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Excel Course\1-Excel and Copilot Fundamentals\"/>
    </mc:Choice>
  </mc:AlternateContent>
  <xr:revisionPtr revIDLastSave="0" documentId="13_ncr:1_{E9346C17-CC1E-48CC-8CF9-AD2931678B74}" xr6:coauthVersionLast="47" xr6:coauthVersionMax="47" xr10:uidLastSave="{00000000-0000-0000-0000-000000000000}"/>
  <bookViews>
    <workbookView xWindow="-108" yWindow="-108" windowWidth="23256" windowHeight="12456" activeTab="1" xr2:uid="{B061BDC2-7538-4B3D-8191-226F3D0409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F41" i="2"/>
  <c r="G41" i="2"/>
  <c r="H41" i="2"/>
  <c r="I41" i="2"/>
  <c r="J41" i="2"/>
  <c r="B41" i="2"/>
  <c r="C40" i="2"/>
  <c r="D40" i="2"/>
  <c r="F40" i="2"/>
  <c r="G40" i="2"/>
  <c r="H40" i="2"/>
  <c r="I40" i="2"/>
  <c r="J40" i="2"/>
  <c r="B40" i="2"/>
  <c r="C39" i="2"/>
  <c r="D39" i="2"/>
  <c r="F39" i="2"/>
  <c r="G39" i="2"/>
  <c r="H39" i="2"/>
  <c r="I39" i="2"/>
  <c r="J39" i="2"/>
  <c r="B39" i="2"/>
  <c r="C38" i="2"/>
  <c r="D38" i="2"/>
  <c r="F38" i="2"/>
  <c r="G38" i="2"/>
  <c r="H38" i="2"/>
  <c r="I38" i="2"/>
  <c r="J38" i="2"/>
  <c r="B38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J4" i="2"/>
  <c r="J2" i="2"/>
  <c r="H2" i="2"/>
  <c r="G2" i="2"/>
  <c r="I2" i="2" s="1"/>
  <c r="I16" i="2"/>
  <c r="I20" i="2"/>
  <c r="H37" i="2"/>
  <c r="I37" i="2" s="1"/>
  <c r="H23" i="2"/>
  <c r="I23" i="2" s="1"/>
  <c r="H27" i="2"/>
  <c r="I27" i="2" s="1"/>
  <c r="H31" i="2"/>
  <c r="I31" i="2" s="1"/>
  <c r="H34" i="2"/>
  <c r="I34" i="2" s="1"/>
  <c r="H35" i="2"/>
  <c r="I35" i="2" s="1"/>
  <c r="H5" i="2"/>
  <c r="I5" i="2" s="1"/>
  <c r="H9" i="2"/>
  <c r="I9" i="2" s="1"/>
  <c r="H13" i="2"/>
  <c r="I13" i="2" s="1"/>
  <c r="H16" i="2"/>
  <c r="H17" i="2"/>
  <c r="I17" i="2" s="1"/>
  <c r="H19" i="2"/>
  <c r="I19" i="2" s="1"/>
  <c r="H20" i="2"/>
  <c r="H21" i="2"/>
  <c r="I21" i="2" s="1"/>
  <c r="G34" i="2"/>
  <c r="G35" i="2"/>
  <c r="G36" i="2"/>
  <c r="H36" i="2" s="1"/>
  <c r="I36" i="2" s="1"/>
  <c r="G37" i="2"/>
  <c r="G16" i="2"/>
  <c r="G17" i="2"/>
  <c r="G18" i="2"/>
  <c r="H18" i="2" s="1"/>
  <c r="I18" i="2" s="1"/>
  <c r="G19" i="2"/>
  <c r="G20" i="2"/>
  <c r="G21" i="2"/>
  <c r="G22" i="2"/>
  <c r="H22" i="2" s="1"/>
  <c r="I22" i="2" s="1"/>
  <c r="G23" i="2"/>
  <c r="G24" i="2"/>
  <c r="H24" i="2" s="1"/>
  <c r="I24" i="2" s="1"/>
  <c r="G25" i="2"/>
  <c r="H25" i="2" s="1"/>
  <c r="I25" i="2" s="1"/>
  <c r="G26" i="2"/>
  <c r="H26" i="2" s="1"/>
  <c r="I26" i="2" s="1"/>
  <c r="G27" i="2"/>
  <c r="G28" i="2"/>
  <c r="H28" i="2" s="1"/>
  <c r="I28" i="2" s="1"/>
  <c r="G29" i="2"/>
  <c r="H29" i="2" s="1"/>
  <c r="I29" i="2" s="1"/>
  <c r="G30" i="2"/>
  <c r="H30" i="2" s="1"/>
  <c r="I30" i="2" s="1"/>
  <c r="G31" i="2"/>
  <c r="G32" i="2"/>
  <c r="H32" i="2" s="1"/>
  <c r="I32" i="2" s="1"/>
  <c r="G33" i="2"/>
  <c r="H33" i="2" s="1"/>
  <c r="I33" i="2" s="1"/>
  <c r="G4" i="2"/>
  <c r="H4" i="2" s="1"/>
  <c r="I4" i="2" s="1"/>
  <c r="G5" i="2"/>
  <c r="G6" i="2"/>
  <c r="H6" i="2" s="1"/>
  <c r="I6" i="2" s="1"/>
  <c r="G7" i="2"/>
  <c r="H7" i="2" s="1"/>
  <c r="I7" i="2" s="1"/>
  <c r="G8" i="2"/>
  <c r="H8" i="2" s="1"/>
  <c r="I8" i="2" s="1"/>
  <c r="G9" i="2"/>
  <c r="G10" i="2"/>
  <c r="H10" i="2" s="1"/>
  <c r="I10" i="2" s="1"/>
  <c r="G11" i="2"/>
  <c r="H11" i="2" s="1"/>
  <c r="I11" i="2" s="1"/>
  <c r="G12" i="2"/>
  <c r="H12" i="2" s="1"/>
  <c r="I12" i="2" s="1"/>
  <c r="G13" i="2"/>
  <c r="G14" i="2"/>
  <c r="H14" i="2" s="1"/>
  <c r="I14" i="2" s="1"/>
  <c r="G15" i="2"/>
  <c r="H15" i="2" s="1"/>
  <c r="I15" i="2" s="1"/>
  <c r="G3" i="2"/>
  <c r="H3" i="2" s="1"/>
  <c r="I3" i="2" s="1"/>
</calcChain>
</file>

<file path=xl/sharedStrings.xml><?xml version="1.0" encoding="utf-8"?>
<sst xmlns="http://schemas.openxmlformats.org/spreadsheetml/2006/main" count="164" uniqueCount="53">
  <si>
    <t>Investment Name</t>
  </si>
  <si>
    <t>Initial Investment Cost</t>
  </si>
  <si>
    <t>Number of Units/Shares Owned</t>
  </si>
  <si>
    <t>Total Units/Shares</t>
  </si>
  <si>
    <t>Type/Category of Investment</t>
  </si>
  <si>
    <t>Current Fair Market Value</t>
  </si>
  <si>
    <t>Global Healthcare Trust 86</t>
  </si>
  <si>
    <t>Mutual Fund</t>
  </si>
  <si>
    <t>Universal Healthcare Trust 52</t>
  </si>
  <si>
    <t>Equity</t>
  </si>
  <si>
    <t>Universal Healthcare Trust 98</t>
  </si>
  <si>
    <t>Universal Healthcare Trust 35</t>
  </si>
  <si>
    <t>Real Estate</t>
  </si>
  <si>
    <t>Prime Consumer Goods 32</t>
  </si>
  <si>
    <t>Commodity</t>
  </si>
  <si>
    <t>Capital Real Estate Holding 49</t>
  </si>
  <si>
    <t>Global Real Estate Holding 98</t>
  </si>
  <si>
    <t>Global Tech Fund 38</t>
  </si>
  <si>
    <t>Universal Energy Asset 94</t>
  </si>
  <si>
    <t>Strategic Energy Asset 29</t>
  </si>
  <si>
    <t>Prime Consumer Goods 93</t>
  </si>
  <si>
    <t>Strategic Real Estate Holding 40</t>
  </si>
  <si>
    <t>Global Real Estate Holding 37</t>
  </si>
  <si>
    <t>Universal Energy Asset 71</t>
  </si>
  <si>
    <t>Strategic Consumer Goods 97</t>
  </si>
  <si>
    <t>Capital Tech Fund 81</t>
  </si>
  <si>
    <t>Capital Consumer Goods 98</t>
  </si>
  <si>
    <t>Capital Tech Fund 98</t>
  </si>
  <si>
    <t>Universal Energy Asset 99</t>
  </si>
  <si>
    <t>Universal Energy Asset 7</t>
  </si>
  <si>
    <t>Strategic Healthcare Trust 20</t>
  </si>
  <si>
    <t>Capital Real Estate Holding 20</t>
  </si>
  <si>
    <t>Universal Consumer Goods 45</t>
  </si>
  <si>
    <t>Global Consumer Goods 79</t>
  </si>
  <si>
    <t>Global Real Estate Holding 35</t>
  </si>
  <si>
    <t>Strategic Consumer Goods 70</t>
  </si>
  <si>
    <t>Strategic Consumer Goods 41</t>
  </si>
  <si>
    <t>Prime Tech Fund 79</t>
  </si>
  <si>
    <t>Universal Real Estate Holding 31</t>
  </si>
  <si>
    <t>Strategic Healthcare Trust 54</t>
  </si>
  <si>
    <t>Global Tech Fund 84</t>
  </si>
  <si>
    <t>Universal Consumer Goods 70</t>
  </si>
  <si>
    <t>Strategic Consumer Goods 59</t>
  </si>
  <si>
    <t>Strategic Healthcare Trust 15</t>
  </si>
  <si>
    <t>Prime Tech Fund 78</t>
  </si>
  <si>
    <t>FMV</t>
  </si>
  <si>
    <t>ROI in eur</t>
  </si>
  <si>
    <t>Ownership(%)</t>
  </si>
  <si>
    <t>Net FMV</t>
  </si>
  <si>
    <t>Total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</si>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</sst>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[$€-2]\ * #,##0_ ;_ [$€-2]\ * \-#,##0_ ;_ [$€-2]\ * &quot;-&quot;??_ ;_ @_ "/>
    <numFmt numFmtId="166" formatCode="_ * #,##0_ ;_ * \-#,##0_ ;_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/>
    <xf numFmtId="166" fontId="0" fillId="0" borderId="0" xfId="1" applyNumberFormat="1" applyFont="1"/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9" fontId="0" fillId="0" borderId="0" xfId="2" applyFont="1"/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165" fontId="0" fillId="2" borderId="0" xfId="0" applyNumberFormat="1" applyFill="1"/>
    <xf numFmtId="0" fontId="2" fillId="3" borderId="2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15">
    <dxf>
      <numFmt numFmtId="165" formatCode="_ [$€-2]\ * #,##0_ ;_ [$€-2]\ * \-#,##0_ ;_ [$€-2]\ * &quot;-&quot;??_ ;_ @_ "/>
    </dxf>
    <dxf>
      <numFmt numFmtId="165" formatCode="_ [$€-2]\ * #,##0_ ;_ [$€-2]\ * \-#,##0_ ;_ [$€-2]\ * &quot;-&quot;??_ ;_ @_ "/>
    </dxf>
    <dxf>
      <numFmt numFmtId="165" formatCode="_ [$€-2]\ * #,##0_ ;_ [$€-2]\ * \-#,##0_ ;_ [$€-2]\ * &quot;-&quot;??_ ;_ @_ "/>
    </dxf>
    <dxf>
      <numFmt numFmtId="165" formatCode="_ [$€-2]\ * #,##0_ ;_ [$€-2]\ * \-#,##0_ ;_ [$€-2]\ * &quot;-&quot;??_ ;_ @_ "/>
    </dxf>
    <dxf>
      <numFmt numFmtId="165" formatCode="_ [$€-2]\ * #,##0_ ;_ [$€-2]\ * \-#,##0_ ;_ [$€-2]\ * &quot;-&quot;??_ ;_ @_ "/>
    </dxf>
    <dxf>
      <numFmt numFmtId="165" formatCode="_ [$€-2]\ * #,##0_ ;_ [$€-2]\ * \-#,##0_ ;_ [$€-2]\ * &quot;-&quot;??_ ;_ @_ "/>
      <fill>
        <patternFill patternType="solid">
          <fgColor indexed="64"/>
          <bgColor theme="1" tint="0.499984740745262"/>
        </patternFill>
      </fill>
    </dxf>
    <dxf>
      <numFmt numFmtId="165" formatCode="_ [$€-2]\ * #,##0_ ;_ [$€-2]\ * \-#,##0_ ;_ [$€-2]\ * &quot;-&quot;??_ ;_ @_ "/>
    </dxf>
    <dxf>
      <numFmt numFmtId="165" formatCode="_ [$€-2]\ * #,##0_ ;_ [$€-2]\ * \-#,##0_ ;_ [$€-2]\ * &quot;-&quot;??_ ;_ @_ "/>
    </dxf>
    <dxf>
      <numFmt numFmtId="165" formatCode="_ [$€-2]\ * #,##0_ ;_ [$€-2]\ * \-#,##0_ ;_ [$€-2]\ * &quot;-&quot;??_ ;_ 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005F4A-EFBB-447C-B508-4C7177F3B548}" name="Table2" displayName="Table2" ref="A1:J40" totalsRowShown="0">
  <autoFilter ref="A1:J40" xr:uid="{89005F4A-EFBB-447C-B508-4C7177F3B548}"/>
  <tableColumns count="10">
    <tableColumn id="1" xr3:uid="{F24099FE-2EBA-4E8B-ADB9-F1E9D47C31A6}" name="Investment Name"/>
    <tableColumn id="2" xr3:uid="{C673E0E4-49CE-4E37-B03D-DE54EF4F8D34}" name="Initial Investment Cost" dataDxfId="8"/>
    <tableColumn id="3" xr3:uid="{D7A1B916-41AE-4314-9EAE-AC0E61ECFD5B}" name="Number of Units/Shares Owned" dataDxfId="7"/>
    <tableColumn id="4" xr3:uid="{01DB9166-263C-4522-8692-ED3ECDB07D4C}" name="Total Units/Shares" dataDxfId="6"/>
    <tableColumn id="5" xr3:uid="{CB9D99AB-2C78-4DE0-8059-248FD0AF9227}" name="Type/Category of Investment" dataDxfId="5"/>
    <tableColumn id="6" xr3:uid="{13F91945-52F5-415A-B9C3-31DEF9DAD3C6}" name="Current Fair Market Value" dataDxfId="4"/>
    <tableColumn id="7" xr3:uid="{C7507990-B992-4678-901F-F9EDC64BD62F}" name="Ownership(%)" dataDxfId="3"/>
    <tableColumn id="8" xr3:uid="{60F8F296-47A2-4EEF-9FFD-AFA280D3E142}" name="FMV" dataDxfId="2"/>
    <tableColumn id="9" xr3:uid="{8CBC0470-9657-45D4-B243-AFF8B3190725}" name="ROI in eur" dataDxfId="1"/>
    <tableColumn id="10" xr3:uid="{67D373A6-ABB7-46AC-A4A1-59AA3B22ED83}" name="Net FM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1347-59DA-4FF2-A4C9-D728ED179409}">
  <dimension ref="A1:F37"/>
  <sheetViews>
    <sheetView topLeftCell="A11" workbookViewId="0">
      <selection activeCell="B32" sqref="B32"/>
    </sheetView>
  </sheetViews>
  <sheetFormatPr defaultRowHeight="14.4" x14ac:dyDescent="0.3"/>
  <cols>
    <col min="1" max="1" width="27.5546875" bestFit="1" customWidth="1"/>
    <col min="2" max="6" width="13.109375" customWidth="1"/>
  </cols>
  <sheetData>
    <row r="1" spans="1:6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6</v>
      </c>
      <c r="B2" s="3">
        <v>10000000</v>
      </c>
      <c r="C2" s="4">
        <v>47070</v>
      </c>
      <c r="D2" s="4">
        <v>167006</v>
      </c>
      <c r="E2" t="s">
        <v>7</v>
      </c>
      <c r="F2" s="3">
        <v>37092490.296494581</v>
      </c>
    </row>
    <row r="3" spans="1:6" x14ac:dyDescent="0.3">
      <c r="A3" t="s">
        <v>8</v>
      </c>
      <c r="B3" s="3">
        <v>6000000</v>
      </c>
      <c r="C3" s="4">
        <v>1535</v>
      </c>
      <c r="D3" s="4">
        <v>12515</v>
      </c>
      <c r="E3" t="s">
        <v>9</v>
      </c>
      <c r="F3" s="3">
        <v>55276300.918566771</v>
      </c>
    </row>
    <row r="4" spans="1:6" x14ac:dyDescent="0.3">
      <c r="A4" t="s">
        <v>10</v>
      </c>
      <c r="B4" s="3">
        <v>1000000</v>
      </c>
      <c r="C4" s="4">
        <v>67760</v>
      </c>
      <c r="D4" s="4">
        <v>218646</v>
      </c>
      <c r="E4" t="s">
        <v>9</v>
      </c>
      <c r="F4" s="3">
        <v>3841499.8644332937</v>
      </c>
    </row>
    <row r="5" spans="1:6" x14ac:dyDescent="0.3">
      <c r="A5" t="s">
        <v>11</v>
      </c>
      <c r="B5" s="3">
        <v>7000000</v>
      </c>
      <c r="C5" s="4">
        <v>93360</v>
      </c>
      <c r="D5" s="4">
        <v>435042</v>
      </c>
      <c r="E5" t="s">
        <v>12</v>
      </c>
      <c r="F5" s="3">
        <v>30148871.923457585</v>
      </c>
    </row>
    <row r="6" spans="1:6" x14ac:dyDescent="0.3">
      <c r="A6" t="s">
        <v>13</v>
      </c>
      <c r="B6" s="3">
        <v>3000000</v>
      </c>
      <c r="C6" s="4">
        <v>77538</v>
      </c>
      <c r="D6" s="4">
        <v>325115</v>
      </c>
      <c r="E6" t="s">
        <v>14</v>
      </c>
      <c r="F6" s="3">
        <v>14257763.226804921</v>
      </c>
    </row>
    <row r="7" spans="1:6" x14ac:dyDescent="0.3">
      <c r="A7" t="s">
        <v>15</v>
      </c>
      <c r="B7" s="3">
        <v>9000000</v>
      </c>
      <c r="C7" s="4">
        <v>47435</v>
      </c>
      <c r="D7" s="4">
        <v>53756</v>
      </c>
      <c r="E7" t="s">
        <v>14</v>
      </c>
      <c r="F7" s="3">
        <v>11631983.588911142</v>
      </c>
    </row>
    <row r="8" spans="1:6" x14ac:dyDescent="0.3">
      <c r="A8" t="s">
        <v>16</v>
      </c>
      <c r="B8" s="3">
        <v>4000000</v>
      </c>
      <c r="C8" s="4">
        <v>28887</v>
      </c>
      <c r="D8" s="4">
        <v>37999</v>
      </c>
      <c r="E8" t="s">
        <v>12</v>
      </c>
      <c r="F8" s="3">
        <v>5429145.1082147676</v>
      </c>
    </row>
    <row r="9" spans="1:6" x14ac:dyDescent="0.3">
      <c r="A9" t="s">
        <v>17</v>
      </c>
      <c r="B9" s="3">
        <v>2000000</v>
      </c>
      <c r="C9" s="4">
        <v>21405</v>
      </c>
      <c r="D9" s="4">
        <v>165882</v>
      </c>
      <c r="E9" t="s">
        <v>9</v>
      </c>
      <c r="F9" s="3">
        <v>17991822.884372812</v>
      </c>
    </row>
    <row r="10" spans="1:6" x14ac:dyDescent="0.3">
      <c r="A10" t="s">
        <v>18</v>
      </c>
      <c r="B10" s="3">
        <v>5000000</v>
      </c>
      <c r="C10" s="4">
        <v>13260</v>
      </c>
      <c r="D10" s="4">
        <v>90360</v>
      </c>
      <c r="E10" t="s">
        <v>12</v>
      </c>
      <c r="F10" s="3">
        <v>39704688.271493211</v>
      </c>
    </row>
    <row r="11" spans="1:6" x14ac:dyDescent="0.3">
      <c r="A11" t="s">
        <v>19</v>
      </c>
      <c r="B11" s="3">
        <v>6000000</v>
      </c>
      <c r="C11" s="4">
        <v>60949</v>
      </c>
      <c r="D11" s="4">
        <v>183899</v>
      </c>
      <c r="E11" t="s">
        <v>12</v>
      </c>
      <c r="F11" s="3">
        <v>16959809.120248076</v>
      </c>
    </row>
    <row r="12" spans="1:6" x14ac:dyDescent="0.3">
      <c r="A12" t="s">
        <v>20</v>
      </c>
      <c r="B12" s="3">
        <v>9000000</v>
      </c>
      <c r="C12" s="4">
        <v>85521</v>
      </c>
      <c r="D12" s="4">
        <v>388489</v>
      </c>
      <c r="E12" t="s">
        <v>9</v>
      </c>
      <c r="F12" s="3">
        <v>48170237.499140561</v>
      </c>
    </row>
    <row r="13" spans="1:6" x14ac:dyDescent="0.3">
      <c r="A13" t="s">
        <v>21</v>
      </c>
      <c r="B13" s="3">
        <v>7000000</v>
      </c>
      <c r="C13" s="4">
        <v>31205</v>
      </c>
      <c r="D13" s="4">
        <v>140278</v>
      </c>
      <c r="E13" t="s">
        <v>9</v>
      </c>
      <c r="F13" s="3">
        <v>31279782.278288737</v>
      </c>
    </row>
    <row r="14" spans="1:6" x14ac:dyDescent="0.3">
      <c r="A14" t="s">
        <v>22</v>
      </c>
      <c r="B14" s="3">
        <v>8000000</v>
      </c>
      <c r="C14" s="4">
        <v>98780</v>
      </c>
      <c r="D14" s="4">
        <v>641328</v>
      </c>
      <c r="E14" t="s">
        <v>7</v>
      </c>
      <c r="F14" s="3">
        <v>51792293.648430862</v>
      </c>
    </row>
    <row r="15" spans="1:6" x14ac:dyDescent="0.3">
      <c r="A15" t="s">
        <v>23</v>
      </c>
      <c r="B15" s="3">
        <v>3000000</v>
      </c>
      <c r="C15" s="4">
        <v>26287</v>
      </c>
      <c r="D15" s="4">
        <v>84914</v>
      </c>
      <c r="E15" t="s">
        <v>14</v>
      </c>
      <c r="F15" s="3">
        <v>11640133.999315251</v>
      </c>
    </row>
    <row r="16" spans="1:6" x14ac:dyDescent="0.3">
      <c r="A16" t="s">
        <v>24</v>
      </c>
      <c r="B16" s="3">
        <v>10000000</v>
      </c>
      <c r="C16" s="4">
        <v>11905</v>
      </c>
      <c r="D16" s="4">
        <v>78396</v>
      </c>
      <c r="E16" t="s">
        <v>9</v>
      </c>
      <c r="F16" s="3">
        <v>66028765.94842504</v>
      </c>
    </row>
    <row r="17" spans="1:6" x14ac:dyDescent="0.3">
      <c r="A17" t="s">
        <v>25</v>
      </c>
      <c r="B17" s="3">
        <v>8000000</v>
      </c>
      <c r="C17" s="4">
        <v>16099</v>
      </c>
      <c r="D17" s="4">
        <v>147748</v>
      </c>
      <c r="E17" t="s">
        <v>12</v>
      </c>
      <c r="F17" s="3">
        <v>78990987.072488979</v>
      </c>
    </row>
    <row r="18" spans="1:6" x14ac:dyDescent="0.3">
      <c r="A18" t="s">
        <v>26</v>
      </c>
      <c r="B18" s="3">
        <v>3000000</v>
      </c>
      <c r="C18" s="4">
        <v>34936</v>
      </c>
      <c r="D18" s="4">
        <v>264851</v>
      </c>
      <c r="E18" t="s">
        <v>14</v>
      </c>
      <c r="F18" s="3">
        <v>20867334.037125029</v>
      </c>
    </row>
    <row r="19" spans="1:6" x14ac:dyDescent="0.3">
      <c r="A19" t="s">
        <v>11</v>
      </c>
      <c r="B19" s="3">
        <v>2000000</v>
      </c>
      <c r="C19" s="4">
        <v>19120</v>
      </c>
      <c r="D19" s="4">
        <v>48456</v>
      </c>
      <c r="E19" t="s">
        <v>14</v>
      </c>
      <c r="F19" s="3">
        <v>5915002.6317991633</v>
      </c>
    </row>
    <row r="20" spans="1:6" x14ac:dyDescent="0.3">
      <c r="A20" t="s">
        <v>27</v>
      </c>
      <c r="B20" s="3">
        <v>2000000</v>
      </c>
      <c r="C20" s="4">
        <v>91837</v>
      </c>
      <c r="D20" s="4">
        <v>738761</v>
      </c>
      <c r="E20" t="s">
        <v>7</v>
      </c>
      <c r="F20" s="3">
        <v>16391915.797717694</v>
      </c>
    </row>
    <row r="21" spans="1:6" x14ac:dyDescent="0.3">
      <c r="A21" t="s">
        <v>28</v>
      </c>
      <c r="B21" s="3">
        <v>6000000</v>
      </c>
      <c r="C21" s="4">
        <v>20730</v>
      </c>
      <c r="D21" s="4">
        <v>163558</v>
      </c>
      <c r="E21" t="s">
        <v>7</v>
      </c>
      <c r="F21" s="3">
        <v>51262667.112686925</v>
      </c>
    </row>
    <row r="22" spans="1:6" x14ac:dyDescent="0.3">
      <c r="A22" t="s">
        <v>29</v>
      </c>
      <c r="B22" s="3">
        <v>4000000</v>
      </c>
      <c r="C22" s="4">
        <v>34564</v>
      </c>
      <c r="D22" s="4">
        <v>214587</v>
      </c>
      <c r="E22" t="s">
        <v>9</v>
      </c>
      <c r="F22" s="3">
        <v>28495829.969968751</v>
      </c>
    </row>
    <row r="23" spans="1:6" x14ac:dyDescent="0.3">
      <c r="A23" t="s">
        <v>30</v>
      </c>
      <c r="B23" s="3">
        <v>5000000</v>
      </c>
      <c r="C23" s="4">
        <v>7688</v>
      </c>
      <c r="D23" s="4">
        <v>72203</v>
      </c>
      <c r="E23" t="s">
        <v>12</v>
      </c>
      <c r="F23" s="3">
        <v>54142416.943158172</v>
      </c>
    </row>
    <row r="24" spans="1:6" x14ac:dyDescent="0.3">
      <c r="A24" t="s">
        <v>31</v>
      </c>
      <c r="B24" s="3">
        <v>7000000</v>
      </c>
      <c r="C24" s="4">
        <v>14903</v>
      </c>
      <c r="D24" s="4">
        <v>126011</v>
      </c>
      <c r="E24" t="s">
        <v>9</v>
      </c>
      <c r="F24" s="3">
        <v>63997353.609608799</v>
      </c>
    </row>
    <row r="25" spans="1:6" x14ac:dyDescent="0.3">
      <c r="A25" t="s">
        <v>32</v>
      </c>
      <c r="B25" s="3">
        <v>1000000</v>
      </c>
      <c r="C25" s="4">
        <v>60932</v>
      </c>
      <c r="D25" s="4">
        <v>429128</v>
      </c>
      <c r="E25" t="s">
        <v>7</v>
      </c>
      <c r="F25" s="3">
        <v>6982675.7108908296</v>
      </c>
    </row>
    <row r="26" spans="1:6" x14ac:dyDescent="0.3">
      <c r="A26" t="s">
        <v>33</v>
      </c>
      <c r="B26" s="3">
        <v>9000000</v>
      </c>
      <c r="C26" s="4">
        <v>46360</v>
      </c>
      <c r="D26" s="4">
        <v>202465</v>
      </c>
      <c r="E26" t="s">
        <v>9</v>
      </c>
      <c r="F26" s="3">
        <v>40152713.807808459</v>
      </c>
    </row>
    <row r="27" spans="1:6" x14ac:dyDescent="0.3">
      <c r="A27" t="s">
        <v>34</v>
      </c>
      <c r="B27" s="3">
        <v>10000000</v>
      </c>
      <c r="C27" s="4">
        <v>41095</v>
      </c>
      <c r="D27" s="4">
        <v>238326</v>
      </c>
      <c r="E27" t="s">
        <v>9</v>
      </c>
      <c r="F27" s="3">
        <v>52590739.319138579</v>
      </c>
    </row>
    <row r="28" spans="1:6" x14ac:dyDescent="0.3">
      <c r="A28" t="s">
        <v>35</v>
      </c>
      <c r="B28" s="3">
        <v>9000000</v>
      </c>
      <c r="C28" s="4">
        <v>70234</v>
      </c>
      <c r="D28" s="4">
        <v>143184</v>
      </c>
      <c r="E28" t="s">
        <v>9</v>
      </c>
      <c r="F28" s="3">
        <v>20909143.16986075</v>
      </c>
    </row>
    <row r="29" spans="1:6" x14ac:dyDescent="0.3">
      <c r="A29" t="s">
        <v>36</v>
      </c>
      <c r="B29" s="3">
        <v>3000000</v>
      </c>
      <c r="C29" s="4">
        <v>83428</v>
      </c>
      <c r="D29" s="4">
        <v>723985</v>
      </c>
      <c r="E29" t="s">
        <v>14</v>
      </c>
      <c r="F29" s="3">
        <v>26157997.71623436</v>
      </c>
    </row>
    <row r="30" spans="1:6" x14ac:dyDescent="0.3">
      <c r="A30" t="s">
        <v>37</v>
      </c>
      <c r="B30" s="3">
        <v>2000000</v>
      </c>
      <c r="C30" s="4">
        <v>55074</v>
      </c>
      <c r="D30" s="4">
        <v>449191</v>
      </c>
      <c r="E30" t="s">
        <v>9</v>
      </c>
      <c r="F30" s="3">
        <v>16942748.184097759</v>
      </c>
    </row>
    <row r="31" spans="1:6" x14ac:dyDescent="0.3">
      <c r="A31" t="s">
        <v>38</v>
      </c>
      <c r="B31" s="3">
        <v>8000000</v>
      </c>
      <c r="C31" s="4">
        <v>5081</v>
      </c>
      <c r="D31" s="4">
        <v>39134</v>
      </c>
      <c r="E31" t="s">
        <v>9</v>
      </c>
      <c r="F31" s="3">
        <v>70088801.449321002</v>
      </c>
    </row>
    <row r="32" spans="1:6" x14ac:dyDescent="0.3">
      <c r="A32" t="s">
        <v>39</v>
      </c>
      <c r="B32" s="3">
        <v>7000000</v>
      </c>
      <c r="C32" s="4">
        <v>6333</v>
      </c>
      <c r="D32" s="4">
        <v>37857</v>
      </c>
      <c r="E32" t="s">
        <v>7</v>
      </c>
      <c r="F32" s="3">
        <v>46745073.991946951</v>
      </c>
    </row>
    <row r="33" spans="1:6" x14ac:dyDescent="0.3">
      <c r="A33" t="s">
        <v>40</v>
      </c>
      <c r="B33" s="3">
        <v>5000000</v>
      </c>
      <c r="C33" s="4">
        <v>50887</v>
      </c>
      <c r="D33" s="4">
        <v>220357</v>
      </c>
      <c r="E33" t="s">
        <v>7</v>
      </c>
      <c r="F33" s="3">
        <v>24281828.386149704</v>
      </c>
    </row>
    <row r="34" spans="1:6" x14ac:dyDescent="0.3">
      <c r="A34" t="s">
        <v>41</v>
      </c>
      <c r="B34" s="3">
        <v>3000000</v>
      </c>
      <c r="C34" s="4">
        <v>96705</v>
      </c>
      <c r="D34" s="4">
        <v>342888</v>
      </c>
      <c r="E34" t="s">
        <v>14</v>
      </c>
      <c r="F34" s="3">
        <v>11264937.172638437</v>
      </c>
    </row>
    <row r="35" spans="1:6" x14ac:dyDescent="0.3">
      <c r="A35" t="s">
        <v>42</v>
      </c>
      <c r="B35" s="3">
        <v>2000000</v>
      </c>
      <c r="C35" s="4">
        <v>74334</v>
      </c>
      <c r="D35" s="4">
        <v>438410</v>
      </c>
      <c r="E35" t="s">
        <v>14</v>
      </c>
      <c r="F35" s="3">
        <v>11489404.158258671</v>
      </c>
    </row>
    <row r="36" spans="1:6" x14ac:dyDescent="0.3">
      <c r="A36" t="s">
        <v>43</v>
      </c>
      <c r="B36" s="3">
        <v>10000000</v>
      </c>
      <c r="C36" s="4">
        <v>94580</v>
      </c>
      <c r="D36" s="4">
        <v>849266</v>
      </c>
      <c r="E36" t="s">
        <v>14</v>
      </c>
      <c r="F36" s="3">
        <v>83539498.457580879</v>
      </c>
    </row>
    <row r="37" spans="1:6" x14ac:dyDescent="0.3">
      <c r="A37" t="s">
        <v>44</v>
      </c>
      <c r="B37" s="3">
        <v>9000000</v>
      </c>
      <c r="C37" s="4">
        <v>40199</v>
      </c>
      <c r="D37" s="4">
        <v>66784</v>
      </c>
      <c r="E37" t="s">
        <v>9</v>
      </c>
      <c r="F37" s="3">
        <v>14355179.183561781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A5C2-46D9-48D9-9622-1F91D8F54EC9}">
  <dimension ref="A1:K41"/>
  <sheetViews>
    <sheetView tabSelected="1" zoomScaleNormal="100" workbookViewId="0">
      <selection activeCell="H8" sqref="H8"/>
    </sheetView>
  </sheetViews>
  <sheetFormatPr defaultRowHeight="14.4" x14ac:dyDescent="0.3"/>
  <cols>
    <col min="1" max="1" width="26.88671875" bestFit="1" customWidth="1"/>
    <col min="2" max="2" width="21.5546875" customWidth="1"/>
    <col min="3" max="3" width="28.6640625" customWidth="1"/>
    <col min="4" max="4" width="18" customWidth="1"/>
    <col min="5" max="5" width="26.33203125" customWidth="1"/>
    <col min="6" max="6" width="23.77734375" customWidth="1"/>
    <col min="7" max="7" width="14.6640625" customWidth="1"/>
    <col min="8" max="8" width="13" customWidth="1"/>
    <col min="9" max="9" width="12.109375" customWidth="1"/>
    <col min="10" max="10" width="14.21875" customWidth="1"/>
    <col min="11" max="11" width="16.88671875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47</v>
      </c>
      <c r="H1" s="5" t="s">
        <v>45</v>
      </c>
      <c r="I1" s="12" t="s">
        <v>46</v>
      </c>
      <c r="J1" s="8" t="s">
        <v>48</v>
      </c>
      <c r="K1" s="8"/>
    </row>
    <row r="2" spans="1:11" x14ac:dyDescent="0.3">
      <c r="A2" t="s">
        <v>6</v>
      </c>
      <c r="B2" s="3">
        <v>10000000</v>
      </c>
      <c r="C2" s="4">
        <v>47070</v>
      </c>
      <c r="D2" s="4">
        <v>167006</v>
      </c>
      <c r="E2" t="s">
        <v>7</v>
      </c>
      <c r="F2" s="3">
        <v>37092490.296494581</v>
      </c>
      <c r="G2" s="7">
        <f>C2/D2</f>
        <v>0.28184616121576472</v>
      </c>
      <c r="H2" s="3">
        <f>F2*G2</f>
        <v>10454376</v>
      </c>
      <c r="I2" s="3">
        <f>H2-B2</f>
        <v>454376</v>
      </c>
      <c r="J2" s="3">
        <f>I2 - (I2*0.15)</f>
        <v>386219.6</v>
      </c>
    </row>
    <row r="3" spans="1:11" x14ac:dyDescent="0.3">
      <c r="A3" t="s">
        <v>8</v>
      </c>
      <c r="B3" s="3">
        <v>6000000</v>
      </c>
      <c r="C3" s="4">
        <v>1535</v>
      </c>
      <c r="D3" s="4">
        <v>12515</v>
      </c>
      <c r="E3" t="s">
        <v>9</v>
      </c>
      <c r="F3" s="3">
        <v>55276300.918566771</v>
      </c>
      <c r="G3" s="7">
        <f>C3/D3</f>
        <v>0.12265281662005593</v>
      </c>
      <c r="H3" s="3">
        <f t="shared" ref="H3:H36" si="0">F3*G3</f>
        <v>6779794</v>
      </c>
      <c r="I3" s="3">
        <f t="shared" ref="I3:I37" si="1">H3-B3</f>
        <v>779794</v>
      </c>
      <c r="J3" s="3">
        <f t="shared" ref="J3:J41" si="2">I3 - (I3*0.15)</f>
        <v>662824.9</v>
      </c>
    </row>
    <row r="4" spans="1:11" x14ac:dyDescent="0.3">
      <c r="A4" t="s">
        <v>10</v>
      </c>
      <c r="B4" s="3">
        <v>1000000</v>
      </c>
      <c r="C4" s="4">
        <v>67760</v>
      </c>
      <c r="D4" s="4">
        <v>218646</v>
      </c>
      <c r="E4" t="s">
        <v>9</v>
      </c>
      <c r="F4" s="3">
        <v>3841499.8644332937</v>
      </c>
      <c r="G4" s="7">
        <f t="shared" ref="G4:G37" si="3">C4/D4</f>
        <v>0.30990733880336252</v>
      </c>
      <c r="H4" s="3">
        <f t="shared" si="0"/>
        <v>1190509</v>
      </c>
      <c r="I4" s="3">
        <f t="shared" si="1"/>
        <v>190509</v>
      </c>
      <c r="J4" s="3">
        <f t="shared" si="2"/>
        <v>161932.65</v>
      </c>
    </row>
    <row r="5" spans="1:11" x14ac:dyDescent="0.3">
      <c r="A5" t="s">
        <v>11</v>
      </c>
      <c r="B5" s="3">
        <v>7000000</v>
      </c>
      <c r="C5" s="4">
        <v>93360</v>
      </c>
      <c r="D5" s="4">
        <v>435042</v>
      </c>
      <c r="E5" t="s">
        <v>12</v>
      </c>
      <c r="F5" s="3">
        <v>30148871.923457585</v>
      </c>
      <c r="G5" s="7">
        <f t="shared" si="3"/>
        <v>0.21459996965810196</v>
      </c>
      <c r="H5" s="3">
        <f t="shared" si="0"/>
        <v>6469947</v>
      </c>
      <c r="I5" s="3">
        <f t="shared" si="1"/>
        <v>-530053</v>
      </c>
      <c r="J5" s="3">
        <f t="shared" si="2"/>
        <v>-450545.05</v>
      </c>
    </row>
    <row r="6" spans="1:11" x14ac:dyDescent="0.3">
      <c r="A6" t="s">
        <v>13</v>
      </c>
      <c r="B6" s="3">
        <v>3000000</v>
      </c>
      <c r="C6" s="4">
        <v>77538</v>
      </c>
      <c r="D6" s="4">
        <v>325115</v>
      </c>
      <c r="E6" t="s">
        <v>14</v>
      </c>
      <c r="F6" s="3">
        <v>14257763.226804921</v>
      </c>
      <c r="G6" s="7">
        <f t="shared" si="3"/>
        <v>0.23849407132860681</v>
      </c>
      <c r="H6" s="3">
        <f t="shared" si="0"/>
        <v>3400392</v>
      </c>
      <c r="I6" s="3">
        <f t="shared" si="1"/>
        <v>400392</v>
      </c>
      <c r="J6" s="3">
        <f t="shared" si="2"/>
        <v>340333.2</v>
      </c>
    </row>
    <row r="7" spans="1:11" x14ac:dyDescent="0.3">
      <c r="A7" t="s">
        <v>15</v>
      </c>
      <c r="B7" s="3">
        <v>9000000</v>
      </c>
      <c r="C7" s="4">
        <v>47435</v>
      </c>
      <c r="D7" s="4">
        <v>53756</v>
      </c>
      <c r="E7" t="s">
        <v>14</v>
      </c>
      <c r="F7" s="3">
        <v>11631983.588911142</v>
      </c>
      <c r="G7" s="7">
        <f t="shared" si="3"/>
        <v>0.88241312597663513</v>
      </c>
      <c r="H7" s="3">
        <f t="shared" si="0"/>
        <v>10264215</v>
      </c>
      <c r="I7" s="3">
        <f t="shared" si="1"/>
        <v>1264215</v>
      </c>
      <c r="J7" s="3">
        <f t="shared" si="2"/>
        <v>1074582.75</v>
      </c>
    </row>
    <row r="8" spans="1:11" x14ac:dyDescent="0.3">
      <c r="A8" t="s">
        <v>16</v>
      </c>
      <c r="B8" s="3">
        <v>4000000</v>
      </c>
      <c r="C8" s="4">
        <v>28887</v>
      </c>
      <c r="D8" s="4">
        <v>37999</v>
      </c>
      <c r="E8" t="s">
        <v>12</v>
      </c>
      <c r="F8" s="3">
        <v>5429145.1082147676</v>
      </c>
      <c r="G8" s="7">
        <f t="shared" si="3"/>
        <v>0.76020421590041842</v>
      </c>
      <c r="H8" s="3">
        <f t="shared" si="0"/>
        <v>4127259</v>
      </c>
      <c r="I8" s="3">
        <f t="shared" si="1"/>
        <v>127259</v>
      </c>
      <c r="J8" s="3">
        <f t="shared" si="2"/>
        <v>108170.15</v>
      </c>
    </row>
    <row r="9" spans="1:11" x14ac:dyDescent="0.3">
      <c r="A9" t="s">
        <v>17</v>
      </c>
      <c r="B9" s="3">
        <v>2000000</v>
      </c>
      <c r="C9" s="4">
        <v>21405</v>
      </c>
      <c r="D9" s="4">
        <v>165882</v>
      </c>
      <c r="E9" t="s">
        <v>9</v>
      </c>
      <c r="F9" s="3">
        <v>17991822.884372812</v>
      </c>
      <c r="G9" s="7">
        <f t="shared" si="3"/>
        <v>0.1290375085904438</v>
      </c>
      <c r="H9" s="3">
        <f t="shared" si="0"/>
        <v>2321620</v>
      </c>
      <c r="I9" s="3">
        <f t="shared" si="1"/>
        <v>321620</v>
      </c>
      <c r="J9" s="3">
        <f t="shared" si="2"/>
        <v>273377</v>
      </c>
    </row>
    <row r="10" spans="1:11" x14ac:dyDescent="0.3">
      <c r="A10" t="s">
        <v>18</v>
      </c>
      <c r="B10" s="3">
        <v>5000000</v>
      </c>
      <c r="C10" s="4">
        <v>13260</v>
      </c>
      <c r="D10" s="4">
        <v>90360</v>
      </c>
      <c r="E10" t="s">
        <v>12</v>
      </c>
      <c r="F10" s="3">
        <v>39704688.271493211</v>
      </c>
      <c r="G10" s="7">
        <f t="shared" si="3"/>
        <v>0.14674634794156707</v>
      </c>
      <c r="H10" s="3">
        <f t="shared" si="0"/>
        <v>5826518</v>
      </c>
      <c r="I10" s="3">
        <f t="shared" si="1"/>
        <v>826518</v>
      </c>
      <c r="J10" s="3">
        <f t="shared" si="2"/>
        <v>702540.3</v>
      </c>
    </row>
    <row r="11" spans="1:11" x14ac:dyDescent="0.3">
      <c r="A11" t="s">
        <v>19</v>
      </c>
      <c r="B11" s="3">
        <v>6000000</v>
      </c>
      <c r="C11" s="4">
        <v>60949</v>
      </c>
      <c r="D11" s="4">
        <v>183899</v>
      </c>
      <c r="E11" t="s">
        <v>12</v>
      </c>
      <c r="F11" s="3">
        <v>16959809.120248076</v>
      </c>
      <c r="G11" s="7">
        <f t="shared" si="3"/>
        <v>0.33142648954045428</v>
      </c>
      <c r="H11" s="3">
        <f t="shared" si="0"/>
        <v>5620930</v>
      </c>
      <c r="I11" s="3">
        <f t="shared" si="1"/>
        <v>-379070</v>
      </c>
      <c r="J11" s="3">
        <f t="shared" si="2"/>
        <v>-322209.5</v>
      </c>
    </row>
    <row r="12" spans="1:11" x14ac:dyDescent="0.3">
      <c r="A12" t="s">
        <v>20</v>
      </c>
      <c r="B12" s="3">
        <v>9000000</v>
      </c>
      <c r="C12" s="4">
        <v>85521</v>
      </c>
      <c r="D12" s="4">
        <v>388489</v>
      </c>
      <c r="E12" t="s">
        <v>9</v>
      </c>
      <c r="F12" s="3">
        <v>48170237.499140561</v>
      </c>
      <c r="G12" s="7">
        <f t="shared" si="3"/>
        <v>0.22013750711088345</v>
      </c>
      <c r="H12" s="3">
        <f t="shared" si="0"/>
        <v>10604076</v>
      </c>
      <c r="I12" s="3">
        <f t="shared" si="1"/>
        <v>1604076</v>
      </c>
      <c r="J12" s="3">
        <f t="shared" si="2"/>
        <v>1363464.6</v>
      </c>
    </row>
    <row r="13" spans="1:11" x14ac:dyDescent="0.3">
      <c r="A13" t="s">
        <v>21</v>
      </c>
      <c r="B13" s="3">
        <v>7000000</v>
      </c>
      <c r="C13" s="4">
        <v>31205</v>
      </c>
      <c r="D13" s="4">
        <v>140278</v>
      </c>
      <c r="E13" t="s">
        <v>9</v>
      </c>
      <c r="F13" s="3">
        <v>31279782.278288737</v>
      </c>
      <c r="G13" s="7">
        <f t="shared" si="3"/>
        <v>0.22245113275068079</v>
      </c>
      <c r="H13" s="3">
        <f t="shared" si="0"/>
        <v>6958223</v>
      </c>
      <c r="I13" s="3">
        <f t="shared" si="1"/>
        <v>-41777</v>
      </c>
      <c r="J13" s="3">
        <f t="shared" si="2"/>
        <v>-35510.449999999997</v>
      </c>
    </row>
    <row r="14" spans="1:11" x14ac:dyDescent="0.3">
      <c r="A14" t="s">
        <v>22</v>
      </c>
      <c r="B14" s="3">
        <v>8000000</v>
      </c>
      <c r="C14" s="4">
        <v>98780</v>
      </c>
      <c r="D14" s="4">
        <v>641328</v>
      </c>
      <c r="E14" t="s">
        <v>7</v>
      </c>
      <c r="F14" s="3">
        <v>51792293.648430862</v>
      </c>
      <c r="G14" s="7">
        <f t="shared" si="3"/>
        <v>0.15402414988898036</v>
      </c>
      <c r="H14" s="3">
        <f t="shared" si="0"/>
        <v>7977264.0000000009</v>
      </c>
      <c r="I14" s="3">
        <f t="shared" si="1"/>
        <v>-22735.999999999069</v>
      </c>
      <c r="J14" s="3">
        <f t="shared" si="2"/>
        <v>-19325.599999999209</v>
      </c>
    </row>
    <row r="15" spans="1:11" x14ac:dyDescent="0.3">
      <c r="A15" t="s">
        <v>23</v>
      </c>
      <c r="B15" s="3">
        <v>3000000</v>
      </c>
      <c r="C15" s="4">
        <v>26287</v>
      </c>
      <c r="D15" s="4">
        <v>84914</v>
      </c>
      <c r="E15" t="s">
        <v>14</v>
      </c>
      <c r="F15" s="3">
        <v>11640133.999315251</v>
      </c>
      <c r="G15" s="7">
        <f t="shared" si="3"/>
        <v>0.3095720375909744</v>
      </c>
      <c r="H15" s="3">
        <f t="shared" si="0"/>
        <v>3603460</v>
      </c>
      <c r="I15" s="3">
        <f t="shared" si="1"/>
        <v>603460</v>
      </c>
      <c r="J15" s="3">
        <f t="shared" si="2"/>
        <v>512941</v>
      </c>
    </row>
    <row r="16" spans="1:11" x14ac:dyDescent="0.3">
      <c r="A16" t="s">
        <v>24</v>
      </c>
      <c r="B16" s="3">
        <v>10000000</v>
      </c>
      <c r="C16" s="4">
        <v>11905</v>
      </c>
      <c r="D16" s="4">
        <v>78396</v>
      </c>
      <c r="E16" t="s">
        <v>9</v>
      </c>
      <c r="F16" s="3">
        <v>66028765.94842504</v>
      </c>
      <c r="G16" s="7">
        <f t="shared" si="3"/>
        <v>0.15185723761416398</v>
      </c>
      <c r="H16" s="3">
        <f t="shared" si="0"/>
        <v>10026946</v>
      </c>
      <c r="I16" s="3">
        <f t="shared" si="1"/>
        <v>26946</v>
      </c>
      <c r="J16" s="3">
        <f t="shared" si="2"/>
        <v>22904.1</v>
      </c>
    </row>
    <row r="17" spans="1:10" x14ac:dyDescent="0.3">
      <c r="A17" t="s">
        <v>25</v>
      </c>
      <c r="B17" s="3">
        <v>8000000</v>
      </c>
      <c r="C17" s="4">
        <v>16099</v>
      </c>
      <c r="D17" s="4">
        <v>147748</v>
      </c>
      <c r="E17" t="s">
        <v>12</v>
      </c>
      <c r="F17" s="3">
        <v>78990987.072488979</v>
      </c>
      <c r="G17" s="7">
        <f t="shared" si="3"/>
        <v>0.10896255786880364</v>
      </c>
      <c r="H17" s="3">
        <f t="shared" si="0"/>
        <v>8607060</v>
      </c>
      <c r="I17" s="3">
        <f t="shared" si="1"/>
        <v>607060</v>
      </c>
      <c r="J17" s="3">
        <f t="shared" si="2"/>
        <v>516001</v>
      </c>
    </row>
    <row r="18" spans="1:10" x14ac:dyDescent="0.3">
      <c r="A18" t="s">
        <v>26</v>
      </c>
      <c r="B18" s="3">
        <v>3000000</v>
      </c>
      <c r="C18" s="4">
        <v>34936</v>
      </c>
      <c r="D18" s="4">
        <v>264851</v>
      </c>
      <c r="E18" t="s">
        <v>14</v>
      </c>
      <c r="F18" s="3">
        <v>20867334.037125029</v>
      </c>
      <c r="G18" s="7">
        <f t="shared" si="3"/>
        <v>0.13190812947657363</v>
      </c>
      <c r="H18" s="3">
        <f t="shared" si="0"/>
        <v>2752571</v>
      </c>
      <c r="I18" s="3">
        <f t="shared" si="1"/>
        <v>-247429</v>
      </c>
      <c r="J18" s="3">
        <f t="shared" si="2"/>
        <v>-210314.65</v>
      </c>
    </row>
    <row r="19" spans="1:10" x14ac:dyDescent="0.3">
      <c r="A19" t="s">
        <v>11</v>
      </c>
      <c r="B19" s="3">
        <v>2000000</v>
      </c>
      <c r="C19" s="4">
        <v>19120</v>
      </c>
      <c r="D19" s="4">
        <v>48456</v>
      </c>
      <c r="E19" t="s">
        <v>14</v>
      </c>
      <c r="F19" s="3">
        <v>5915002.6317991633</v>
      </c>
      <c r="G19" s="7">
        <f t="shared" si="3"/>
        <v>0.394584777942876</v>
      </c>
      <c r="H19" s="3">
        <f t="shared" si="0"/>
        <v>2333970</v>
      </c>
      <c r="I19" s="3">
        <f t="shared" si="1"/>
        <v>333970</v>
      </c>
      <c r="J19" s="3">
        <f t="shared" si="2"/>
        <v>283874.5</v>
      </c>
    </row>
    <row r="20" spans="1:10" x14ac:dyDescent="0.3">
      <c r="A20" t="s">
        <v>27</v>
      </c>
      <c r="B20" s="3">
        <v>2000000</v>
      </c>
      <c r="C20" s="4">
        <v>91837</v>
      </c>
      <c r="D20" s="4">
        <v>738761</v>
      </c>
      <c r="E20" t="s">
        <v>7</v>
      </c>
      <c r="F20" s="3">
        <v>16391915.797717694</v>
      </c>
      <c r="G20" s="7">
        <f t="shared" si="3"/>
        <v>0.12431219298257488</v>
      </c>
      <c r="H20" s="3">
        <f t="shared" si="0"/>
        <v>2037715</v>
      </c>
      <c r="I20" s="3">
        <f t="shared" si="1"/>
        <v>37715</v>
      </c>
      <c r="J20" s="3">
        <f t="shared" si="2"/>
        <v>32057.75</v>
      </c>
    </row>
    <row r="21" spans="1:10" x14ac:dyDescent="0.3">
      <c r="A21" t="s">
        <v>28</v>
      </c>
      <c r="B21" s="3">
        <v>6000000</v>
      </c>
      <c r="C21" s="4">
        <v>20730</v>
      </c>
      <c r="D21" s="4">
        <v>163558</v>
      </c>
      <c r="E21" t="s">
        <v>7</v>
      </c>
      <c r="F21" s="3">
        <v>51262667.112686925</v>
      </c>
      <c r="G21" s="7">
        <f t="shared" si="3"/>
        <v>0.12674402964086134</v>
      </c>
      <c r="H21" s="3">
        <f t="shared" si="0"/>
        <v>6497237</v>
      </c>
      <c r="I21" s="3">
        <f t="shared" si="1"/>
        <v>497237</v>
      </c>
      <c r="J21" s="3">
        <f t="shared" si="2"/>
        <v>422651.45</v>
      </c>
    </row>
    <row r="22" spans="1:10" x14ac:dyDescent="0.3">
      <c r="A22" t="s">
        <v>29</v>
      </c>
      <c r="B22" s="3">
        <v>4000000</v>
      </c>
      <c r="C22" s="4">
        <v>34564</v>
      </c>
      <c r="D22" s="4">
        <v>214587</v>
      </c>
      <c r="E22" t="s">
        <v>9</v>
      </c>
      <c r="F22" s="3">
        <v>28495829.969968751</v>
      </c>
      <c r="G22" s="7">
        <f t="shared" si="3"/>
        <v>0.16107219915465523</v>
      </c>
      <c r="H22" s="3">
        <f t="shared" si="0"/>
        <v>4589886</v>
      </c>
      <c r="I22" s="3">
        <f t="shared" si="1"/>
        <v>589886</v>
      </c>
      <c r="J22" s="3">
        <f t="shared" si="2"/>
        <v>501403.1</v>
      </c>
    </row>
    <row r="23" spans="1:10" x14ac:dyDescent="0.3">
      <c r="A23" t="s">
        <v>30</v>
      </c>
      <c r="B23" s="3">
        <v>5000000</v>
      </c>
      <c r="C23" s="4">
        <v>7688</v>
      </c>
      <c r="D23" s="4">
        <v>72203</v>
      </c>
      <c r="E23" t="s">
        <v>12</v>
      </c>
      <c r="F23" s="3">
        <v>54142416.943158172</v>
      </c>
      <c r="G23" s="7">
        <f t="shared" si="3"/>
        <v>0.10647757018406437</v>
      </c>
      <c r="H23" s="3">
        <f>F23*G23</f>
        <v>5764953</v>
      </c>
      <c r="I23" s="3">
        <f t="shared" si="1"/>
        <v>764953</v>
      </c>
      <c r="J23" s="3">
        <f t="shared" si="2"/>
        <v>650210.05000000005</v>
      </c>
    </row>
    <row r="24" spans="1:10" x14ac:dyDescent="0.3">
      <c r="A24" t="s">
        <v>31</v>
      </c>
      <c r="B24" s="3">
        <v>7000000</v>
      </c>
      <c r="C24" s="4">
        <v>14903</v>
      </c>
      <c r="D24" s="4">
        <v>126011</v>
      </c>
      <c r="E24" t="s">
        <v>9</v>
      </c>
      <c r="F24" s="3">
        <v>63997353.609608799</v>
      </c>
      <c r="G24" s="7">
        <f t="shared" si="3"/>
        <v>0.11826745284141861</v>
      </c>
      <c r="H24" s="3">
        <f t="shared" si="0"/>
        <v>7568804</v>
      </c>
      <c r="I24" s="3">
        <f t="shared" si="1"/>
        <v>568804</v>
      </c>
      <c r="J24" s="3">
        <f t="shared" si="2"/>
        <v>483483.4</v>
      </c>
    </row>
    <row r="25" spans="1:10" x14ac:dyDescent="0.3">
      <c r="A25" t="s">
        <v>32</v>
      </c>
      <c r="B25" s="3">
        <v>1000000</v>
      </c>
      <c r="C25" s="4">
        <v>60932</v>
      </c>
      <c r="D25" s="4">
        <v>429128</v>
      </c>
      <c r="E25" t="s">
        <v>7</v>
      </c>
      <c r="F25" s="3">
        <v>6982675.7108908296</v>
      </c>
      <c r="G25" s="7">
        <f t="shared" si="3"/>
        <v>0.14199026863779571</v>
      </c>
      <c r="H25" s="3">
        <f t="shared" si="0"/>
        <v>991472</v>
      </c>
      <c r="I25" s="3">
        <f t="shared" si="1"/>
        <v>-8528</v>
      </c>
      <c r="J25" s="3">
        <f t="shared" si="2"/>
        <v>-7248.8</v>
      </c>
    </row>
    <row r="26" spans="1:10" x14ac:dyDescent="0.3">
      <c r="A26" t="s">
        <v>33</v>
      </c>
      <c r="B26" s="3">
        <v>9000000</v>
      </c>
      <c r="C26" s="4">
        <v>46360</v>
      </c>
      <c r="D26" s="4">
        <v>202465</v>
      </c>
      <c r="E26" t="s">
        <v>9</v>
      </c>
      <c r="F26" s="3">
        <v>40152713.807808459</v>
      </c>
      <c r="G26" s="7">
        <f t="shared" si="3"/>
        <v>0.2289778480231151</v>
      </c>
      <c r="H26" s="3">
        <f t="shared" si="0"/>
        <v>9194082</v>
      </c>
      <c r="I26" s="3">
        <f t="shared" si="1"/>
        <v>194082</v>
      </c>
      <c r="J26" s="3">
        <f t="shared" si="2"/>
        <v>164969.70000000001</v>
      </c>
    </row>
    <row r="27" spans="1:10" x14ac:dyDescent="0.3">
      <c r="A27" t="s">
        <v>34</v>
      </c>
      <c r="B27" s="3">
        <v>10000000</v>
      </c>
      <c r="C27" s="4">
        <v>41095</v>
      </c>
      <c r="D27" s="4">
        <v>238326</v>
      </c>
      <c r="E27" t="s">
        <v>9</v>
      </c>
      <c r="F27" s="3">
        <v>52590739.319138579</v>
      </c>
      <c r="G27" s="7">
        <f t="shared" si="3"/>
        <v>0.17243187902285106</v>
      </c>
      <c r="H27" s="3">
        <f t="shared" si="0"/>
        <v>9068320</v>
      </c>
      <c r="I27" s="3">
        <f t="shared" si="1"/>
        <v>-931680</v>
      </c>
      <c r="J27" s="3">
        <f t="shared" si="2"/>
        <v>-791928</v>
      </c>
    </row>
    <row r="28" spans="1:10" x14ac:dyDescent="0.3">
      <c r="A28" t="s">
        <v>35</v>
      </c>
      <c r="B28" s="3">
        <v>9000000</v>
      </c>
      <c r="C28" s="4">
        <v>70234</v>
      </c>
      <c r="D28" s="4">
        <v>143184</v>
      </c>
      <c r="E28" t="s">
        <v>9</v>
      </c>
      <c r="F28" s="3">
        <v>20909143.16986075</v>
      </c>
      <c r="G28" s="7">
        <f t="shared" si="3"/>
        <v>0.49051570007822104</v>
      </c>
      <c r="H28" s="3">
        <f t="shared" si="0"/>
        <v>10256263</v>
      </c>
      <c r="I28" s="3">
        <f t="shared" si="1"/>
        <v>1256263</v>
      </c>
      <c r="J28" s="3">
        <f t="shared" si="2"/>
        <v>1067823.55</v>
      </c>
    </row>
    <row r="29" spans="1:10" x14ac:dyDescent="0.3">
      <c r="A29" t="s">
        <v>36</v>
      </c>
      <c r="B29" s="3">
        <v>3000000</v>
      </c>
      <c r="C29" s="4">
        <v>83428</v>
      </c>
      <c r="D29" s="4">
        <v>723985</v>
      </c>
      <c r="E29" t="s">
        <v>14</v>
      </c>
      <c r="F29" s="3">
        <v>26157997.71623436</v>
      </c>
      <c r="G29" s="7">
        <f t="shared" si="3"/>
        <v>0.11523443165258948</v>
      </c>
      <c r="H29" s="3">
        <f t="shared" si="0"/>
        <v>3014302</v>
      </c>
      <c r="I29" s="3">
        <f t="shared" si="1"/>
        <v>14302</v>
      </c>
      <c r="J29" s="3">
        <f t="shared" si="2"/>
        <v>12156.7</v>
      </c>
    </row>
    <row r="30" spans="1:10" x14ac:dyDescent="0.3">
      <c r="A30" t="s">
        <v>37</v>
      </c>
      <c r="B30" s="3">
        <v>2000000</v>
      </c>
      <c r="C30" s="4">
        <v>55074</v>
      </c>
      <c r="D30" s="4">
        <v>449191</v>
      </c>
      <c r="E30" t="s">
        <v>9</v>
      </c>
      <c r="F30" s="3">
        <v>16942748.184097759</v>
      </c>
      <c r="G30" s="7">
        <f t="shared" si="3"/>
        <v>0.12260708696300683</v>
      </c>
      <c r="H30" s="3">
        <f t="shared" si="0"/>
        <v>2077301</v>
      </c>
      <c r="I30" s="3">
        <f t="shared" si="1"/>
        <v>77301</v>
      </c>
      <c r="J30" s="3">
        <f t="shared" si="2"/>
        <v>65705.850000000006</v>
      </c>
    </row>
    <row r="31" spans="1:10" x14ac:dyDescent="0.3">
      <c r="A31" t="s">
        <v>38</v>
      </c>
      <c r="B31" s="3">
        <v>8000000</v>
      </c>
      <c r="C31" s="4">
        <v>5081</v>
      </c>
      <c r="D31" s="4">
        <v>39134</v>
      </c>
      <c r="E31" t="s">
        <v>9</v>
      </c>
      <c r="F31" s="3">
        <v>70088801.449321002</v>
      </c>
      <c r="G31" s="7">
        <f t="shared" si="3"/>
        <v>0.12983594828026779</v>
      </c>
      <c r="H31" s="3">
        <f t="shared" si="0"/>
        <v>9100046</v>
      </c>
      <c r="I31" s="3">
        <f t="shared" si="1"/>
        <v>1100046</v>
      </c>
      <c r="J31" s="3">
        <f t="shared" si="2"/>
        <v>935039.1</v>
      </c>
    </row>
    <row r="32" spans="1:10" x14ac:dyDescent="0.3">
      <c r="A32" t="s">
        <v>39</v>
      </c>
      <c r="B32" s="3">
        <v>7000000</v>
      </c>
      <c r="C32" s="4">
        <v>6333</v>
      </c>
      <c r="D32" s="4">
        <v>37857</v>
      </c>
      <c r="E32" t="s">
        <v>7</v>
      </c>
      <c r="F32" s="3">
        <v>46745073.991946951</v>
      </c>
      <c r="G32" s="7">
        <f t="shared" si="3"/>
        <v>0.16728742372612726</v>
      </c>
      <c r="H32" s="3">
        <f t="shared" si="0"/>
        <v>7819863.0000000009</v>
      </c>
      <c r="I32" s="3">
        <f t="shared" si="1"/>
        <v>819863.00000000093</v>
      </c>
      <c r="J32" s="3">
        <f t="shared" si="2"/>
        <v>696883.55000000075</v>
      </c>
    </row>
    <row r="33" spans="1:10" x14ac:dyDescent="0.3">
      <c r="A33" t="s">
        <v>40</v>
      </c>
      <c r="B33" s="3">
        <v>5000000</v>
      </c>
      <c r="C33" s="4">
        <v>50887</v>
      </c>
      <c r="D33" s="4">
        <v>220357</v>
      </c>
      <c r="E33" t="s">
        <v>7</v>
      </c>
      <c r="F33" s="3">
        <v>24281828.386149704</v>
      </c>
      <c r="G33" s="7">
        <f t="shared" si="3"/>
        <v>0.23092980935481969</v>
      </c>
      <c r="H33" s="3">
        <f t="shared" si="0"/>
        <v>5607398</v>
      </c>
      <c r="I33" s="3">
        <f t="shared" si="1"/>
        <v>607398</v>
      </c>
      <c r="J33" s="3">
        <f t="shared" si="2"/>
        <v>516288.3</v>
      </c>
    </row>
    <row r="34" spans="1:10" x14ac:dyDescent="0.3">
      <c r="A34" t="s">
        <v>41</v>
      </c>
      <c r="B34" s="3">
        <v>3000000</v>
      </c>
      <c r="C34" s="4">
        <v>96705</v>
      </c>
      <c r="D34" s="4">
        <v>342888</v>
      </c>
      <c r="E34" t="s">
        <v>14</v>
      </c>
      <c r="F34" s="3">
        <v>11264937.172638437</v>
      </c>
      <c r="G34" s="7">
        <f t="shared" si="3"/>
        <v>0.28203086722195003</v>
      </c>
      <c r="H34" s="3">
        <f t="shared" si="0"/>
        <v>3177060</v>
      </c>
      <c r="I34" s="3">
        <f t="shared" si="1"/>
        <v>177060</v>
      </c>
      <c r="J34" s="3">
        <f t="shared" si="2"/>
        <v>150501</v>
      </c>
    </row>
    <row r="35" spans="1:10" x14ac:dyDescent="0.3">
      <c r="A35" t="s">
        <v>42</v>
      </c>
      <c r="B35" s="3">
        <v>2000000</v>
      </c>
      <c r="C35" s="4">
        <v>74334</v>
      </c>
      <c r="D35" s="4">
        <v>438410</v>
      </c>
      <c r="E35" t="s">
        <v>14</v>
      </c>
      <c r="F35" s="3">
        <v>11489404.158258671</v>
      </c>
      <c r="G35" s="7">
        <f t="shared" si="3"/>
        <v>0.16955361419675646</v>
      </c>
      <c r="H35" s="3">
        <f t="shared" si="0"/>
        <v>1948070.0000000002</v>
      </c>
      <c r="I35" s="3">
        <f t="shared" si="1"/>
        <v>-51929.999999999767</v>
      </c>
      <c r="J35" s="3">
        <f t="shared" si="2"/>
        <v>-44140.499999999804</v>
      </c>
    </row>
    <row r="36" spans="1:10" x14ac:dyDescent="0.3">
      <c r="A36" t="s">
        <v>43</v>
      </c>
      <c r="B36" s="3">
        <v>10000000</v>
      </c>
      <c r="C36" s="4">
        <v>94580</v>
      </c>
      <c r="D36" s="4">
        <v>849266</v>
      </c>
      <c r="E36" t="s">
        <v>14</v>
      </c>
      <c r="F36" s="3">
        <v>83539498.457580879</v>
      </c>
      <c r="G36" s="7">
        <f t="shared" si="3"/>
        <v>0.11136675670520191</v>
      </c>
      <c r="H36" s="3">
        <f t="shared" si="0"/>
        <v>9303523</v>
      </c>
      <c r="I36" s="3">
        <f t="shared" si="1"/>
        <v>-696477</v>
      </c>
      <c r="J36" s="3">
        <f t="shared" si="2"/>
        <v>-592005.44999999995</v>
      </c>
    </row>
    <row r="37" spans="1:10" x14ac:dyDescent="0.3">
      <c r="A37" t="s">
        <v>44</v>
      </c>
      <c r="B37" s="3">
        <v>9000000</v>
      </c>
      <c r="C37" s="4">
        <v>40199</v>
      </c>
      <c r="D37" s="4">
        <v>66784</v>
      </c>
      <c r="E37" t="s">
        <v>9</v>
      </c>
      <c r="F37" s="3">
        <v>14355179.183561781</v>
      </c>
      <c r="G37" s="7">
        <f t="shared" si="3"/>
        <v>0.60192561092477237</v>
      </c>
      <c r="H37" s="3">
        <f>F37*G37</f>
        <v>8640750</v>
      </c>
      <c r="I37" s="3">
        <f t="shared" si="1"/>
        <v>-359250</v>
      </c>
      <c r="J37" s="3">
        <f t="shared" si="2"/>
        <v>-305362.5</v>
      </c>
    </row>
    <row r="38" spans="1:10" x14ac:dyDescent="0.3">
      <c r="A38" s="9" t="s">
        <v>49</v>
      </c>
      <c r="B38" s="3">
        <f>SUM(B2:B37)</f>
        <v>205000000</v>
      </c>
      <c r="C38" s="3">
        <f t="shared" ref="C38:J38" si="4">SUM(C2:C37)</f>
        <v>1678016</v>
      </c>
      <c r="D38" s="3">
        <f t="shared" si="4"/>
        <v>8980775</v>
      </c>
      <c r="E38" s="11"/>
      <c r="F38" s="3">
        <f t="shared" si="4"/>
        <v>1186809836.4586389</v>
      </c>
      <c r="G38" s="3">
        <f t="shared" si="4"/>
        <v>8.7123862654103945</v>
      </c>
      <c r="H38" s="3">
        <f t="shared" si="4"/>
        <v>215976175</v>
      </c>
      <c r="I38" s="3">
        <f t="shared" si="4"/>
        <v>10976175</v>
      </c>
      <c r="J38" s="3">
        <f t="shared" si="4"/>
        <v>9329748.7500000019</v>
      </c>
    </row>
    <row r="39" spans="1:10" x14ac:dyDescent="0.3">
      <c r="A39" s="10" t="s">
        <v>50</v>
      </c>
      <c r="B39" s="3">
        <f>MIN(B2:B37)</f>
        <v>1000000</v>
      </c>
      <c r="C39" s="3">
        <f t="shared" ref="C39:J39" si="5">MIN(C2:C37)</f>
        <v>1535</v>
      </c>
      <c r="D39" s="3">
        <f t="shared" si="5"/>
        <v>12515</v>
      </c>
      <c r="E39" s="11"/>
      <c r="F39" s="3">
        <f t="shared" si="5"/>
        <v>3841499.8644332937</v>
      </c>
      <c r="G39" s="3">
        <f t="shared" si="5"/>
        <v>0.10647757018406437</v>
      </c>
      <c r="H39" s="3">
        <f t="shared" si="5"/>
        <v>991472</v>
      </c>
      <c r="I39" s="3">
        <f t="shared" si="5"/>
        <v>-931680</v>
      </c>
      <c r="J39" s="3">
        <f t="shared" si="5"/>
        <v>-791928</v>
      </c>
    </row>
    <row r="40" spans="1:10" x14ac:dyDescent="0.3">
      <c r="A40" s="10" t="s">
        <v>51</v>
      </c>
      <c r="B40" s="3">
        <f>MAX(B2:B37)</f>
        <v>10000000</v>
      </c>
      <c r="C40" s="3">
        <f t="shared" ref="C40:J40" si="6">MAX(C2:C37)</f>
        <v>98780</v>
      </c>
      <c r="D40" s="3">
        <f t="shared" si="6"/>
        <v>849266</v>
      </c>
      <c r="E40" s="11"/>
      <c r="F40" s="3">
        <f t="shared" si="6"/>
        <v>83539498.457580879</v>
      </c>
      <c r="G40" s="3">
        <f t="shared" si="6"/>
        <v>0.88241312597663513</v>
      </c>
      <c r="H40" s="3">
        <f t="shared" si="6"/>
        <v>10604076</v>
      </c>
      <c r="I40" s="3">
        <f t="shared" si="6"/>
        <v>1604076</v>
      </c>
      <c r="J40" s="3">
        <f t="shared" si="6"/>
        <v>1363464.6</v>
      </c>
    </row>
    <row r="41" spans="1:10" x14ac:dyDescent="0.3">
      <c r="A41" s="10" t="s">
        <v>52</v>
      </c>
      <c r="B41" s="3">
        <f>AVERAGE(B2:B37)</f>
        <v>5694444.444444444</v>
      </c>
      <c r="C41" s="3">
        <f t="shared" ref="C41:J41" si="7">AVERAGE(C2:C37)</f>
        <v>46611.555555555555</v>
      </c>
      <c r="D41" s="3">
        <f t="shared" si="7"/>
        <v>249465.97222222222</v>
      </c>
      <c r="E41" s="11"/>
      <c r="F41" s="3">
        <f t="shared" si="7"/>
        <v>32966939.901628859</v>
      </c>
      <c r="G41" s="3">
        <f t="shared" si="7"/>
        <v>0.24201072959473319</v>
      </c>
      <c r="H41" s="3">
        <f t="shared" si="7"/>
        <v>5999338.194444444</v>
      </c>
      <c r="I41" s="3">
        <f t="shared" si="7"/>
        <v>304893.75</v>
      </c>
      <c r="J41" s="3">
        <f t="shared" si="7"/>
        <v>259159.68750000006</v>
      </c>
    </row>
  </sheetData>
  <conditionalFormatting sqref="I1:I1048576">
    <cfRule type="cellIs" dxfId="9" priority="3" operator="lessThan">
      <formula>0</formula>
    </cfRule>
    <cfRule type="cellIs" dxfId="10" priority="2" operator="greaterThan">
      <formula>0</formula>
    </cfRule>
    <cfRule type="cellIs" dxfId="11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sami mazari</cp:lastModifiedBy>
  <dcterms:created xsi:type="dcterms:W3CDTF">2024-09-17T06:49:03Z</dcterms:created>
  <dcterms:modified xsi:type="dcterms:W3CDTF">2025-06-10T16:07:52Z</dcterms:modified>
</cp:coreProperties>
</file>