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oueiri\Desktop\codes\P4DPDK_SEC_EXT\"/>
    </mc:Choice>
  </mc:AlternateContent>
  <xr:revisionPtr revIDLastSave="0" documentId="13_ncr:1_{ABBC5AD8-CAF5-44C0-B255-B624A393538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S2" i="2"/>
  <c r="P4" i="2"/>
  <c r="O4" i="2"/>
  <c r="Q5" i="2" s="1"/>
  <c r="Q6" i="2" s="1"/>
  <c r="C4" i="2"/>
  <c r="C3" i="2"/>
  <c r="C9" i="2"/>
  <c r="C8" i="2"/>
  <c r="D9" i="2" s="1"/>
  <c r="C7" i="2"/>
  <c r="D8" i="2" s="1"/>
  <c r="C6" i="2"/>
  <c r="D6" i="2" s="1"/>
  <c r="E6" i="2" s="1"/>
  <c r="C5" i="2"/>
  <c r="X7" i="1"/>
  <c r="X6" i="1"/>
  <c r="I13" i="1"/>
  <c r="I14" i="1"/>
  <c r="I12" i="1"/>
  <c r="I32" i="1"/>
  <c r="I33" i="1"/>
  <c r="I34" i="1"/>
  <c r="I35" i="1"/>
  <c r="I36" i="1"/>
  <c r="I37" i="1"/>
  <c r="I38" i="1"/>
  <c r="I39" i="1"/>
  <c r="I40" i="1"/>
  <c r="I41" i="1"/>
  <c r="I42" i="1"/>
  <c r="I43" i="1"/>
  <c r="I31" i="1"/>
  <c r="G32" i="1"/>
  <c r="G34" i="1"/>
  <c r="E33" i="1"/>
  <c r="G33" i="1"/>
  <c r="D32" i="1"/>
  <c r="E32" i="1" s="1"/>
  <c r="F33" i="1" s="1"/>
  <c r="F32" i="1"/>
  <c r="D33" i="1"/>
  <c r="F34" i="1" s="1"/>
  <c r="D43" i="1"/>
  <c r="E43" i="1"/>
  <c r="G31" i="1"/>
  <c r="F31" i="1"/>
  <c r="D31" i="1"/>
  <c r="E31" i="1" s="1"/>
  <c r="D30" i="1"/>
  <c r="E30" i="1" s="1"/>
  <c r="D11" i="1"/>
  <c r="E11" i="1" s="1"/>
  <c r="F12" i="1" s="1"/>
  <c r="G12" i="1" s="1"/>
  <c r="C34" i="1"/>
  <c r="D38" i="1" s="1"/>
  <c r="E38" i="1" s="1"/>
  <c r="F39" i="1" s="1"/>
  <c r="G39" i="1" s="1"/>
  <c r="C35" i="1"/>
  <c r="C36" i="1"/>
  <c r="C37" i="1"/>
  <c r="C38" i="1"/>
  <c r="C39" i="1"/>
  <c r="C40" i="1"/>
  <c r="C41" i="1"/>
  <c r="C42" i="1"/>
  <c r="C43" i="1"/>
  <c r="C33" i="1"/>
  <c r="C32" i="1"/>
  <c r="C31" i="1"/>
  <c r="C30" i="1"/>
  <c r="C29" i="1"/>
  <c r="C28" i="1"/>
  <c r="C27" i="1"/>
  <c r="C26" i="1"/>
  <c r="C25" i="1"/>
  <c r="C24" i="1"/>
  <c r="C23" i="1"/>
  <c r="C22" i="1"/>
  <c r="G13" i="1"/>
  <c r="G14" i="1"/>
  <c r="F13" i="1"/>
  <c r="F14" i="1"/>
  <c r="E12" i="1"/>
  <c r="E13" i="1"/>
  <c r="E14" i="1"/>
  <c r="C14" i="1"/>
  <c r="D14" i="1"/>
  <c r="C13" i="1"/>
  <c r="D13" i="1"/>
  <c r="D12" i="1"/>
  <c r="C12" i="1"/>
  <c r="C4" i="1"/>
  <c r="C5" i="1"/>
  <c r="C6" i="1"/>
  <c r="C7" i="1"/>
  <c r="C8" i="1"/>
  <c r="C9" i="1"/>
  <c r="C10" i="1"/>
  <c r="C11" i="1"/>
  <c r="C3" i="1"/>
  <c r="D7" i="2" l="1"/>
  <c r="F7" i="2"/>
  <c r="G7" i="2" s="1"/>
  <c r="I7" i="2" s="1"/>
  <c r="E7" i="2"/>
  <c r="F8" i="2" s="1"/>
  <c r="G8" i="2" s="1"/>
  <c r="I8" i="2" s="1"/>
  <c r="E9" i="2"/>
  <c r="E8" i="2"/>
  <c r="F9" i="2" s="1"/>
  <c r="G9" i="2" s="1"/>
  <c r="I9" i="2" s="1"/>
  <c r="D39" i="1"/>
  <c r="E39" i="1" s="1"/>
  <c r="F40" i="1" s="1"/>
  <c r="G40" i="1" s="1"/>
  <c r="D42" i="1"/>
  <c r="E42" i="1" s="1"/>
  <c r="F43" i="1" s="1"/>
  <c r="G43" i="1" s="1"/>
  <c r="D37" i="1"/>
  <c r="E37" i="1" s="1"/>
  <c r="F38" i="1" s="1"/>
  <c r="G38" i="1" s="1"/>
  <c r="D41" i="1"/>
  <c r="E41" i="1" s="1"/>
  <c r="F42" i="1" s="1"/>
  <c r="G42" i="1" s="1"/>
  <c r="D36" i="1"/>
  <c r="E36" i="1" s="1"/>
  <c r="F37" i="1" s="1"/>
  <c r="G37" i="1" s="1"/>
  <c r="D35" i="1"/>
  <c r="E35" i="1" s="1"/>
  <c r="F36" i="1" s="1"/>
  <c r="G36" i="1" s="1"/>
  <c r="D34" i="1"/>
  <c r="E34" i="1" s="1"/>
  <c r="F35" i="1" s="1"/>
  <c r="G35" i="1" s="1"/>
  <c r="D40" i="1"/>
  <c r="E40" i="1" s="1"/>
  <c r="F41" i="1" s="1"/>
  <c r="G41" i="1" s="1"/>
</calcChain>
</file>

<file path=xl/sharedStrings.xml><?xml version="1.0" encoding="utf-8"?>
<sst xmlns="http://schemas.openxmlformats.org/spreadsheetml/2006/main" count="61" uniqueCount="37">
  <si>
    <t>PPS</t>
  </si>
  <si>
    <t>i</t>
  </si>
  <si>
    <t>-</t>
  </si>
  <si>
    <t>diff rate</t>
  </si>
  <si>
    <t>avg diff rate</t>
  </si>
  <si>
    <t>expected</t>
  </si>
  <si>
    <t>prediction</t>
  </si>
  <si>
    <t>ratio</t>
  </si>
  <si>
    <t>g</t>
  </si>
  <si>
    <t>Flood</t>
  </si>
  <si>
    <t>1Gbps</t>
  </si>
  <si>
    <t>1100 0011 0101 0000 0000</t>
  </si>
  <si>
    <t>0001 0011 1000 1000 0000</t>
  </si>
  <si>
    <t>1100 0000 0000 0000 0000</t>
  </si>
  <si>
    <t>1100 1111 1111 1111 1111</t>
  </si>
  <si>
    <t>10 Gbps</t>
  </si>
  <si>
    <t>r1</t>
  </si>
  <si>
    <t>r2</t>
  </si>
  <si>
    <t>r3</t>
  </si>
  <si>
    <t>rc</t>
  </si>
  <si>
    <t>avg</t>
  </si>
  <si>
    <t>exp</t>
  </si>
  <si>
    <t>pred</t>
  </si>
  <si>
    <t>step1</t>
  </si>
  <si>
    <t>get pps</t>
  </si>
  <si>
    <t>get last 3</t>
  </si>
  <si>
    <t>step3</t>
  </si>
  <si>
    <t>get avg</t>
  </si>
  <si>
    <t>get diff</t>
  </si>
  <si>
    <t>step4</t>
  </si>
  <si>
    <t>step2</t>
  </si>
  <si>
    <t>step5</t>
  </si>
  <si>
    <t>get ratio</t>
  </si>
  <si>
    <t>get exp</t>
  </si>
  <si>
    <t>get action</t>
  </si>
  <si>
    <t>step6</t>
  </si>
  <si>
    <t>setp7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</si>
</sst>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Sheet1!$A$12:$A$14</c:f>
              <c:numCache>
                <c:formatCode>General</c:formatCode>
                <c:ptCount val="3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</c:numCache>
            </c:num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82336</c:v>
                </c:pt>
                <c:pt idx="1">
                  <c:v>474080</c:v>
                </c:pt>
                <c:pt idx="2">
                  <c:v>814043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E-49CD-AE55-47CB41ECD4A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Sheet1!$F$12:$F$14</c:f>
              <c:numCache>
                <c:formatCode>General</c:formatCode>
                <c:ptCount val="3"/>
                <c:pt idx="0">
                  <c:v>82334.888888888891</c:v>
                </c:pt>
                <c:pt idx="1">
                  <c:v>82136.888888888891</c:v>
                </c:pt>
                <c:pt idx="2">
                  <c:v>517038.22222222225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66E-49CD-AE55-47CB41EC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563344"/>
        <c:axId val="1997563824"/>
      </c:lineChart>
      <c:catAx>
        <c:axId val="199756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3824"/>
        <c:crosses val="autoZero"/>
        <c:auto val="1"/>
        <c:lblAlgn val="ctr"/>
        <c:lblOffset val="100"/>
        <c:noMultiLvlLbl val="0"/>
      </c:catAx>
      <c:valAx>
        <c:axId val="19975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diff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Sheet1!$A$12:$A$14</c:f>
              <c:numCache>
                <c:formatCode>General</c:formatCode>
                <c:ptCount val="3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</c:numCache>
            </c:num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1</c:v>
                </c:pt>
                <c:pt idx="1">
                  <c:v>391744</c:v>
                </c:pt>
                <c:pt idx="2">
                  <c:v>339963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5-4D6B-A4B8-A3B6960C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563344"/>
        <c:axId val="1997563824"/>
      </c:lineChart>
      <c:catAx>
        <c:axId val="199756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3824"/>
        <c:crosses val="autoZero"/>
        <c:auto val="1"/>
        <c:lblAlgn val="ctr"/>
        <c:lblOffset val="100"/>
        <c:noMultiLvlLbl val="0"/>
      </c:catAx>
      <c:valAx>
        <c:axId val="19975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PPS</c:v>
                </c:pt>
              </c:strCache>
            </c:strRef>
          </c:tx>
          <c:cat>
            <c:numRef>
              <c:f>Sheet1!$A$31:$A$43</c:f>
              <c:numCache>
                <c:formatCode>General</c:formatCode>
                <c:ptCount val="13"/>
                <c:pt idx="0">
                  <c:v>146</c:v>
                </c:pt>
                <c:pt idx="1">
                  <c:v>147</c:v>
                </c:pt>
                <c:pt idx="2">
                  <c:v>148</c:v>
                </c:pt>
                <c:pt idx="3">
                  <c:v>149</c:v>
                </c:pt>
                <c:pt idx="4">
                  <c:v>150</c:v>
                </c:pt>
                <c:pt idx="5">
                  <c:v>151</c:v>
                </c:pt>
                <c:pt idx="6">
                  <c:v>152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157</c:v>
                </c:pt>
                <c:pt idx="12">
                  <c:v>158</c:v>
                </c:pt>
              </c:numCache>
            </c:numRef>
          </c:cat>
          <c:val>
            <c:numRef>
              <c:f>Sheet1!$B$31:$B$43</c:f>
              <c:numCache>
                <c:formatCode>General</c:formatCode>
                <c:ptCount val="13"/>
                <c:pt idx="0">
                  <c:v>814686</c:v>
                </c:pt>
                <c:pt idx="1">
                  <c:v>507678</c:v>
                </c:pt>
                <c:pt idx="2">
                  <c:v>82308</c:v>
                </c:pt>
                <c:pt idx="3">
                  <c:v>82784</c:v>
                </c:pt>
                <c:pt idx="4">
                  <c:v>85920</c:v>
                </c:pt>
                <c:pt idx="5">
                  <c:v>82336</c:v>
                </c:pt>
                <c:pt idx="6">
                  <c:v>83040</c:v>
                </c:pt>
                <c:pt idx="7">
                  <c:v>82336</c:v>
                </c:pt>
                <c:pt idx="8">
                  <c:v>82304</c:v>
                </c:pt>
                <c:pt idx="9">
                  <c:v>82304</c:v>
                </c:pt>
                <c:pt idx="10">
                  <c:v>82336</c:v>
                </c:pt>
                <c:pt idx="11">
                  <c:v>82336</c:v>
                </c:pt>
                <c:pt idx="12">
                  <c:v>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C-40F2-8DEE-3EFE8D9C3705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Sheet1!$A$31:$A$43</c:f>
              <c:numCache>
                <c:formatCode>General</c:formatCode>
                <c:ptCount val="13"/>
                <c:pt idx="0">
                  <c:v>146</c:v>
                </c:pt>
                <c:pt idx="1">
                  <c:v>147</c:v>
                </c:pt>
                <c:pt idx="2">
                  <c:v>148</c:v>
                </c:pt>
                <c:pt idx="3">
                  <c:v>149</c:v>
                </c:pt>
                <c:pt idx="4">
                  <c:v>150</c:v>
                </c:pt>
                <c:pt idx="5">
                  <c:v>151</c:v>
                </c:pt>
                <c:pt idx="6">
                  <c:v>152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157</c:v>
                </c:pt>
                <c:pt idx="12">
                  <c:v>158</c:v>
                </c:pt>
              </c:numCache>
            </c:numRef>
          </c:cat>
          <c:val>
            <c:numRef>
              <c:f>Sheet1!$F$31:$F$43</c:f>
              <c:numCache>
                <c:formatCode>General</c:formatCode>
                <c:ptCount val="13"/>
                <c:pt idx="0">
                  <c:v>811296.66666666663</c:v>
                </c:pt>
                <c:pt idx="1">
                  <c:v>811008.88888888888</c:v>
                </c:pt>
                <c:pt idx="2">
                  <c:v>473608.44444444444</c:v>
                </c:pt>
                <c:pt idx="3">
                  <c:v>959</c:v>
                </c:pt>
                <c:pt idx="4">
                  <c:v>257.88888888889051</c:v>
                </c:pt>
                <c:pt idx="5">
                  <c:v>5009.777777777781</c:v>
                </c:pt>
                <c:pt idx="6">
                  <c:v>957</c:v>
                </c:pt>
                <c:pt idx="7">
                  <c:v>1780.777777777781</c:v>
                </c:pt>
                <c:pt idx="8">
                  <c:v>960</c:v>
                </c:pt>
                <c:pt idx="9">
                  <c:v>942.22222222221899</c:v>
                </c:pt>
                <c:pt idx="10">
                  <c:v>928.22222222221899</c:v>
                </c:pt>
                <c:pt idx="11">
                  <c:v>35075.777777777781</c:v>
                </c:pt>
                <c:pt idx="12">
                  <c:v>82339.111111111109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C-40F2-8DEE-3EFE8D9C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563344"/>
        <c:axId val="1997563824"/>
      </c:lineChart>
      <c:catAx>
        <c:axId val="199756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3824"/>
        <c:crosses val="autoZero"/>
        <c:auto val="1"/>
        <c:lblAlgn val="ctr"/>
        <c:lblOffset val="100"/>
        <c:noMultiLvlLbl val="0"/>
      </c:catAx>
      <c:valAx>
        <c:axId val="19975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33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diff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Sheet1!$A$31:$A$43</c:f>
              <c:numCache>
                <c:formatCode>General</c:formatCode>
                <c:ptCount val="13"/>
                <c:pt idx="0">
                  <c:v>146</c:v>
                </c:pt>
                <c:pt idx="1">
                  <c:v>147</c:v>
                </c:pt>
                <c:pt idx="2">
                  <c:v>148</c:v>
                </c:pt>
                <c:pt idx="3">
                  <c:v>149</c:v>
                </c:pt>
                <c:pt idx="4">
                  <c:v>150</c:v>
                </c:pt>
                <c:pt idx="5">
                  <c:v>151</c:v>
                </c:pt>
                <c:pt idx="6">
                  <c:v>152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157</c:v>
                </c:pt>
                <c:pt idx="12">
                  <c:v>158</c:v>
                </c:pt>
              </c:numCache>
            </c:numRef>
          </c:cat>
          <c:val>
            <c:numRef>
              <c:f>Sheet1!$C$31:$C$43</c:f>
              <c:numCache>
                <c:formatCode>General</c:formatCode>
                <c:ptCount val="13"/>
                <c:pt idx="0">
                  <c:v>126</c:v>
                </c:pt>
                <c:pt idx="1">
                  <c:v>-307008</c:v>
                </c:pt>
                <c:pt idx="2">
                  <c:v>-425370</c:v>
                </c:pt>
                <c:pt idx="3">
                  <c:v>476</c:v>
                </c:pt>
                <c:pt idx="4">
                  <c:v>3136</c:v>
                </c:pt>
                <c:pt idx="5">
                  <c:v>-3584</c:v>
                </c:pt>
                <c:pt idx="6">
                  <c:v>704</c:v>
                </c:pt>
                <c:pt idx="7">
                  <c:v>-704</c:v>
                </c:pt>
                <c:pt idx="8">
                  <c:v>-32</c:v>
                </c:pt>
                <c:pt idx="9">
                  <c:v>0</c:v>
                </c:pt>
                <c:pt idx="10">
                  <c:v>32</c:v>
                </c:pt>
                <c:pt idx="11">
                  <c:v>0</c:v>
                </c:pt>
                <c:pt idx="12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7-4BC9-8BC2-0165898C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563344"/>
        <c:axId val="1997563824"/>
      </c:lineChart>
      <c:catAx>
        <c:axId val="199756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3824"/>
        <c:crosses val="autoZero"/>
        <c:auto val="1"/>
        <c:lblAlgn val="ctr"/>
        <c:lblOffset val="100"/>
        <c:noMultiLvlLbl val="0"/>
      </c:catAx>
      <c:valAx>
        <c:axId val="19975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23811</xdr:rowOff>
    </xdr:from>
    <xdr:to>
      <xdr:col>19</xdr:col>
      <xdr:colOff>304800</xdr:colOff>
      <xdr:row>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06E32-DD38-F263-A142-A2B38762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9</xdr:row>
      <xdr:rowOff>0</xdr:rowOff>
    </xdr:from>
    <xdr:to>
      <xdr:col>19</xdr:col>
      <xdr:colOff>314325</xdr:colOff>
      <xdr:row>16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DB63C-737B-43DB-A753-7E41F5640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26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0FB3FF-0A78-4BF7-8A48-6B8498415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35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A236-2351-444A-8164-EED3AA8DE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workbookViewId="0">
      <selection activeCell="W17" sqref="W17"/>
    </sheetView>
  </sheetViews>
  <sheetFormatPr defaultRowHeight="15" x14ac:dyDescent="0.25"/>
  <cols>
    <col min="3" max="3" width="8.140625" bestFit="1" customWidth="1"/>
    <col min="4" max="4" width="12.7109375" bestFit="1" customWidth="1"/>
    <col min="6" max="6" width="10.140625" bestFit="1" customWidth="1"/>
    <col min="8" max="8" width="4" bestFit="1" customWidth="1"/>
    <col min="23" max="23" width="23.140625" bestFit="1" customWidth="1"/>
  </cols>
  <sheetData>
    <row r="1" spans="1:24" x14ac:dyDescent="0.2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24" x14ac:dyDescent="0.25">
      <c r="A2">
        <v>96</v>
      </c>
      <c r="B2">
        <v>82336</v>
      </c>
      <c r="C2" t="s">
        <v>2</v>
      </c>
    </row>
    <row r="3" spans="1:24" x14ac:dyDescent="0.25">
      <c r="A3">
        <v>97</v>
      </c>
      <c r="B3">
        <v>84128</v>
      </c>
      <c r="C3">
        <f>B3-B2</f>
        <v>1792</v>
      </c>
    </row>
    <row r="4" spans="1:24" x14ac:dyDescent="0.25">
      <c r="A4">
        <v>98</v>
      </c>
      <c r="B4">
        <v>87456</v>
      </c>
      <c r="C4">
        <f t="shared" ref="C4:C14" si="0">B4-B3</f>
        <v>3328</v>
      </c>
      <c r="U4" t="s">
        <v>10</v>
      </c>
      <c r="V4">
        <v>80000</v>
      </c>
      <c r="W4" t="s">
        <v>12</v>
      </c>
    </row>
    <row r="5" spans="1:24" x14ac:dyDescent="0.25">
      <c r="A5">
        <v>99</v>
      </c>
      <c r="B5">
        <v>86560</v>
      </c>
      <c r="C5">
        <f t="shared" si="0"/>
        <v>-896</v>
      </c>
      <c r="U5" t="s">
        <v>15</v>
      </c>
      <c r="V5" s="9">
        <v>800000</v>
      </c>
      <c r="W5" t="s">
        <v>11</v>
      </c>
    </row>
    <row r="6" spans="1:24" x14ac:dyDescent="0.25">
      <c r="A6">
        <v>100</v>
      </c>
      <c r="B6">
        <v>85728</v>
      </c>
      <c r="C6">
        <f t="shared" si="0"/>
        <v>-832</v>
      </c>
      <c r="V6" s="9">
        <v>786432</v>
      </c>
      <c r="W6" t="s">
        <v>13</v>
      </c>
      <c r="X6">
        <f>V5/V6</f>
        <v>1.0172526041666667</v>
      </c>
    </row>
    <row r="7" spans="1:24" x14ac:dyDescent="0.25">
      <c r="A7">
        <v>101</v>
      </c>
      <c r="B7">
        <v>82336</v>
      </c>
      <c r="C7">
        <f t="shared" si="0"/>
        <v>-3392</v>
      </c>
      <c r="V7" s="9">
        <v>851967</v>
      </c>
      <c r="W7" t="s">
        <v>14</v>
      </c>
      <c r="X7">
        <f>V5/V7</f>
        <v>0.93900350600434057</v>
      </c>
    </row>
    <row r="8" spans="1:24" x14ac:dyDescent="0.25">
      <c r="A8">
        <v>102</v>
      </c>
      <c r="B8">
        <v>82336</v>
      </c>
      <c r="C8">
        <f t="shared" si="0"/>
        <v>0</v>
      </c>
    </row>
    <row r="9" spans="1:24" x14ac:dyDescent="0.25">
      <c r="A9">
        <v>103</v>
      </c>
      <c r="B9">
        <v>82336</v>
      </c>
      <c r="C9">
        <f t="shared" si="0"/>
        <v>0</v>
      </c>
    </row>
    <row r="10" spans="1:24" x14ac:dyDescent="0.25">
      <c r="A10">
        <v>104</v>
      </c>
      <c r="B10">
        <v>82305</v>
      </c>
      <c r="C10">
        <f t="shared" si="0"/>
        <v>-31</v>
      </c>
    </row>
    <row r="11" spans="1:24" x14ac:dyDescent="0.25">
      <c r="A11">
        <v>105</v>
      </c>
      <c r="B11">
        <v>82335</v>
      </c>
      <c r="C11">
        <f t="shared" si="0"/>
        <v>30</v>
      </c>
      <c r="D11">
        <f>AVERAGE(C3:C11)</f>
        <v>-0.1111111111111111</v>
      </c>
      <c r="E11">
        <f>B11+D11</f>
        <v>82334.888888888891</v>
      </c>
    </row>
    <row r="12" spans="1:24" x14ac:dyDescent="0.25">
      <c r="A12">
        <v>106</v>
      </c>
      <c r="B12" s="3">
        <v>82336</v>
      </c>
      <c r="C12">
        <f t="shared" si="0"/>
        <v>1</v>
      </c>
      <c r="D12">
        <f>AVERAGE(C4:C12)</f>
        <v>-199.11111111111111</v>
      </c>
      <c r="E12">
        <f t="shared" ref="E12:E14" si="1">B12+D12</f>
        <v>82136.888888888891</v>
      </c>
      <c r="F12" s="5">
        <f>E11</f>
        <v>82334.888888888891</v>
      </c>
      <c r="G12">
        <f>F12/B12</f>
        <v>0.99998650516042664</v>
      </c>
      <c r="H12">
        <v>0.5</v>
      </c>
      <c r="I12" t="b">
        <f>IF(G12&gt;=1-H12, FALSE, TRUE)</f>
        <v>0</v>
      </c>
    </row>
    <row r="13" spans="1:24" x14ac:dyDescent="0.25">
      <c r="A13" s="1">
        <v>107</v>
      </c>
      <c r="B13" s="4">
        <v>474080</v>
      </c>
      <c r="C13" s="1">
        <f t="shared" si="0"/>
        <v>391744</v>
      </c>
      <c r="D13" s="1">
        <f>AVERAGE(C5:C13)</f>
        <v>42958.222222222219</v>
      </c>
      <c r="E13" s="1">
        <f t="shared" si="1"/>
        <v>517038.22222222225</v>
      </c>
      <c r="F13" s="6">
        <f t="shared" ref="F13:F14" si="2">E12</f>
        <v>82136.888888888891</v>
      </c>
      <c r="G13" s="1">
        <f t="shared" ref="G13:G14" si="3">F13/B13</f>
        <v>0.17325533430832116</v>
      </c>
      <c r="H13" s="1">
        <v>0.5</v>
      </c>
      <c r="I13" s="1" t="b">
        <f t="shared" ref="I13:I14" si="4">IF(G13&gt;=1-H13, FALSE, TRUE)</f>
        <v>1</v>
      </c>
    </row>
    <row r="14" spans="1:24" x14ac:dyDescent="0.25">
      <c r="A14">
        <v>108</v>
      </c>
      <c r="B14" s="3">
        <v>814043</v>
      </c>
      <c r="C14">
        <f t="shared" si="0"/>
        <v>339963</v>
      </c>
      <c r="D14">
        <f>AVERAGE(C6:C14)</f>
        <v>80831.444444444438</v>
      </c>
      <c r="E14">
        <f t="shared" si="1"/>
        <v>894874.4444444445</v>
      </c>
      <c r="F14" s="5">
        <f t="shared" si="2"/>
        <v>517038.22222222225</v>
      </c>
      <c r="G14">
        <f t="shared" si="3"/>
        <v>0.6351485391093864</v>
      </c>
      <c r="H14">
        <v>0.5</v>
      </c>
      <c r="I14" t="b">
        <f t="shared" si="4"/>
        <v>0</v>
      </c>
    </row>
    <row r="20" spans="1:9" x14ac:dyDescent="0.25">
      <c r="A20" t="s">
        <v>1</v>
      </c>
      <c r="B20" t="s">
        <v>0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</row>
    <row r="21" spans="1:9" x14ac:dyDescent="0.25">
      <c r="A21">
        <v>136</v>
      </c>
      <c r="B21">
        <v>843930</v>
      </c>
      <c r="C21" t="s">
        <v>2</v>
      </c>
    </row>
    <row r="22" spans="1:9" x14ac:dyDescent="0.25">
      <c r="A22">
        <v>137</v>
      </c>
      <c r="B22">
        <v>847780</v>
      </c>
      <c r="C22">
        <f>B22-B21</f>
        <v>3850</v>
      </c>
    </row>
    <row r="23" spans="1:9" x14ac:dyDescent="0.25">
      <c r="A23">
        <v>138</v>
      </c>
      <c r="B23">
        <v>814304</v>
      </c>
      <c r="C23">
        <f t="shared" ref="C23:C43" si="5">B23-B22</f>
        <v>-33476</v>
      </c>
    </row>
    <row r="24" spans="1:9" x14ac:dyDescent="0.25">
      <c r="A24">
        <v>139</v>
      </c>
      <c r="B24">
        <v>814449</v>
      </c>
      <c r="C24">
        <f t="shared" si="5"/>
        <v>145</v>
      </c>
    </row>
    <row r="25" spans="1:9" x14ac:dyDescent="0.25">
      <c r="A25">
        <v>140</v>
      </c>
      <c r="B25">
        <v>825519</v>
      </c>
      <c r="C25">
        <f t="shared" si="5"/>
        <v>11070</v>
      </c>
    </row>
    <row r="26" spans="1:9" x14ac:dyDescent="0.25">
      <c r="A26">
        <v>141</v>
      </c>
      <c r="B26">
        <v>814112</v>
      </c>
      <c r="C26">
        <f t="shared" si="5"/>
        <v>-11407</v>
      </c>
    </row>
    <row r="27" spans="1:9" x14ac:dyDescent="0.25">
      <c r="A27">
        <v>142</v>
      </c>
      <c r="B27">
        <v>814747</v>
      </c>
      <c r="C27">
        <f t="shared" si="5"/>
        <v>635</v>
      </c>
    </row>
    <row r="28" spans="1:9" x14ac:dyDescent="0.25">
      <c r="A28">
        <v>143</v>
      </c>
      <c r="B28">
        <v>814373</v>
      </c>
      <c r="C28">
        <f t="shared" si="5"/>
        <v>-374</v>
      </c>
    </row>
    <row r="29" spans="1:9" x14ac:dyDescent="0.25">
      <c r="A29">
        <v>144</v>
      </c>
      <c r="B29">
        <v>814720</v>
      </c>
      <c r="C29">
        <f t="shared" si="5"/>
        <v>347</v>
      </c>
    </row>
    <row r="30" spans="1:9" x14ac:dyDescent="0.25">
      <c r="A30">
        <v>145</v>
      </c>
      <c r="B30">
        <v>814560</v>
      </c>
      <c r="C30">
        <f t="shared" si="5"/>
        <v>-160</v>
      </c>
      <c r="D30">
        <f>AVERAGE(C22:C30)</f>
        <v>-3263.3333333333335</v>
      </c>
      <c r="E30">
        <f>B30+D30</f>
        <v>811296.66666666663</v>
      </c>
    </row>
    <row r="31" spans="1:9" x14ac:dyDescent="0.25">
      <c r="A31">
        <v>146</v>
      </c>
      <c r="B31" s="3">
        <v>814686</v>
      </c>
      <c r="C31">
        <f t="shared" si="5"/>
        <v>126</v>
      </c>
      <c r="D31">
        <f>AVERAGE(C23:C31)</f>
        <v>-3677.1111111111113</v>
      </c>
      <c r="E31">
        <f t="shared" ref="E31" si="6">B31+D31</f>
        <v>811008.88888888888</v>
      </c>
      <c r="F31" s="5">
        <f>E30</f>
        <v>811296.66666666663</v>
      </c>
      <c r="G31">
        <f>F31/B31</f>
        <v>0.99583970593169224</v>
      </c>
      <c r="H31">
        <v>0.5</v>
      </c>
      <c r="I31" t="b">
        <f>IF(G31&gt;=1-H31, FALSE, TRUE)</f>
        <v>0</v>
      </c>
    </row>
    <row r="32" spans="1:9" x14ac:dyDescent="0.25">
      <c r="A32">
        <v>147</v>
      </c>
      <c r="B32" s="3">
        <v>507678</v>
      </c>
      <c r="C32" s="2">
        <f t="shared" si="5"/>
        <v>-307008</v>
      </c>
      <c r="D32">
        <f t="shared" ref="D32:D43" si="7">AVERAGE(C24:C32)</f>
        <v>-34069.555555555555</v>
      </c>
      <c r="E32">
        <f t="shared" ref="E32:E43" si="8">B32+D32</f>
        <v>473608.44444444444</v>
      </c>
      <c r="F32" s="5">
        <f t="shared" ref="F32:F43" si="9">E31</f>
        <v>811008.88888888888</v>
      </c>
      <c r="G32">
        <f>F32/B32</f>
        <v>1.5974867709234768</v>
      </c>
      <c r="H32">
        <v>0.5</v>
      </c>
      <c r="I32" t="b">
        <f t="shared" ref="I32:I43" si="10">IF(G32&gt;=1-H32, FALSE, TRUE)</f>
        <v>0</v>
      </c>
    </row>
    <row r="33" spans="1:9" x14ac:dyDescent="0.25">
      <c r="A33">
        <v>148</v>
      </c>
      <c r="B33" s="3">
        <v>82308</v>
      </c>
      <c r="C33">
        <f t="shared" si="5"/>
        <v>-425370</v>
      </c>
      <c r="D33">
        <f t="shared" si="7"/>
        <v>-81349</v>
      </c>
      <c r="E33">
        <f>B33+D33</f>
        <v>959</v>
      </c>
      <c r="F33" s="5">
        <f t="shared" si="9"/>
        <v>473608.44444444444</v>
      </c>
      <c r="G33">
        <f>F33/B33</f>
        <v>5.7540997769894107</v>
      </c>
      <c r="H33">
        <v>0.5</v>
      </c>
      <c r="I33" t="b">
        <f t="shared" si="10"/>
        <v>0</v>
      </c>
    </row>
    <row r="34" spans="1:9" s="7" customFormat="1" x14ac:dyDescent="0.25">
      <c r="A34" s="8">
        <v>149</v>
      </c>
      <c r="B34" s="4">
        <v>82784</v>
      </c>
      <c r="C34" s="8">
        <f t="shared" si="5"/>
        <v>476</v>
      </c>
      <c r="D34" s="8">
        <f t="shared" si="7"/>
        <v>-82526.111111111109</v>
      </c>
      <c r="E34" s="8">
        <f t="shared" si="8"/>
        <v>257.88888888889051</v>
      </c>
      <c r="F34" s="6">
        <f t="shared" si="9"/>
        <v>959</v>
      </c>
      <c r="G34" s="8">
        <f>F34/B34</f>
        <v>1.1584364128333977E-2</v>
      </c>
      <c r="H34" s="8">
        <v>0.5</v>
      </c>
      <c r="I34" s="8" t="b">
        <f t="shared" si="10"/>
        <v>1</v>
      </c>
    </row>
    <row r="35" spans="1:9" x14ac:dyDescent="0.25">
      <c r="A35">
        <v>150</v>
      </c>
      <c r="B35" s="3">
        <v>85920</v>
      </c>
      <c r="C35">
        <f t="shared" si="5"/>
        <v>3136</v>
      </c>
      <c r="D35">
        <f t="shared" si="7"/>
        <v>-80910.222222222219</v>
      </c>
      <c r="E35">
        <f t="shared" si="8"/>
        <v>5009.777777777781</v>
      </c>
      <c r="F35" s="5">
        <f t="shared" si="9"/>
        <v>257.88888888889051</v>
      </c>
      <c r="G35">
        <f t="shared" ref="G32:G43" si="11">F35/B35</f>
        <v>3.0015001034554294E-3</v>
      </c>
      <c r="H35">
        <v>0.5</v>
      </c>
      <c r="I35" t="b">
        <f t="shared" si="10"/>
        <v>1</v>
      </c>
    </row>
    <row r="36" spans="1:9" x14ac:dyDescent="0.25">
      <c r="A36">
        <v>151</v>
      </c>
      <c r="B36" s="3">
        <v>82336</v>
      </c>
      <c r="C36">
        <f t="shared" si="5"/>
        <v>-3584</v>
      </c>
      <c r="D36">
        <f t="shared" si="7"/>
        <v>-81379</v>
      </c>
      <c r="E36">
        <f t="shared" si="8"/>
        <v>957</v>
      </c>
      <c r="F36" s="5">
        <f t="shared" si="9"/>
        <v>5009.777777777781</v>
      </c>
      <c r="G36">
        <f t="shared" si="11"/>
        <v>6.0845532668307681E-2</v>
      </c>
      <c r="H36">
        <v>0.5</v>
      </c>
      <c r="I36" t="b">
        <f t="shared" si="10"/>
        <v>1</v>
      </c>
    </row>
    <row r="37" spans="1:9" x14ac:dyDescent="0.25">
      <c r="A37">
        <v>152</v>
      </c>
      <c r="B37" s="3">
        <v>83040</v>
      </c>
      <c r="C37">
        <f t="shared" si="5"/>
        <v>704</v>
      </c>
      <c r="D37">
        <f t="shared" si="7"/>
        <v>-81259.222222222219</v>
      </c>
      <c r="E37">
        <f t="shared" si="8"/>
        <v>1780.777777777781</v>
      </c>
      <c r="F37" s="5">
        <f t="shared" si="9"/>
        <v>957</v>
      </c>
      <c r="G37">
        <f t="shared" si="11"/>
        <v>1.1524566473988439E-2</v>
      </c>
      <c r="H37">
        <v>0.5</v>
      </c>
      <c r="I37" t="b">
        <f t="shared" si="10"/>
        <v>1</v>
      </c>
    </row>
    <row r="38" spans="1:9" x14ac:dyDescent="0.25">
      <c r="A38">
        <v>153</v>
      </c>
      <c r="B38" s="3">
        <v>82336</v>
      </c>
      <c r="C38">
        <f t="shared" si="5"/>
        <v>-704</v>
      </c>
      <c r="D38">
        <f t="shared" si="7"/>
        <v>-81376</v>
      </c>
      <c r="E38">
        <f t="shared" si="8"/>
        <v>960</v>
      </c>
      <c r="F38" s="5">
        <f t="shared" si="9"/>
        <v>1780.777777777781</v>
      </c>
      <c r="G38">
        <f t="shared" si="11"/>
        <v>2.1628179384203521E-2</v>
      </c>
      <c r="H38">
        <v>0.5</v>
      </c>
      <c r="I38" t="b">
        <f t="shared" si="10"/>
        <v>1</v>
      </c>
    </row>
    <row r="39" spans="1:9" x14ac:dyDescent="0.25">
      <c r="A39">
        <v>154</v>
      </c>
      <c r="B39" s="3">
        <v>82304</v>
      </c>
      <c r="C39">
        <f t="shared" si="5"/>
        <v>-32</v>
      </c>
      <c r="D39">
        <f t="shared" si="7"/>
        <v>-81361.777777777781</v>
      </c>
      <c r="E39">
        <f t="shared" si="8"/>
        <v>942.22222222221899</v>
      </c>
      <c r="F39" s="5">
        <f t="shared" si="9"/>
        <v>960</v>
      </c>
      <c r="G39">
        <f t="shared" si="11"/>
        <v>1.1664074650077761E-2</v>
      </c>
      <c r="H39">
        <v>0.5</v>
      </c>
      <c r="I39" t="b">
        <f t="shared" si="10"/>
        <v>1</v>
      </c>
    </row>
    <row r="40" spans="1:9" x14ac:dyDescent="0.25">
      <c r="A40">
        <v>155</v>
      </c>
      <c r="B40" s="3">
        <v>82304</v>
      </c>
      <c r="C40">
        <f t="shared" si="5"/>
        <v>0</v>
      </c>
      <c r="D40">
        <f t="shared" si="7"/>
        <v>-81375.777777777781</v>
      </c>
      <c r="E40">
        <f t="shared" si="8"/>
        <v>928.22222222221899</v>
      </c>
      <c r="F40" s="5">
        <f t="shared" si="9"/>
        <v>942.22222222221899</v>
      </c>
      <c r="G40">
        <f t="shared" si="11"/>
        <v>1.1448073267668874E-2</v>
      </c>
      <c r="H40">
        <v>0.5</v>
      </c>
      <c r="I40" t="b">
        <f t="shared" si="10"/>
        <v>1</v>
      </c>
    </row>
    <row r="41" spans="1:9" x14ac:dyDescent="0.25">
      <c r="A41">
        <v>156</v>
      </c>
      <c r="B41" s="3">
        <v>82336</v>
      </c>
      <c r="C41">
        <f t="shared" si="5"/>
        <v>32</v>
      </c>
      <c r="D41">
        <f t="shared" si="7"/>
        <v>-47260.222222222219</v>
      </c>
      <c r="E41">
        <f t="shared" si="8"/>
        <v>35075.777777777781</v>
      </c>
      <c r="F41" s="5">
        <f t="shared" si="9"/>
        <v>928.22222222221899</v>
      </c>
      <c r="G41">
        <f t="shared" si="11"/>
        <v>1.1273588979574171E-2</v>
      </c>
      <c r="H41">
        <v>0.5</v>
      </c>
      <c r="I41" t="b">
        <f t="shared" si="10"/>
        <v>1</v>
      </c>
    </row>
    <row r="42" spans="1:9" x14ac:dyDescent="0.25">
      <c r="A42">
        <v>157</v>
      </c>
      <c r="B42" s="3">
        <v>82336</v>
      </c>
      <c r="C42">
        <f t="shared" si="5"/>
        <v>0</v>
      </c>
      <c r="D42">
        <f t="shared" si="7"/>
        <v>3.1111111111111112</v>
      </c>
      <c r="E42">
        <f t="shared" si="8"/>
        <v>82339.111111111109</v>
      </c>
      <c r="F42" s="5">
        <f t="shared" si="9"/>
        <v>35075.777777777781</v>
      </c>
      <c r="G42">
        <f t="shared" si="11"/>
        <v>0.42600779461933763</v>
      </c>
      <c r="H42">
        <v>0.5</v>
      </c>
      <c r="I42" t="b">
        <f t="shared" si="10"/>
        <v>1</v>
      </c>
    </row>
    <row r="43" spans="1:9" x14ac:dyDescent="0.25">
      <c r="A43">
        <v>158</v>
      </c>
      <c r="B43" s="3">
        <v>83104</v>
      </c>
      <c r="C43">
        <f t="shared" si="5"/>
        <v>768</v>
      </c>
      <c r="D43">
        <f t="shared" si="7"/>
        <v>35.555555555555557</v>
      </c>
      <c r="E43">
        <f t="shared" si="8"/>
        <v>83139.555555555562</v>
      </c>
      <c r="F43" s="5">
        <f t="shared" si="9"/>
        <v>82339.111111111109</v>
      </c>
      <c r="G43">
        <f t="shared" si="11"/>
        <v>0.99079600393616563</v>
      </c>
      <c r="H43">
        <v>0.5</v>
      </c>
      <c r="I43" t="b">
        <f t="shared" si="1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A5E1-CF1E-4BB9-A86B-4B71D8C33881}">
  <dimension ref="A1:U9"/>
  <sheetViews>
    <sheetView tabSelected="1" workbookViewId="0">
      <selection activeCell="T15" sqref="T15"/>
    </sheetView>
  </sheetViews>
  <sheetFormatPr defaultRowHeight="15" x14ac:dyDescent="0.25"/>
  <cols>
    <col min="20" max="20" width="4" bestFit="1" customWidth="1"/>
  </cols>
  <sheetData>
    <row r="1" spans="1:21" x14ac:dyDescent="0.2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10" t="s">
        <v>23</v>
      </c>
      <c r="K1" s="10" t="s">
        <v>24</v>
      </c>
      <c r="M1">
        <v>1</v>
      </c>
      <c r="N1" t="s">
        <v>16</v>
      </c>
      <c r="O1" t="s">
        <v>17</v>
      </c>
      <c r="P1" t="s">
        <v>18</v>
      </c>
      <c r="Q1" s="10" t="s">
        <v>19</v>
      </c>
      <c r="R1" t="s">
        <v>22</v>
      </c>
      <c r="S1" s="12" t="s">
        <v>7</v>
      </c>
      <c r="T1" s="7" t="s">
        <v>8</v>
      </c>
      <c r="U1" s="14" t="s">
        <v>9</v>
      </c>
    </row>
    <row r="2" spans="1:21" x14ac:dyDescent="0.25">
      <c r="A2">
        <v>101</v>
      </c>
      <c r="B2">
        <v>82336</v>
      </c>
      <c r="C2" t="s">
        <v>2</v>
      </c>
      <c r="J2" s="3" t="s">
        <v>30</v>
      </c>
      <c r="K2" s="3" t="s">
        <v>25</v>
      </c>
      <c r="M2">
        <v>106</v>
      </c>
      <c r="N2" s="7">
        <v>82336</v>
      </c>
      <c r="O2" s="7">
        <v>82305</v>
      </c>
      <c r="P2" s="7">
        <v>82335</v>
      </c>
      <c r="Q2" s="10">
        <v>82336</v>
      </c>
      <c r="R2">
        <v>82334.5</v>
      </c>
      <c r="S2" s="12">
        <f>R2/Q2</f>
        <v>0.99998178196657594</v>
      </c>
      <c r="T2" s="7">
        <v>0.5</v>
      </c>
      <c r="U2" s="14" t="b">
        <f>IF(S2&gt;=1-T2, FALSE, TRUE)</f>
        <v>0</v>
      </c>
    </row>
    <row r="3" spans="1:21" x14ac:dyDescent="0.25">
      <c r="A3">
        <v>102</v>
      </c>
      <c r="B3">
        <v>82336</v>
      </c>
      <c r="C3">
        <f>B3-B2</f>
        <v>0</v>
      </c>
      <c r="J3" s="12" t="s">
        <v>26</v>
      </c>
      <c r="K3" s="12" t="s">
        <v>32</v>
      </c>
      <c r="N3" s="3">
        <v>82305</v>
      </c>
      <c r="O3" s="3">
        <v>82335</v>
      </c>
      <c r="P3" s="3">
        <v>82336</v>
      </c>
      <c r="Q3" s="7">
        <v>82336</v>
      </c>
    </row>
    <row r="4" spans="1:21" x14ac:dyDescent="0.25">
      <c r="A4">
        <v>103</v>
      </c>
      <c r="B4">
        <v>82336</v>
      </c>
      <c r="C4">
        <f>B4-B3</f>
        <v>0</v>
      </c>
      <c r="J4" s="14" t="s">
        <v>29</v>
      </c>
      <c r="K4" s="14" t="s">
        <v>34</v>
      </c>
      <c r="M4" s="5" t="s">
        <v>3</v>
      </c>
      <c r="N4" s="5"/>
      <c r="O4" s="5">
        <f>O3-N3</f>
        <v>30</v>
      </c>
      <c r="P4" s="5">
        <f>P3-O3</f>
        <v>1</v>
      </c>
    </row>
    <row r="5" spans="1:21" x14ac:dyDescent="0.25">
      <c r="A5">
        <v>104</v>
      </c>
      <c r="B5">
        <v>82305</v>
      </c>
      <c r="C5">
        <f t="shared" ref="C5:C9" si="0">B5-B4</f>
        <v>-31</v>
      </c>
      <c r="J5" s="5" t="s">
        <v>31</v>
      </c>
      <c r="K5" s="5" t="s">
        <v>28</v>
      </c>
      <c r="M5" s="11" t="s">
        <v>20</v>
      </c>
      <c r="N5" s="11"/>
      <c r="O5" s="11"/>
      <c r="P5" s="11"/>
      <c r="Q5" s="11">
        <f>AVERAGE(O4:P4)</f>
        <v>15.5</v>
      </c>
    </row>
    <row r="6" spans="1:21" x14ac:dyDescent="0.25">
      <c r="A6">
        <v>105</v>
      </c>
      <c r="B6">
        <v>82335</v>
      </c>
      <c r="C6">
        <f t="shared" si="0"/>
        <v>30</v>
      </c>
      <c r="D6">
        <f>AVERAGE(C5:C6)</f>
        <v>-0.5</v>
      </c>
      <c r="E6">
        <f>B6+D6</f>
        <v>82334.5</v>
      </c>
      <c r="J6" s="11" t="s">
        <v>35</v>
      </c>
      <c r="K6" s="11" t="s">
        <v>27</v>
      </c>
      <c r="M6" s="13" t="s">
        <v>21</v>
      </c>
      <c r="N6" s="13"/>
      <c r="O6" s="13"/>
      <c r="P6" s="13"/>
      <c r="Q6" s="13">
        <f>Q5+Q3</f>
        <v>82351.5</v>
      </c>
    </row>
    <row r="7" spans="1:21" x14ac:dyDescent="0.25">
      <c r="A7">
        <v>106</v>
      </c>
      <c r="B7" s="3">
        <v>82336</v>
      </c>
      <c r="C7">
        <f t="shared" si="0"/>
        <v>1</v>
      </c>
      <c r="D7">
        <f t="shared" ref="D7:D9" si="1">AVERAGE(C6:C7)</f>
        <v>15.5</v>
      </c>
      <c r="E7">
        <f t="shared" ref="E7:E9" si="2">B7+D7</f>
        <v>82351.5</v>
      </c>
      <c r="F7" s="5">
        <f>E6</f>
        <v>82334.5</v>
      </c>
      <c r="G7">
        <f>F7/B7</f>
        <v>0.99998178196657594</v>
      </c>
      <c r="H7">
        <v>0.5</v>
      </c>
      <c r="I7" t="b">
        <f>IF(G7&gt;=1-H7, FALSE, TRUE)</f>
        <v>0</v>
      </c>
      <c r="J7" s="13" t="s">
        <v>36</v>
      </c>
      <c r="K7" s="13" t="s">
        <v>33</v>
      </c>
    </row>
    <row r="8" spans="1:21" x14ac:dyDescent="0.25">
      <c r="A8" s="1">
        <v>107</v>
      </c>
      <c r="B8" s="4">
        <v>474080</v>
      </c>
      <c r="C8" s="1">
        <f t="shared" si="0"/>
        <v>391744</v>
      </c>
      <c r="D8">
        <f t="shared" si="1"/>
        <v>195872.5</v>
      </c>
      <c r="E8" s="1">
        <f t="shared" si="2"/>
        <v>669952.5</v>
      </c>
      <c r="F8" s="6">
        <f t="shared" ref="F8:F9" si="3">E7</f>
        <v>82351.5</v>
      </c>
      <c r="G8" s="1">
        <f t="shared" ref="G8:G9" si="4">F8/B8</f>
        <v>0.17370802396220048</v>
      </c>
      <c r="H8" s="1">
        <v>0.5</v>
      </c>
      <c r="I8" s="1" t="b">
        <f t="shared" ref="I8:I9" si="5">IF(G8&gt;=1-H8, FALSE, TRUE)</f>
        <v>1</v>
      </c>
    </row>
    <row r="9" spans="1:21" x14ac:dyDescent="0.25">
      <c r="A9">
        <v>108</v>
      </c>
      <c r="B9" s="3">
        <v>814043</v>
      </c>
      <c r="C9">
        <f t="shared" si="0"/>
        <v>339963</v>
      </c>
      <c r="D9">
        <f t="shared" si="1"/>
        <v>365853.5</v>
      </c>
      <c r="E9">
        <f t="shared" si="2"/>
        <v>1179896.5</v>
      </c>
      <c r="F9" s="5">
        <f t="shared" si="3"/>
        <v>669952.5</v>
      </c>
      <c r="G9">
        <f t="shared" si="4"/>
        <v>0.82299399417475494</v>
      </c>
      <c r="H9">
        <v>0.5</v>
      </c>
      <c r="I9" t="b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Choueiri, Samia</dc:creator>
  <cp:lastModifiedBy>Choueiri, Samia</cp:lastModifiedBy>
  <dcterms:created xsi:type="dcterms:W3CDTF">2015-06-05T18:17:20Z</dcterms:created>
  <dcterms:modified xsi:type="dcterms:W3CDTF">2025-02-27T15:59:11Z</dcterms:modified>
</cp:coreProperties>
</file>