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USER\Desktop\excel\"/>
    </mc:Choice>
  </mc:AlternateContent>
  <xr:revisionPtr revIDLastSave="0" documentId="13_ncr:1_{94073381-B9AB-4F26-AF8A-31273814474A}" xr6:coauthVersionLast="47" xr6:coauthVersionMax="47" xr10:uidLastSave="{00000000-0000-0000-0000-000000000000}"/>
  <bookViews>
    <workbookView xWindow="-120" yWindow="-120" windowWidth="20730" windowHeight="11040" activeTab="2" xr2:uid="{00000000-000D-0000-FFFF-FFFF00000000}"/>
  </bookViews>
  <sheets>
    <sheet name="KPIs" sheetId="2" r:id="rId1"/>
    <sheet name="Sheet1" sheetId="14" r:id="rId2"/>
    <sheet name="Dashboard" sheetId="5" r:id="rId3"/>
    <sheet name="1.Departmentwise Emp of Count" sheetId="6" r:id="rId4"/>
    <sheet name="Gender Analysis" sheetId="7" r:id="rId5"/>
    <sheet name="Marital Desc Analysis" sheetId="8" r:id="rId6"/>
    <sheet name="Department Wise Salary" sheetId="9" r:id="rId7"/>
    <sheet name="Absences By Department" sheetId="10" r:id="rId8"/>
    <sheet name="Recruitment Source" sheetId="11" r:id="rId9"/>
    <sheet name="Employee Satisfaction" sheetId="12" r:id="rId10"/>
    <sheet name="Attrition By Department" sheetId="13" r:id="rId11"/>
    <sheet name="attrition bu maritial name" sheetId="15" r:id="rId12"/>
    <sheet name="attrition by maritial discripti" sheetId="17" r:id="rId13"/>
    <sheet name="Sheet5" sheetId="18" r:id="rId14"/>
    <sheet name="HRDataset_v14" sheetId="1" r:id="rId15"/>
  </sheets>
  <definedNames>
    <definedName name="_xlnm._FilterDatabase" localSheetId="14" hidden="1">HRDataset_v14!$A$1:$AL$312</definedName>
    <definedName name="_xlcn.WorksheetConnection_HRDataset.xlsxHR" hidden="1">HR[]</definedName>
    <definedName name="Slicer_Department">#N/A</definedName>
    <definedName name="Slicer_ManagerName">#N/A</definedName>
    <definedName name="Slicer_Sex">#N/A</definedName>
    <definedName name="Slicer_Years">#N/A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 cacheId="12" r:id="rId28"/>
  </pivotCaches>
  <extLst>
    <ext xmlns:x14="http://schemas.microsoft.com/office/spreadsheetml/2009/9/main" uri="{876F7934-8845-4945-9796-88D515C7AA90}">
      <x14:pivotCaches>
        <pivotCache cacheId="13" r:id="rId29"/>
      </x14:pivotCaches>
    </ext>
    <ext xmlns:x14="http://schemas.microsoft.com/office/spreadsheetml/2009/9/main" uri="{BBE1A952-AA13-448e-AADC-164F8A28A991}">
      <x14:slicerCaches>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 name="HR" connection="WorksheetConnection_HR Dataset.xlsx!H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E7" i="2"/>
  <c r="C7" i="2"/>
  <c r="A7" i="2"/>
  <c r="B7" i="2"/>
  <c r="F7" i="2"/>
  <c r="H7" i="2" l="1"/>
  <c r="G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7E51E8-BEF2-488C-8747-F903F30726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DDC259-92C1-443A-884B-E4CEAA55853A}" name="WorksheetConnection_HR Dataset.xlsx!HR" type="102" refreshedVersion="7" minRefreshableVersion="5">
    <extLst>
      <ext xmlns:x15="http://schemas.microsoft.com/office/spreadsheetml/2010/11/main" uri="{DE250136-89BD-433C-8126-D09CA5730AF9}">
        <x15:connection id="HR" autoDelete="1">
          <x15:rangePr sourceName="_xlcn.WorksheetConnection_HRDataset.xlsxHR"/>
        </x15:connection>
      </ext>
    </extLst>
  </connection>
</connections>
</file>

<file path=xl/sharedStrings.xml><?xml version="1.0" encoding="utf-8"?>
<sst xmlns="http://schemas.openxmlformats.org/spreadsheetml/2006/main" count="4805" uniqueCount="523">
  <si>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</si>
  <si>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</si>
  <si>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</si>
  <si>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</si>
  <si>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</si>
  <si>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</si>
  <si>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</si>
  <si>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</si>
  <si>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</si>
  <si>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</si>
  <si>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</si>
  <si>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</si>
  <si>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</si>
  <si>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</si>
  <si>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</si>
  <si>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</si>
  <si>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</si>
  <si>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</si>
  <si>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</si>
  <si>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</si>
  <si>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</si>
  <si>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</si>
  <si>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</si>
  <si>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</si>
  <si>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</si>
  <si>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</si>
  <si>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</si>
  <si>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</si>
  <si>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</si>
  <si>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</si>
  <si>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</si>
  <si>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</si>
  <si>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</si>
  <si>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</si>
  <si>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</si>
  <si>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</si>
  <si>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</si>
  <si>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</si>
  <si>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</si>
  <si>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</si>
  <si>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</si>
  <si>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</si>
  <si>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</si>
  <si>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</si>
  <si>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</si>
  <si>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</si>
  <si>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</si>
  <si>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</si>
  <si>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</si>
  <si>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</si>
  <si>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</si>
  <si>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</si>
  <si>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</si>
  <si>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</si>
  <si>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</si>
  <si>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</si>
  <si>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</si>
  <si>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</si>
  <si>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</si>
  <si>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</si>
  <si>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</si>
  <si>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</si>
  <si>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</si>
  <si>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</si>
  <si>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</si>
  <si>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</si>
  <si>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</si>
  <si>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</si>
  <si>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</si>
  <si>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</si>
  <si>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</si>
  <si>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</si>
  <si>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</si>
  <si>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</si>
  <si>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</si>
  <si>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</si>
  <si>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</si>
  <si>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</si>
  <si>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</si>
  <si>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</si>
  <si>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</si>
  <si>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</si>
  <si>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</si>
  <si>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</si>
  <si>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</si>
  <si>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</si>
  <si>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</si>
  <si>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</si>
  <si>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</si>
  <si>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</si>
  <si>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</si>
  <si>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</si>
  <si>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</si>
  <si>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</si>
  <si>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</si>
  <si>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</si>
  <si>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</si>
  <si>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</si>
  <si>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</si>
  <si>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</si>
  <si>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</si>
  <si>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</si>
  <si>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</si>
  <si>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</si>
  <si>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</si>
  <si>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</si>
  <si>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</si>
  <si>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</si>
  <si>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</si>
  <si>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</si>
  <si>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</si>
  <si>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</si>
  <si>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</si>
  <si>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</si>
  <si>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</si>
  <si>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</si>
  <si>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</si>
  <si>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</si>
  <si>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</si>
  <si>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</si>
  <si>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</si>
  <si>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</si>
  <si>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</si>
  <si>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</si>
  <si>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</si>
  <si>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</si>
  <si>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</si>
  <si>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</si>
  <si>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</si>
  <si>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</si>
  <si>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</si>
  <si>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</si>
  <si>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</si>
  <si>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</si>
  <si>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</si>
  <si>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</si>
  <si>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</si>
  <si>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</si>
  <si>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</si>
  <si>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</si>
  <si>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</si>
  <si>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</si>
  <si>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</si>
  <si>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</si>
  <si>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</si>
  <si>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</si>
  <si>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</si>
  <si>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</si>
  <si>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</si>
  <si>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</si>
  <si>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</si>
  <si>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</si>
  <si>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</si>
  <si>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</si>
  <si>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</si>
  <si>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</si>
  <si>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</si>
  <si>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</si>
  <si>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</si>
  <si>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</si>
  <si>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</si>
  <si>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</si>
  <si>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</si>
  <si>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</si>
  <si>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</si>
  <si>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</si>
  <si>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</si>
  <si>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</si>
  <si>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</si>
  <si>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</si>
  <si>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</si>
  <si>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</si>
  <si>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</si>
  <si>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</si>
  <si>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</si>
  <si>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</si>
  <si>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</si>
  <si>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</si>
  <si>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</si>
  <si>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</si>
  <si>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</si>
  <si>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</si>
  <si>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</si>
  <si>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</si>
  <si>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</si>
  <si>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</si>
  <si>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</si>
  <si>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</si>
  <si>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</si>
  <si>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</si>
  <si>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</si>
  <si>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</si>
  <si>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</si>
  <si>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</si>
  <si>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</si>
  <si>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</si>
  <si>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</si>
  <si>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</si>
  <si>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</si>
  <si>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</si>
  <si>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</si>
  <si>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</si>
  <si>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</si>
  <si>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</si>
  <si>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</si>
  <si>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</si>
  <si>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</si>
  <si>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</si>
  <si>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</si>
  <si>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</si>
  <si>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</si>
  <si>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</si>
  <si>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</si>
  <si>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</si>
  <si>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</si>
  <si>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</si>
  <si>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</si>
  <si>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</si>
  <si>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</si>
  <si>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</si>
  <si>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</si>
  <si>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</si>
  <si>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</si>
  <si>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</si>
  <si>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</si>
  <si>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</si>
  <si>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</si>
  <si>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</si>
  <si>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</si>
  <si>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</si>
  <si>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</si>
  <si>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</si>
  <si>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</si>
  <si>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</si>
  <si>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</si>
  <si>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</si>
  <si>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</si>
  <si>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</si>
  <si>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</si>
  <si>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</si>
  <si>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</si>
  <si>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</si>
  <si>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</si>
  <si>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</si>
  <si>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</si>
  <si>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</si>
  <si>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</si>
  <si>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</si>
  <si>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</si>
  <si>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</si>
  <si>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</si>
  <si>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</si>
  <si>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</si>
  <si>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</si>
  <si>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</si>
  <si>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</si>
  <si>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</si>
  <si>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</si>
  <si>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</si>
  <si>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</si>
  <si>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</si>
  <si>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</si>
  <si>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</si>
  <si>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</si>
  <si>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</si>
  <si>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</si>
  <si>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</si>
  <si>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</si>
  <si>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</si>
  <si>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</si>
  <si>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</si>
  <si>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</si>
  <si>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</si>
  <si>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</si>
  <si>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</si>
  <si>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</si>
  <si>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</si>
  <si>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</si>
  <si>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</si>
  <si>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</si>
  <si>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</si>
  <si>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</si>
  <si>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</si>
  <si>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</si>
  <si>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</si>
  <si>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</si>
  <si>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</si>
  <si>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</si>
  <si>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</si>
  <si>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</si>
  <si>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</si>
  <si>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</si>
  <si>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</si>
  <si>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</si>
  <si>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</si>
  <si>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</si>
  <si>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</si>
  <si>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</si>
  <si>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</si>
  <si>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</si>
  <si>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</si>
  <si>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</si>
  <si>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</si>
  <si>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</si>
  <si>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</si>
  <si>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</si>
  <si>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</si>
  <si>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</si>
  <si>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</si>
  <si>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</si>
  <si>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</si>
  <si>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</si>
  <si>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</si>
  <si>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</si>
  <si>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</si>
  <si>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</si>
  <si>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</si>
  <si>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</si>
  <si>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</si>
  <si>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</si>
  <si>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</si>
  <si>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</si>
  <si>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</si>
  <si>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</si>
  <si>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</si>
  <si>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</si>
  <si>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</si>
  <si>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</si>
  <si>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</si>
  <si>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</si>
  <si>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</si>
  <si>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</si>
  <si>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</si>
  <si>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</si>
  <si>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</si>
  <si>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</si>
  <si>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</si>
  <si>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</si>
  <si>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</si>
  <si>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</si>
  <si>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</si>
  <si>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</si>
  <si>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</si>
  <si>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</si>
  <si>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</si>
  <si>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</si>
  <si>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</si>
  <si>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</si>
  <si>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</si>
  <si>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</si>
  <si>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</si>
  <si>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</si>
  <si>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</si>
  <si>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</si>
  <si>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</si>
  <si>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</si>
  <si>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</si>
  <si>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</si>
  <si>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</si>
  <si>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</si>
  <si>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</si>
  <si>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</si>
  <si>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</si>
  <si>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</si>
  <si>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</si>
  <si>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</si>
  <si>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</si>
  <si>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</si>
  <si>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</si>
  <si>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</si>
  <si>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</si>
  <si>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</si>
  <si>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</si>
  <si>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</si>
  <si>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</si>
  <si>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</si>
  <si>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</si>
  <si>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</si>
  <si>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</si>
  <si>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</si>
  <si>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</si>
  <si>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</si>
  <si>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</si>
  <si>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</si>
  <si>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</si>
  <si>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</si>
  <si>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</si>
  <si>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</si>
  <si>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</si>
  <si>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</si>
  <si>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</si>
  <si>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</si>
  <si>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</si>
  <si>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</si>
  <si>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</si>
  <si>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</si>
  <si>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</si>
  <si>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</si>
  <si>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</si>
  <si>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</si>
  <si>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</si>
  <si>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</si>
  <si>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</si>
  <si>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</si>
  <si>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</si>
  <si>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</si>
  <si>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</si>
  <si>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</si>
  <si>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</si>
  <si>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</si>
  <si>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</si>
  <si>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</si>
  <si>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</si>
  <si>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</si>
  <si>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</si>
  <si>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</si>
  <si>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</si>
  <si>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</si>
  <si>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</si>
  <si>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</si>
  <si>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</si>
  <si>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</si>
  <si>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</si>
  <si>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</si>
  <si>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</si>
  <si>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</si>
  <si>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</si>
  <si>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</si>
  <si>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</si>
  <si>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</si>
  <si>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</si>
  <si>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</si>
  <si>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</si>
  <si>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</si>
  <si>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</si>
  <si>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</si>
  <si>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</si>
  <si>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</si>
  <si>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</si>
  <si>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</si>
  <si>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</si>
  <si>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</si>
  <si>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</si>
  <si>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</si>
  <si>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</si>
  <si>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</si>
  <si>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</si>
  <si>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</si>
  <si>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</si>
  <si>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</si>
  <si>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</si>
  <si>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</si>
  <si>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</si>
  <si>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</si>
  <si>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</si>
  <si>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</si>
  <si>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</si>
  <si>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</si>
  <si>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</si>
  <si>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</si>
  <si>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</si>
  <si>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</si>
  <si>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</si>
  <si>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</si>
  <si>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</si>
  <si>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</si>
  <si>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</si>
  <si>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</si>
  <si>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</si>
  <si>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</si>
  <si>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</si>
  <si>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</si>
  <si>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</si>
  <si>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</si>
  <si>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</si>
  <si>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</si>
  <si>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</si>
  <si>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</si>
  <si>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</si>
  <si>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</si>
  <si>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</si>
  <si>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</si>
  <si>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</si>
  <si>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</si>
  <si>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</si>
  <si>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</si>
  <si>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</si>
  <si>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</si>
  <si>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Years</t>
  </si>
  <si>
    <t>Age Group</t>
  </si>
  <si>
    <t>Adult</t>
  </si>
  <si>
    <t>Senior</t>
  </si>
  <si>
    <t>Average of Age</t>
  </si>
  <si>
    <t>Average of Years</t>
  </si>
  <si>
    <t>Average of Salary</t>
  </si>
  <si>
    <t>M</t>
  </si>
  <si>
    <t>Production</t>
  </si>
  <si>
    <t>Avg Age</t>
  </si>
  <si>
    <t>Avg Years</t>
  </si>
  <si>
    <t>Avg Salary</t>
  </si>
  <si>
    <t>Count of EmpID</t>
  </si>
  <si>
    <t>Sum of Termd</t>
  </si>
  <si>
    <t>Total Employees</t>
  </si>
  <si>
    <t>Old Employees</t>
  </si>
  <si>
    <t>Current Employees</t>
  </si>
  <si>
    <t>Attrition Rate</t>
  </si>
  <si>
    <t>Distinct Count of Department</t>
  </si>
  <si>
    <t>Total Departments</t>
  </si>
  <si>
    <t>Row Labels</t>
  </si>
  <si>
    <t>Grand Total</t>
  </si>
  <si>
    <t>Count of Employee_Name</t>
  </si>
  <si>
    <t>Employee Count Department Wise</t>
  </si>
  <si>
    <t>Count of Sex</t>
  </si>
  <si>
    <t>Gender Analysis</t>
  </si>
  <si>
    <t>Marital Status Analysis</t>
  </si>
  <si>
    <t>Count of MaritalDesc</t>
  </si>
  <si>
    <t>Department Wise Salary</t>
  </si>
  <si>
    <t>Sum of Absences</t>
  </si>
  <si>
    <t>Absences By Department</t>
  </si>
  <si>
    <t>Count of RecruitmentSource</t>
  </si>
  <si>
    <t>Recruitment Source</t>
  </si>
  <si>
    <t>Average of EmpSatisfaction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</si>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</sst>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28">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9"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xf numFmtId="0" fontId="16" fillId="0" borderId="0" xfId="0" applyFont="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9">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C6F1443D-1EBB-4E80-9A53-7FF6D1661144}">
      <tableStyleElement type="wholeTable" dxfId="58"/>
      <tableStyleElement type="headerRow" dxfId="57"/>
    </tableStyle>
    <tableStyle name="SlicerStyleLight4 2" pivot="0" table="0" count="10" xr9:uid="{0F3C214B-33FE-4B5A-B4CE-57FF9E5B34FE}">
      <tableStyleElement type="wholeTable" dxfId="56"/>
      <tableStyleElement type="headerRow" dxfId="5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alcChain" Target="calcChain.xml"/><Relationship Id="rId21" Type="http://schemas.openxmlformats.org/officeDocument/2006/relationships/pivotCacheDefinition" Target="pivotCache/pivotCacheDefinition6.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4.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3.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1.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Visualization.xlsx]Gender Analysis!PivotTable2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'Gender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82-4516-AE50-6B180DC93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82-4516-AE50-6B180DC93FC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Analysis'!$A$4:$A$6</c:f>
              <c:strCache>
                <c:ptCount val="2"/>
                <c:pt idx="0">
                  <c:v>F</c:v>
                </c:pt>
                <c:pt idx="1">
                  <c:v>M</c:v>
                </c:pt>
              </c:strCache>
            </c:strRef>
          </c:cat>
          <c:val>
            <c:numRef>
              <c:f>'Gender Analysis'!$B$4:$B$6</c:f>
              <c:numCache>
                <c:formatCode>0.00%</c:formatCode>
                <c:ptCount val="2"/>
                <c:pt idx="0">
                  <c:v>0.56591639871382637</c:v>
                </c:pt>
                <c:pt idx="1">
                  <c:v>0.43408360128617363</c:v>
                </c:pt>
              </c:numCache>
            </c:numRef>
          </c:val>
          <c:extLst>
            <c:ext xmlns:c16="http://schemas.microsoft.com/office/drawing/2014/chart" uri="{C3380CC4-5D6E-409C-BE32-E72D297353CC}">
              <c16:uniqueId val="{00000004-3682-4516-AE50-6B180DC93FC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maritial discripti!PivotTable2</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maritial discripti'!$B$3</c:f>
              <c:strCache>
                <c:ptCount val="1"/>
                <c:pt idx="0">
                  <c:v>Total</c:v>
                </c:pt>
              </c:strCache>
            </c:strRef>
          </c:tx>
          <c:spPr>
            <a:solidFill>
              <a:schemeClr val="accent1"/>
            </a:solidFill>
            <a:ln>
              <a:noFill/>
            </a:ln>
            <a:effectLst/>
            <a:sp3d/>
          </c:spPr>
          <c:invertIfNegative val="0"/>
          <c:cat>
            <c:strRef>
              <c:f>'attrition by maritial discripti'!$A$4:$A$10</c:f>
              <c:strCache>
                <c:ptCount val="6"/>
                <c:pt idx="0">
                  <c:v>Divorced</c:v>
                </c:pt>
                <c:pt idx="1">
                  <c:v>Married</c:v>
                </c:pt>
                <c:pt idx="2">
                  <c:v>Separated</c:v>
                </c:pt>
                <c:pt idx="3">
                  <c:v>Single</c:v>
                </c:pt>
                <c:pt idx="4">
                  <c:v>Widowed</c:v>
                </c:pt>
                <c:pt idx="5">
                  <c:v>(blank)</c:v>
                </c:pt>
              </c:strCache>
            </c:strRef>
          </c:cat>
          <c:val>
            <c:numRef>
              <c:f>'attrition by maritial discripti'!$B$4:$B$10</c:f>
              <c:numCache>
                <c:formatCode>General</c:formatCode>
                <c:ptCount val="6"/>
                <c:pt idx="0">
                  <c:v>16</c:v>
                </c:pt>
                <c:pt idx="1">
                  <c:v>47</c:v>
                </c:pt>
                <c:pt idx="2">
                  <c:v>1</c:v>
                </c:pt>
                <c:pt idx="3">
                  <c:v>36</c:v>
                </c:pt>
                <c:pt idx="4">
                  <c:v>4</c:v>
                </c:pt>
              </c:numCache>
            </c:numRef>
          </c:val>
          <c:extLst>
            <c:ext xmlns:c16="http://schemas.microsoft.com/office/drawing/2014/chart" uri="{C3380CC4-5D6E-409C-BE32-E72D297353CC}">
              <c16:uniqueId val="{00000000-D96C-4AD5-AB17-93FE75BCFE6E}"/>
            </c:ext>
          </c:extLst>
        </c:ser>
        <c:dLbls>
          <c:showLegendKey val="0"/>
          <c:showVal val="0"/>
          <c:showCatName val="0"/>
          <c:showSerName val="0"/>
          <c:showPercent val="0"/>
          <c:showBubbleSize val="0"/>
        </c:dLbls>
        <c:gapWidth val="150"/>
        <c:shape val="box"/>
        <c:axId val="536845984"/>
        <c:axId val="536844544"/>
        <c:axId val="0"/>
      </c:bar3DChart>
      <c:catAx>
        <c:axId val="53684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844544"/>
        <c:crosses val="autoZero"/>
        <c:auto val="1"/>
        <c:lblAlgn val="ctr"/>
        <c:lblOffset val="100"/>
        <c:noMultiLvlLbl val="0"/>
      </c:catAx>
      <c:valAx>
        <c:axId val="53684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84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Visualization.xlsx]Gender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6-4353-A73B-EDE4069082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6-4353-A73B-EDE4069082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Analysis'!$A$4:$A$6</c:f>
              <c:strCache>
                <c:ptCount val="2"/>
                <c:pt idx="0">
                  <c:v>F</c:v>
                </c:pt>
                <c:pt idx="1">
                  <c:v>M</c:v>
                </c:pt>
              </c:strCache>
            </c:strRef>
          </c:cat>
          <c:val>
            <c:numRef>
              <c:f>'Gender Analysis'!$B$4:$B$6</c:f>
              <c:numCache>
                <c:formatCode>0.00%</c:formatCode>
                <c:ptCount val="2"/>
                <c:pt idx="0">
                  <c:v>0.56591639871382637</c:v>
                </c:pt>
                <c:pt idx="1">
                  <c:v>0.43408360128617363</c:v>
                </c:pt>
              </c:numCache>
            </c:numRef>
          </c:val>
          <c:extLst>
            <c:ext xmlns:c16="http://schemas.microsoft.com/office/drawing/2014/chart" uri="{C3380CC4-5D6E-409C-BE32-E72D297353CC}">
              <c16:uniqueId val="{00000000-E6FB-46F2-B590-187FE7988EC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Visualization.xlsx]Marital Desc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'Marital Desc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80-436C-BF48-49617B8AA5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80-436C-BF48-49617B8AA5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80-436C-BF48-49617B8AA5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80-436C-BF48-49617B8AA5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80-436C-BF48-49617B8AA5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Desc Analysis'!$A$4:$A$8</c:f>
              <c:strCache>
                <c:ptCount val="5"/>
                <c:pt idx="0">
                  <c:v>Divorced</c:v>
                </c:pt>
                <c:pt idx="1">
                  <c:v>Married</c:v>
                </c:pt>
                <c:pt idx="2">
                  <c:v>Separated</c:v>
                </c:pt>
                <c:pt idx="3">
                  <c:v>Single</c:v>
                </c:pt>
                <c:pt idx="4">
                  <c:v>Widowed</c:v>
                </c:pt>
              </c:strCache>
            </c:strRef>
          </c:cat>
          <c:val>
            <c:numRef>
              <c:f>'Marital Desc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9FEB-4C60-8077-ACC0C62D038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Visualization.xlsx]Department Wise Salary!PivotTable4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'Department Wise Salary'!$B$3</c:f>
              <c:strCache>
                <c:ptCount val="1"/>
                <c:pt idx="0">
                  <c:v>Total</c:v>
                </c:pt>
              </c:strCache>
            </c:strRef>
          </c:tx>
          <c:spPr>
            <a:solidFill>
              <a:schemeClr val="accent1"/>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BB95-422F-91E9-DA7248C6F4AB}"/>
            </c:ext>
          </c:extLst>
        </c:ser>
        <c:dLbls>
          <c:showLegendKey val="0"/>
          <c:showVal val="0"/>
          <c:showCatName val="0"/>
          <c:showSerName val="0"/>
          <c:showPercent val="0"/>
          <c:showBubbleSize val="0"/>
        </c:dLbls>
        <c:axId val="966604064"/>
        <c:axId val="977238080"/>
      </c:areaChart>
      <c:catAx>
        <c:axId val="96660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38080"/>
        <c:crosses val="autoZero"/>
        <c:auto val="1"/>
        <c:lblAlgn val="ctr"/>
        <c:lblOffset val="100"/>
        <c:noMultiLvlLbl val="0"/>
      </c:catAx>
      <c:valAx>
        <c:axId val="9772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04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Visualization.xlsx]Absences By Department!PivotTable5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Absences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3203-4FAD-8F07-135FADD359A5}"/>
            </c:ext>
          </c:extLst>
        </c:ser>
        <c:dLbls>
          <c:showLegendKey val="0"/>
          <c:showVal val="0"/>
          <c:showCatName val="0"/>
          <c:showSerName val="0"/>
          <c:showPercent val="0"/>
          <c:showBubbleSize val="0"/>
        </c:dLbls>
        <c:gapWidth val="219"/>
        <c:overlap val="-27"/>
        <c:axId val="979730048"/>
        <c:axId val="979723808"/>
      </c:barChart>
      <c:catAx>
        <c:axId val="9797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23808"/>
        <c:crosses val="autoZero"/>
        <c:auto val="1"/>
        <c:lblAlgn val="ctr"/>
        <c:lblOffset val="100"/>
        <c:noMultiLvlLbl val="0"/>
      </c:catAx>
      <c:valAx>
        <c:axId val="97972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Visualization.xlsx]Recruitment Source!PivotTable6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1214-4368-AD37-3D72D0DEB80A}"/>
            </c:ext>
          </c:extLst>
        </c:ser>
        <c:dLbls>
          <c:showLegendKey val="0"/>
          <c:showVal val="0"/>
          <c:showCatName val="0"/>
          <c:showSerName val="0"/>
          <c:showPercent val="0"/>
          <c:showBubbleSize val="0"/>
        </c:dLbls>
        <c:axId val="177475536"/>
        <c:axId val="177479280"/>
      </c:areaChart>
      <c:catAx>
        <c:axId val="177475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9280"/>
        <c:crosses val="autoZero"/>
        <c:auto val="1"/>
        <c:lblAlgn val="ctr"/>
        <c:lblOffset val="100"/>
        <c:noMultiLvlLbl val="0"/>
      </c:catAx>
      <c:valAx>
        <c:axId val="1774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Visualization.xlsx]Employee Satisfaction!PivotTable7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'Employee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0-4BA8-AC17-6B3F70D6FD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0-4BA8-AC17-6B3F70D6FD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0-4BA8-AC17-6B3F70D6FD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0-4BA8-AC17-6B3F70D6FD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0-4BA8-AC17-6B3F70D6FD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0-4BA8-AC17-6B3F70D6FDE4}"/>
              </c:ext>
            </c:extLst>
          </c:dPt>
          <c:cat>
            <c:strRef>
              <c:f>'Employee Satisfaction'!$A$4:$A$9</c:f>
              <c:strCache>
                <c:ptCount val="6"/>
                <c:pt idx="0">
                  <c:v>Software Engineering</c:v>
                </c:pt>
                <c:pt idx="1">
                  <c:v>Sales</c:v>
                </c:pt>
                <c:pt idx="2">
                  <c:v>IT/IS</c:v>
                </c:pt>
                <c:pt idx="3">
                  <c:v>Production</c:v>
                </c:pt>
                <c:pt idx="4">
                  <c:v>Admin Offices</c:v>
                </c:pt>
                <c:pt idx="5">
                  <c:v>Executive Office</c:v>
                </c:pt>
              </c:strCache>
            </c:strRef>
          </c:cat>
          <c:val>
            <c:numRef>
              <c:f>'Employee Satisfaction'!$B$4:$B$9</c:f>
              <c:numCache>
                <c:formatCode>0.00%</c:formatCode>
                <c:ptCount val="6"/>
                <c:pt idx="0">
                  <c:v>1.051465063861758</c:v>
                </c:pt>
                <c:pt idx="1">
                  <c:v>1.0363902959210876</c:v>
                </c:pt>
                <c:pt idx="2">
                  <c:v>1.0178181818181817</c:v>
                </c:pt>
                <c:pt idx="3">
                  <c:v>0.99243544624144886</c:v>
                </c:pt>
                <c:pt idx="4">
                  <c:v>0.91386593204775013</c:v>
                </c:pt>
                <c:pt idx="5">
                  <c:v>0.77107438016528917</c:v>
                </c:pt>
              </c:numCache>
            </c:numRef>
          </c:val>
          <c:extLst>
            <c:ext xmlns:c16="http://schemas.microsoft.com/office/drawing/2014/chart" uri="{C3380CC4-5D6E-409C-BE32-E72D297353CC}">
              <c16:uniqueId val="{00000000-5740-41B7-BC60-92085F7ADC39}"/>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Department!PivotTable8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8186-44B1-9FD0-1E070EB9AE84}"/>
            </c:ext>
          </c:extLst>
        </c:ser>
        <c:dLbls>
          <c:showLegendKey val="0"/>
          <c:showVal val="0"/>
          <c:showCatName val="0"/>
          <c:showSerName val="0"/>
          <c:showPercent val="0"/>
          <c:showBubbleSize val="0"/>
        </c:dLbls>
        <c:gapWidth val="219"/>
        <c:overlap val="-27"/>
        <c:axId val="1128675936"/>
        <c:axId val="1128680096"/>
      </c:barChart>
      <c:catAx>
        <c:axId val="11286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80096"/>
        <c:crosses val="autoZero"/>
        <c:auto val="1"/>
        <c:lblAlgn val="ctr"/>
        <c:lblOffset val="100"/>
        <c:noMultiLvlLbl val="0"/>
      </c:catAx>
      <c:valAx>
        <c:axId val="11286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bu maritial name!PivotTable1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Manager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8713910761153"/>
          <c:y val="0.19486111111111112"/>
          <c:w val="0.7512379702537183"/>
          <c:h val="0.72088764946048411"/>
        </c:manualLayout>
      </c:layout>
      <c:barChart>
        <c:barDir val="bar"/>
        <c:grouping val="clustered"/>
        <c:varyColors val="0"/>
        <c:ser>
          <c:idx val="0"/>
          <c:order val="0"/>
          <c:tx>
            <c:strRef>
              <c:f>'attrition bu maritial name'!$B$3</c:f>
              <c:strCache>
                <c:ptCount val="1"/>
                <c:pt idx="0">
                  <c:v>Total</c:v>
                </c:pt>
              </c:strCache>
            </c:strRef>
          </c:tx>
          <c:spPr>
            <a:solidFill>
              <a:schemeClr val="accent1"/>
            </a:solidFill>
            <a:ln>
              <a:noFill/>
            </a:ln>
            <a:effectLst/>
          </c:spPr>
          <c:invertIfNegative val="0"/>
          <c:cat>
            <c:strRef>
              <c:f>'attrition bu maritial name'!$A$4:$A$6</c:f>
              <c:strCache>
                <c:ptCount val="3"/>
                <c:pt idx="0">
                  <c:v>Amy Dunn</c:v>
                </c:pt>
                <c:pt idx="1">
                  <c:v>Webster Butler</c:v>
                </c:pt>
                <c:pt idx="2">
                  <c:v>Kissy Sullivan</c:v>
                </c:pt>
              </c:strCache>
            </c:strRef>
          </c:cat>
          <c:val>
            <c:numRef>
              <c:f>'attrition bu maritial name'!$B$4:$B$6</c:f>
              <c:numCache>
                <c:formatCode>General</c:formatCode>
                <c:ptCount val="3"/>
                <c:pt idx="0">
                  <c:v>13</c:v>
                </c:pt>
                <c:pt idx="1">
                  <c:v>13</c:v>
                </c:pt>
                <c:pt idx="2">
                  <c:v>12</c:v>
                </c:pt>
              </c:numCache>
            </c:numRef>
          </c:val>
          <c:extLst>
            <c:ext xmlns:c16="http://schemas.microsoft.com/office/drawing/2014/chart" uri="{C3380CC4-5D6E-409C-BE32-E72D297353CC}">
              <c16:uniqueId val="{00000000-7BDC-4326-BB1D-D7681C548571}"/>
            </c:ext>
          </c:extLst>
        </c:ser>
        <c:dLbls>
          <c:showLegendKey val="0"/>
          <c:showVal val="0"/>
          <c:showCatName val="0"/>
          <c:showSerName val="0"/>
          <c:showPercent val="0"/>
          <c:showBubbleSize val="0"/>
        </c:dLbls>
        <c:gapWidth val="182"/>
        <c:axId val="851940160"/>
        <c:axId val="851932000"/>
      </c:barChart>
      <c:catAx>
        <c:axId val="851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32000"/>
        <c:crosses val="autoZero"/>
        <c:auto val="1"/>
        <c:lblAlgn val="ctr"/>
        <c:lblOffset val="100"/>
        <c:noMultiLvlLbl val="0"/>
      </c:catAx>
      <c:valAx>
        <c:axId val="85193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4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maritial discripti!PivotTable2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Marital Description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maritial discripti'!$B$3</c:f>
              <c:strCache>
                <c:ptCount val="1"/>
                <c:pt idx="0">
                  <c:v>Total</c:v>
                </c:pt>
              </c:strCache>
            </c:strRef>
          </c:tx>
          <c:spPr>
            <a:solidFill>
              <a:schemeClr val="accent1"/>
            </a:solidFill>
            <a:ln>
              <a:noFill/>
            </a:ln>
            <a:effectLst/>
            <a:sp3d/>
          </c:spPr>
          <c:invertIfNegative val="0"/>
          <c:cat>
            <c:strRef>
              <c:f>'attrition by maritial discripti'!$A$4:$A$10</c:f>
              <c:strCache>
                <c:ptCount val="6"/>
                <c:pt idx="0">
                  <c:v>Divorced</c:v>
                </c:pt>
                <c:pt idx="1">
                  <c:v>Married</c:v>
                </c:pt>
                <c:pt idx="2">
                  <c:v>Separated</c:v>
                </c:pt>
                <c:pt idx="3">
                  <c:v>Single</c:v>
                </c:pt>
                <c:pt idx="4">
                  <c:v>Widowed</c:v>
                </c:pt>
                <c:pt idx="5">
                  <c:v>(blank)</c:v>
                </c:pt>
              </c:strCache>
            </c:strRef>
          </c:cat>
          <c:val>
            <c:numRef>
              <c:f>'attrition by maritial discripti'!$B$4:$B$10</c:f>
              <c:numCache>
                <c:formatCode>General</c:formatCode>
                <c:ptCount val="6"/>
                <c:pt idx="0">
                  <c:v>16</c:v>
                </c:pt>
                <c:pt idx="1">
                  <c:v>47</c:v>
                </c:pt>
                <c:pt idx="2">
                  <c:v>1</c:v>
                </c:pt>
                <c:pt idx="3">
                  <c:v>36</c:v>
                </c:pt>
                <c:pt idx="4">
                  <c:v>4</c:v>
                </c:pt>
              </c:numCache>
            </c:numRef>
          </c:val>
          <c:extLst>
            <c:ext xmlns:c16="http://schemas.microsoft.com/office/drawing/2014/chart" uri="{C3380CC4-5D6E-409C-BE32-E72D297353CC}">
              <c16:uniqueId val="{00000000-D431-4A7E-B54E-DB7C5065AF20}"/>
            </c:ext>
          </c:extLst>
        </c:ser>
        <c:dLbls>
          <c:showLegendKey val="0"/>
          <c:showVal val="0"/>
          <c:showCatName val="0"/>
          <c:showSerName val="0"/>
          <c:showPercent val="0"/>
          <c:showBubbleSize val="0"/>
        </c:dLbls>
        <c:gapWidth val="150"/>
        <c:shape val="box"/>
        <c:axId val="536845984"/>
        <c:axId val="536844544"/>
        <c:axId val="0"/>
      </c:bar3DChart>
      <c:catAx>
        <c:axId val="53684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44544"/>
        <c:crosses val="autoZero"/>
        <c:auto val="1"/>
        <c:lblAlgn val="ctr"/>
        <c:lblOffset val="100"/>
        <c:noMultiLvlLbl val="0"/>
      </c:catAx>
      <c:valAx>
        <c:axId val="53684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4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Visualization.xlsx]Marital Desc Analysis!PivotTable3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Marital Status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'Marital Desc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F9-449B-9AC7-977590E576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F9-449B-9AC7-977590E576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F9-449B-9AC7-977590E576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F9-449B-9AC7-977590E576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F9-449B-9AC7-977590E5768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Desc Analysis'!$A$4:$A$8</c:f>
              <c:strCache>
                <c:ptCount val="5"/>
                <c:pt idx="0">
                  <c:v>Divorced</c:v>
                </c:pt>
                <c:pt idx="1">
                  <c:v>Married</c:v>
                </c:pt>
                <c:pt idx="2">
                  <c:v>Separated</c:v>
                </c:pt>
                <c:pt idx="3">
                  <c:v>Single</c:v>
                </c:pt>
                <c:pt idx="4">
                  <c:v>Widowed</c:v>
                </c:pt>
              </c:strCache>
            </c:strRef>
          </c:cat>
          <c:val>
            <c:numRef>
              <c:f>'Marital Desc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50F9-449B-9AC7-977590E5768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Sheet5!$A$4:$A$10</c:f>
              <c:strCache>
                <c:ptCount val="6"/>
                <c:pt idx="0">
                  <c:v>Executive Office</c:v>
                </c:pt>
                <c:pt idx="1">
                  <c:v>Admin Offices</c:v>
                </c:pt>
                <c:pt idx="2">
                  <c:v>Software Engineering</c:v>
                </c:pt>
                <c:pt idx="3">
                  <c:v>Sales</c:v>
                </c:pt>
                <c:pt idx="4">
                  <c:v>IT/IS</c:v>
                </c:pt>
                <c:pt idx="5">
                  <c:v>Production</c:v>
                </c:pt>
              </c:strCache>
            </c:strRef>
          </c:cat>
          <c:val>
            <c:numRef>
              <c:f>Sheet5!$B$4:$B$10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C3E9-4FA8-9169-397BBB7977CC}"/>
            </c:ext>
          </c:extLst>
        </c:ser>
        <c:dLbls>
          <c:showLegendKey val="0"/>
          <c:showVal val="0"/>
          <c:showCatName val="0"/>
          <c:showSerName val="0"/>
          <c:showPercent val="0"/>
          <c:showBubbleSize val="0"/>
        </c:dLbls>
        <c:gapWidth val="182"/>
        <c:axId val="851962240"/>
        <c:axId val="851967520"/>
      </c:barChart>
      <c:catAx>
        <c:axId val="85196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67520"/>
        <c:crosses val="autoZero"/>
        <c:auto val="1"/>
        <c:lblAlgn val="ctr"/>
        <c:lblOffset val="100"/>
        <c:noMultiLvlLbl val="0"/>
      </c:catAx>
      <c:valAx>
        <c:axId val="8519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6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Visualization.xlsx]Department Wise Salary!PivotTable4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'Department Wise Salary'!$B$3</c:f>
              <c:strCache>
                <c:ptCount val="1"/>
                <c:pt idx="0">
                  <c:v>Total</c:v>
                </c:pt>
              </c:strCache>
            </c:strRef>
          </c:tx>
          <c:spPr>
            <a:solidFill>
              <a:schemeClr val="accent1"/>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68FB-4289-BCA6-73F549CB1951}"/>
            </c:ext>
          </c:extLst>
        </c:ser>
        <c:dLbls>
          <c:showLegendKey val="0"/>
          <c:showVal val="0"/>
          <c:showCatName val="0"/>
          <c:showSerName val="0"/>
          <c:showPercent val="0"/>
          <c:showBubbleSize val="0"/>
        </c:dLbls>
        <c:axId val="966604064"/>
        <c:axId val="977238080"/>
      </c:areaChart>
      <c:catAx>
        <c:axId val="96660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7238080"/>
        <c:crosses val="autoZero"/>
        <c:auto val="1"/>
        <c:lblAlgn val="ctr"/>
        <c:lblOffset val="100"/>
        <c:noMultiLvlLbl val="0"/>
      </c:catAx>
      <c:valAx>
        <c:axId val="977238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6604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Visualization.xlsx]Absences By Department!PivotTable5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'Absences By Department'!$B$3</c:f>
              <c:strCache>
                <c:ptCount val="1"/>
                <c:pt idx="0">
                  <c:v>Total</c:v>
                </c:pt>
              </c:strCache>
            </c:strRef>
          </c:tx>
          <c:spPr>
            <a:solidFill>
              <a:srgbClr val="FFFF00"/>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9AD1-478B-8FD8-643146DD5511}"/>
            </c:ext>
          </c:extLst>
        </c:ser>
        <c:dLbls>
          <c:showLegendKey val="0"/>
          <c:showVal val="0"/>
          <c:showCatName val="0"/>
          <c:showSerName val="0"/>
          <c:showPercent val="0"/>
          <c:showBubbleSize val="0"/>
        </c:dLbls>
        <c:gapWidth val="219"/>
        <c:overlap val="-27"/>
        <c:axId val="979730048"/>
        <c:axId val="979723808"/>
      </c:barChart>
      <c:catAx>
        <c:axId val="9797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9723808"/>
        <c:crosses val="autoZero"/>
        <c:auto val="1"/>
        <c:lblAlgn val="ctr"/>
        <c:lblOffset val="100"/>
        <c:noMultiLvlLbl val="0"/>
      </c:catAx>
      <c:valAx>
        <c:axId val="97972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97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bu maritial name!PivotTable1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Manager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2923578428952"/>
          <c:y val="0.12133045420069594"/>
          <c:w val="0.7512379702537183"/>
          <c:h val="0.72088764946048411"/>
        </c:manualLayout>
      </c:layout>
      <c:barChart>
        <c:barDir val="bar"/>
        <c:grouping val="clustered"/>
        <c:varyColors val="0"/>
        <c:ser>
          <c:idx val="0"/>
          <c:order val="0"/>
          <c:tx>
            <c:strRef>
              <c:f>'attrition bu maritial name'!$B$3</c:f>
              <c:strCache>
                <c:ptCount val="1"/>
                <c:pt idx="0">
                  <c:v>Total</c:v>
                </c:pt>
              </c:strCache>
            </c:strRef>
          </c:tx>
          <c:spPr>
            <a:solidFill>
              <a:srgbClr val="FFFF00"/>
            </a:solidFill>
            <a:ln>
              <a:noFill/>
            </a:ln>
            <a:effectLst/>
          </c:spPr>
          <c:invertIfNegative val="0"/>
          <c:cat>
            <c:strRef>
              <c:f>'attrition bu maritial name'!$A$4:$A$6</c:f>
              <c:strCache>
                <c:ptCount val="3"/>
                <c:pt idx="0">
                  <c:v>Amy Dunn</c:v>
                </c:pt>
                <c:pt idx="1">
                  <c:v>Webster Butler</c:v>
                </c:pt>
                <c:pt idx="2">
                  <c:v>Kissy Sullivan</c:v>
                </c:pt>
              </c:strCache>
            </c:strRef>
          </c:cat>
          <c:val>
            <c:numRef>
              <c:f>'attrition bu maritial name'!$B$4:$B$6</c:f>
              <c:numCache>
                <c:formatCode>General</c:formatCode>
                <c:ptCount val="3"/>
                <c:pt idx="0">
                  <c:v>13</c:v>
                </c:pt>
                <c:pt idx="1">
                  <c:v>13</c:v>
                </c:pt>
                <c:pt idx="2">
                  <c:v>12</c:v>
                </c:pt>
              </c:numCache>
            </c:numRef>
          </c:val>
          <c:extLst>
            <c:ext xmlns:c16="http://schemas.microsoft.com/office/drawing/2014/chart" uri="{C3380CC4-5D6E-409C-BE32-E72D297353CC}">
              <c16:uniqueId val="{00000000-4583-4565-A4D2-141BCF9FF9B1}"/>
            </c:ext>
          </c:extLst>
        </c:ser>
        <c:dLbls>
          <c:showLegendKey val="0"/>
          <c:showVal val="0"/>
          <c:showCatName val="0"/>
          <c:showSerName val="0"/>
          <c:showPercent val="0"/>
          <c:showBubbleSize val="0"/>
        </c:dLbls>
        <c:gapWidth val="182"/>
        <c:axId val="851940160"/>
        <c:axId val="851932000"/>
      </c:barChart>
      <c:catAx>
        <c:axId val="851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932000"/>
        <c:crosses val="autoZero"/>
        <c:auto val="1"/>
        <c:lblAlgn val="ctr"/>
        <c:lblOffset val="100"/>
        <c:noMultiLvlLbl val="0"/>
      </c:catAx>
      <c:valAx>
        <c:axId val="85193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94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Visualization.xlsx]Recruitment Source!PivotTable6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Recruitment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AA2A-4C58-ABBD-685BCF66BEDD}"/>
            </c:ext>
          </c:extLst>
        </c:ser>
        <c:dLbls>
          <c:showLegendKey val="0"/>
          <c:showVal val="0"/>
          <c:showCatName val="0"/>
          <c:showSerName val="0"/>
          <c:showPercent val="0"/>
          <c:showBubbleSize val="0"/>
        </c:dLbls>
        <c:axId val="177475536"/>
        <c:axId val="177479280"/>
      </c:areaChart>
      <c:catAx>
        <c:axId val="177475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479280"/>
        <c:crosses val="autoZero"/>
        <c:auto val="1"/>
        <c:lblAlgn val="ctr"/>
        <c:lblOffset val="100"/>
        <c:noMultiLvlLbl val="0"/>
      </c:catAx>
      <c:valAx>
        <c:axId val="17747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475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Visualization.xlsx]Employee Satisfaction!PivotTable7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'Employee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7F-4666-9C29-370D95175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7F-4666-9C29-370D95175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7F-4666-9C29-370D951754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7F-4666-9C29-370D951754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7F-4666-9C29-370D951754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7F-4666-9C29-370D95175485}"/>
              </c:ext>
            </c:extLst>
          </c:dPt>
          <c:cat>
            <c:strRef>
              <c:f>'Employee Satisfaction'!$A$4:$A$9</c:f>
              <c:strCache>
                <c:ptCount val="6"/>
                <c:pt idx="0">
                  <c:v>Software Engineering</c:v>
                </c:pt>
                <c:pt idx="1">
                  <c:v>Sales</c:v>
                </c:pt>
                <c:pt idx="2">
                  <c:v>IT/IS</c:v>
                </c:pt>
                <c:pt idx="3">
                  <c:v>Production</c:v>
                </c:pt>
                <c:pt idx="4">
                  <c:v>Admin Offices</c:v>
                </c:pt>
                <c:pt idx="5">
                  <c:v>Executive Office</c:v>
                </c:pt>
              </c:strCache>
            </c:strRef>
          </c:cat>
          <c:val>
            <c:numRef>
              <c:f>'Employee Satisfaction'!$B$4:$B$9</c:f>
              <c:numCache>
                <c:formatCode>0.00%</c:formatCode>
                <c:ptCount val="6"/>
                <c:pt idx="0">
                  <c:v>1.051465063861758</c:v>
                </c:pt>
                <c:pt idx="1">
                  <c:v>1.0363902959210876</c:v>
                </c:pt>
                <c:pt idx="2">
                  <c:v>1.0178181818181817</c:v>
                </c:pt>
                <c:pt idx="3">
                  <c:v>0.99243544624144886</c:v>
                </c:pt>
                <c:pt idx="4">
                  <c:v>0.91386593204775013</c:v>
                </c:pt>
                <c:pt idx="5">
                  <c:v>0.77107438016528917</c:v>
                </c:pt>
              </c:numCache>
            </c:numRef>
          </c:val>
          <c:extLst>
            <c:ext xmlns:c16="http://schemas.microsoft.com/office/drawing/2014/chart" uri="{C3380CC4-5D6E-409C-BE32-E72D297353CC}">
              <c16:uniqueId val="{0000000C-5D7F-4666-9C29-370D95175485}"/>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Department!PivotTable8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7C0F-4E70-B39C-823F764CF2F3}"/>
            </c:ext>
          </c:extLst>
        </c:ser>
        <c:dLbls>
          <c:showLegendKey val="0"/>
          <c:showVal val="0"/>
          <c:showCatName val="0"/>
          <c:showSerName val="0"/>
          <c:showPercent val="0"/>
          <c:showBubbleSize val="0"/>
        </c:dLbls>
        <c:gapWidth val="219"/>
        <c:overlap val="-27"/>
        <c:axId val="1128675936"/>
        <c:axId val="1128680096"/>
      </c:barChart>
      <c:catAx>
        <c:axId val="11286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680096"/>
        <c:crosses val="autoZero"/>
        <c:auto val="1"/>
        <c:lblAlgn val="ctr"/>
        <c:lblOffset val="100"/>
        <c:noMultiLvlLbl val="0"/>
      </c:catAx>
      <c:valAx>
        <c:axId val="112868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6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Visualization.xlsx]Sheet5!PivotTable3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Departmentwise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rgbClr val="FFFF00"/>
            </a:solidFill>
            <a:ln>
              <a:noFill/>
            </a:ln>
            <a:effectLst/>
          </c:spPr>
          <c:invertIfNegative val="0"/>
          <c:cat>
            <c:strRef>
              <c:f>Sheet5!$A$4:$A$10</c:f>
              <c:strCache>
                <c:ptCount val="6"/>
                <c:pt idx="0">
                  <c:v>Executive Office</c:v>
                </c:pt>
                <c:pt idx="1">
                  <c:v>Admin Offices</c:v>
                </c:pt>
                <c:pt idx="2">
                  <c:v>Software Engineering</c:v>
                </c:pt>
                <c:pt idx="3">
                  <c:v>Sales</c:v>
                </c:pt>
                <c:pt idx="4">
                  <c:v>IT/IS</c:v>
                </c:pt>
                <c:pt idx="5">
                  <c:v>Production</c:v>
                </c:pt>
              </c:strCache>
            </c:strRef>
          </c:cat>
          <c:val>
            <c:numRef>
              <c:f>Sheet5!$B$4:$B$10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FADC-416C-82C3-3459A760BEB0}"/>
            </c:ext>
          </c:extLst>
        </c:ser>
        <c:dLbls>
          <c:showLegendKey val="0"/>
          <c:showVal val="0"/>
          <c:showCatName val="0"/>
          <c:showSerName val="0"/>
          <c:showPercent val="0"/>
          <c:showBubbleSize val="0"/>
        </c:dLbls>
        <c:gapWidth val="182"/>
        <c:axId val="851962240"/>
        <c:axId val="851967520"/>
      </c:barChart>
      <c:catAx>
        <c:axId val="85196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967520"/>
        <c:crosses val="autoZero"/>
        <c:auto val="1"/>
        <c:lblAlgn val="ctr"/>
        <c:lblOffset val="100"/>
        <c:noMultiLvlLbl val="0"/>
      </c:catAx>
      <c:valAx>
        <c:axId val="85196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96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7</xdr:col>
      <xdr:colOff>30480</xdr:colOff>
      <xdr:row>1</xdr:row>
      <xdr:rowOff>45720</xdr:rowOff>
    </xdr:from>
    <xdr:to>
      <xdr:col>17</xdr:col>
      <xdr:colOff>83820</xdr:colOff>
      <xdr:row>10</xdr:row>
      <xdr:rowOff>76200</xdr:rowOff>
    </xdr:to>
    <xdr:sp macro="" textlink="">
      <xdr:nvSpPr>
        <xdr:cNvPr id="2" name="Rectangle: Rounded Corners 1">
          <a:extLst>
            <a:ext uri="{FF2B5EF4-FFF2-40B4-BE49-F238E27FC236}">
              <a16:creationId xmlns:a16="http://schemas.microsoft.com/office/drawing/2014/main" id="{60D011E1-142A-4AA9-8D4B-AA39F216962D}"/>
            </a:ext>
          </a:extLst>
        </xdr:cNvPr>
        <xdr:cNvSpPr/>
      </xdr:nvSpPr>
      <xdr:spPr>
        <a:xfrm>
          <a:off x="4297680" y="228600"/>
          <a:ext cx="6149340" cy="1676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92399</xdr:colOff>
      <xdr:row>3</xdr:row>
      <xdr:rowOff>150982</xdr:rowOff>
    </xdr:from>
    <xdr:to>
      <xdr:col>2</xdr:col>
      <xdr:colOff>191976</xdr:colOff>
      <xdr:row>7</xdr:row>
      <xdr:rowOff>81221</xdr:rowOff>
    </xdr:to>
    <xdr:sp macro="" textlink="">
      <xdr:nvSpPr>
        <xdr:cNvPr id="4" name="Rectangle 3">
          <a:extLst>
            <a:ext uri="{FF2B5EF4-FFF2-40B4-BE49-F238E27FC236}">
              <a16:creationId xmlns:a16="http://schemas.microsoft.com/office/drawing/2014/main" id="{AB360A0E-F892-4EDE-BDC3-0178BDFAA2C2}"/>
            </a:ext>
          </a:extLst>
        </xdr:cNvPr>
        <xdr:cNvSpPr/>
      </xdr:nvSpPr>
      <xdr:spPr>
        <a:xfrm>
          <a:off x="92399" y="726912"/>
          <a:ext cx="1325275" cy="698146"/>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270510</xdr:colOff>
      <xdr:row>3</xdr:row>
      <xdr:rowOff>157407</xdr:rowOff>
    </xdr:from>
    <xdr:to>
      <xdr:col>4</xdr:col>
      <xdr:colOff>369186</xdr:colOff>
      <xdr:row>7</xdr:row>
      <xdr:rowOff>73838</xdr:rowOff>
    </xdr:to>
    <xdr:sp macro="" textlink="">
      <xdr:nvSpPr>
        <xdr:cNvPr id="5" name="Rectangle 4">
          <a:extLst>
            <a:ext uri="{FF2B5EF4-FFF2-40B4-BE49-F238E27FC236}">
              <a16:creationId xmlns:a16="http://schemas.microsoft.com/office/drawing/2014/main" id="{637FA80E-0A25-4C8A-BF50-C79C98495EDE}"/>
            </a:ext>
          </a:extLst>
        </xdr:cNvPr>
        <xdr:cNvSpPr/>
      </xdr:nvSpPr>
      <xdr:spPr>
        <a:xfrm>
          <a:off x="1496208" y="733337"/>
          <a:ext cx="1324373" cy="684338"/>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99060</xdr:colOff>
      <xdr:row>7</xdr:row>
      <xdr:rowOff>180506</xdr:rowOff>
    </xdr:from>
    <xdr:to>
      <xdr:col>2</xdr:col>
      <xdr:colOff>190500</xdr:colOff>
      <xdr:row>11</xdr:row>
      <xdr:rowOff>117642</xdr:rowOff>
    </xdr:to>
    <xdr:sp macro="" textlink="">
      <xdr:nvSpPr>
        <xdr:cNvPr id="6" name="Rectangle 5">
          <a:extLst>
            <a:ext uri="{FF2B5EF4-FFF2-40B4-BE49-F238E27FC236}">
              <a16:creationId xmlns:a16="http://schemas.microsoft.com/office/drawing/2014/main" id="{5F26E3F6-0D6F-4D52-A303-DCA2290F170D}"/>
            </a:ext>
          </a:extLst>
        </xdr:cNvPr>
        <xdr:cNvSpPr/>
      </xdr:nvSpPr>
      <xdr:spPr>
        <a:xfrm>
          <a:off x="99060" y="1524343"/>
          <a:ext cx="1317138" cy="705043"/>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279578</xdr:colOff>
      <xdr:row>16</xdr:row>
      <xdr:rowOff>69777</xdr:rowOff>
    </xdr:from>
    <xdr:to>
      <xdr:col>4</xdr:col>
      <xdr:colOff>369187</xdr:colOff>
      <xdr:row>20</xdr:row>
      <xdr:rowOff>7384</xdr:rowOff>
    </xdr:to>
    <xdr:sp macro="" textlink="">
      <xdr:nvSpPr>
        <xdr:cNvPr id="7" name="Rectangle 6">
          <a:extLst>
            <a:ext uri="{FF2B5EF4-FFF2-40B4-BE49-F238E27FC236}">
              <a16:creationId xmlns:a16="http://schemas.microsoft.com/office/drawing/2014/main" id="{72592423-8878-4C9D-9BE7-424AEFFB5ACA}"/>
            </a:ext>
          </a:extLst>
        </xdr:cNvPr>
        <xdr:cNvSpPr/>
      </xdr:nvSpPr>
      <xdr:spPr>
        <a:xfrm>
          <a:off x="1505276" y="3141405"/>
          <a:ext cx="1315306" cy="705514"/>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286725</xdr:colOff>
      <xdr:row>12</xdr:row>
      <xdr:rowOff>22372</xdr:rowOff>
    </xdr:from>
    <xdr:to>
      <xdr:col>4</xdr:col>
      <xdr:colOff>391338</xdr:colOff>
      <xdr:row>15</xdr:row>
      <xdr:rowOff>155058</xdr:rowOff>
    </xdr:to>
    <xdr:sp macro="" textlink="">
      <xdr:nvSpPr>
        <xdr:cNvPr id="8" name="Rectangle 7">
          <a:extLst>
            <a:ext uri="{FF2B5EF4-FFF2-40B4-BE49-F238E27FC236}">
              <a16:creationId xmlns:a16="http://schemas.microsoft.com/office/drawing/2014/main" id="{171E6DCF-68EA-4DEB-A084-C16A86A967AD}"/>
            </a:ext>
          </a:extLst>
        </xdr:cNvPr>
        <xdr:cNvSpPr/>
      </xdr:nvSpPr>
      <xdr:spPr>
        <a:xfrm>
          <a:off x="1512423" y="2326093"/>
          <a:ext cx="1330310" cy="708616"/>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85015</xdr:colOff>
      <xdr:row>12</xdr:row>
      <xdr:rowOff>28324</xdr:rowOff>
    </xdr:from>
    <xdr:to>
      <xdr:col>2</xdr:col>
      <xdr:colOff>177208</xdr:colOff>
      <xdr:row>15</xdr:row>
      <xdr:rowOff>155059</xdr:rowOff>
    </xdr:to>
    <xdr:sp macro="" textlink="">
      <xdr:nvSpPr>
        <xdr:cNvPr id="9" name="Rectangle 8">
          <a:extLst>
            <a:ext uri="{FF2B5EF4-FFF2-40B4-BE49-F238E27FC236}">
              <a16:creationId xmlns:a16="http://schemas.microsoft.com/office/drawing/2014/main" id="{EED3D0EA-A608-4004-BFAA-5ED96B1F3CC4}"/>
            </a:ext>
          </a:extLst>
        </xdr:cNvPr>
        <xdr:cNvSpPr/>
      </xdr:nvSpPr>
      <xdr:spPr>
        <a:xfrm>
          <a:off x="85015" y="2332045"/>
          <a:ext cx="1317891" cy="702665"/>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278854</xdr:colOff>
      <xdr:row>7</xdr:row>
      <xdr:rowOff>173621</xdr:rowOff>
    </xdr:from>
    <xdr:to>
      <xdr:col>4</xdr:col>
      <xdr:colOff>376571</xdr:colOff>
      <xdr:row>11</xdr:row>
      <xdr:rowOff>103372</xdr:rowOff>
    </xdr:to>
    <xdr:sp macro="" textlink="">
      <xdr:nvSpPr>
        <xdr:cNvPr id="10" name="Rectangle 9">
          <a:extLst>
            <a:ext uri="{FF2B5EF4-FFF2-40B4-BE49-F238E27FC236}">
              <a16:creationId xmlns:a16="http://schemas.microsoft.com/office/drawing/2014/main" id="{A3BD145F-B7E4-4549-88B5-12BE8A1991C0}"/>
            </a:ext>
          </a:extLst>
        </xdr:cNvPr>
        <xdr:cNvSpPr/>
      </xdr:nvSpPr>
      <xdr:spPr>
        <a:xfrm>
          <a:off x="1504552" y="1517458"/>
          <a:ext cx="1323414" cy="697658"/>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85251</xdr:colOff>
      <xdr:row>16</xdr:row>
      <xdr:rowOff>67872</xdr:rowOff>
    </xdr:from>
    <xdr:to>
      <xdr:col>2</xdr:col>
      <xdr:colOff>177208</xdr:colOff>
      <xdr:row>20</xdr:row>
      <xdr:rowOff>7385</xdr:rowOff>
    </xdr:to>
    <xdr:sp macro="" textlink="">
      <xdr:nvSpPr>
        <xdr:cNvPr id="11" name="Rectangle 10">
          <a:extLst>
            <a:ext uri="{FF2B5EF4-FFF2-40B4-BE49-F238E27FC236}">
              <a16:creationId xmlns:a16="http://schemas.microsoft.com/office/drawing/2014/main" id="{665D978B-C825-4B85-9B97-1ECF4E1F8FDC}"/>
            </a:ext>
          </a:extLst>
        </xdr:cNvPr>
        <xdr:cNvSpPr/>
      </xdr:nvSpPr>
      <xdr:spPr>
        <a:xfrm>
          <a:off x="85251" y="3139500"/>
          <a:ext cx="1317655" cy="7074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539839</xdr:colOff>
      <xdr:row>3</xdr:row>
      <xdr:rowOff>169309</xdr:rowOff>
    </xdr:from>
    <xdr:to>
      <xdr:col>1</xdr:col>
      <xdr:colOff>553779</xdr:colOff>
      <xdr:row>5</xdr:row>
      <xdr:rowOff>77869</xdr:rowOff>
    </xdr:to>
    <xdr:sp macro="" textlink="KPIs!E7">
      <xdr:nvSpPr>
        <xdr:cNvPr id="29" name="TextBox 28">
          <a:extLst>
            <a:ext uri="{FF2B5EF4-FFF2-40B4-BE49-F238E27FC236}">
              <a16:creationId xmlns:a16="http://schemas.microsoft.com/office/drawing/2014/main" id="{34994F29-7602-421E-886D-9E6ACC1B4319}"/>
            </a:ext>
          </a:extLst>
        </xdr:cNvPr>
        <xdr:cNvSpPr txBox="1"/>
      </xdr:nvSpPr>
      <xdr:spPr>
        <a:xfrm>
          <a:off x="539839" y="745239"/>
          <a:ext cx="626789" cy="29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6899B0-63C9-42AA-AB69-74C51675FBB5}" type="TxLink">
            <a:rPr lang="en-US" sz="1800" b="1" i="0" u="none" strike="noStrike">
              <a:solidFill>
                <a:schemeClr val="bg1"/>
              </a:solidFill>
              <a:latin typeface="Calibri"/>
              <a:ea typeface="Calibri"/>
              <a:cs typeface="Calibri"/>
            </a:rPr>
            <a:pPr/>
            <a:t>311</a:t>
          </a:fld>
          <a:endParaRPr lang="en-IN" sz="1800" b="1">
            <a:solidFill>
              <a:schemeClr val="bg1"/>
            </a:solidFill>
          </a:endParaRPr>
        </a:p>
      </xdr:txBody>
    </xdr:sp>
    <xdr:clientData/>
  </xdr:twoCellAnchor>
  <xdr:twoCellAnchor>
    <xdr:from>
      <xdr:col>0</xdr:col>
      <xdr:colOff>141694</xdr:colOff>
      <xdr:row>5</xdr:row>
      <xdr:rowOff>108127</xdr:rowOff>
    </xdr:from>
    <xdr:to>
      <xdr:col>2</xdr:col>
      <xdr:colOff>286474</xdr:colOff>
      <xdr:row>7</xdr:row>
      <xdr:rowOff>38070</xdr:rowOff>
    </xdr:to>
    <xdr:sp macro="" textlink="">
      <xdr:nvSpPr>
        <xdr:cNvPr id="30" name="TextBox 29">
          <a:extLst>
            <a:ext uri="{FF2B5EF4-FFF2-40B4-BE49-F238E27FC236}">
              <a16:creationId xmlns:a16="http://schemas.microsoft.com/office/drawing/2014/main" id="{CC0E7E8F-272F-498B-BA83-EFF52DC7A01E}"/>
            </a:ext>
          </a:extLst>
        </xdr:cNvPr>
        <xdr:cNvSpPr txBox="1"/>
      </xdr:nvSpPr>
      <xdr:spPr>
        <a:xfrm>
          <a:off x="141694" y="1068011"/>
          <a:ext cx="1370478" cy="313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EMPLOYEES</a:t>
          </a:r>
        </a:p>
      </xdr:txBody>
    </xdr:sp>
    <xdr:clientData/>
  </xdr:twoCellAnchor>
  <xdr:twoCellAnchor>
    <xdr:from>
      <xdr:col>0</xdr:col>
      <xdr:colOff>485081</xdr:colOff>
      <xdr:row>8</xdr:row>
      <xdr:rowOff>18090</xdr:rowOff>
    </xdr:from>
    <xdr:to>
      <xdr:col>1</xdr:col>
      <xdr:colOff>472558</xdr:colOff>
      <xdr:row>9</xdr:row>
      <xdr:rowOff>140290</xdr:rowOff>
    </xdr:to>
    <xdr:sp macro="" textlink="KPIs!G7">
      <xdr:nvSpPr>
        <xdr:cNvPr id="31" name="TextBox 30">
          <a:extLst>
            <a:ext uri="{FF2B5EF4-FFF2-40B4-BE49-F238E27FC236}">
              <a16:creationId xmlns:a16="http://schemas.microsoft.com/office/drawing/2014/main" id="{6A4B81F6-0DB6-48CF-92FC-313E679AE2EA}"/>
            </a:ext>
          </a:extLst>
        </xdr:cNvPr>
        <xdr:cNvSpPr txBox="1"/>
      </xdr:nvSpPr>
      <xdr:spPr>
        <a:xfrm>
          <a:off x="485081" y="1553904"/>
          <a:ext cx="600326" cy="314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0AACA6-3CFD-4454-BD25-765C215A3573}" type="TxLink">
            <a:rPr lang="en-US" sz="1800" b="1" i="0" u="none" strike="noStrike">
              <a:solidFill>
                <a:schemeClr val="bg1"/>
              </a:solidFill>
              <a:latin typeface="Calibri"/>
              <a:ea typeface="Calibri"/>
              <a:cs typeface="Calibri"/>
            </a:rPr>
            <a:pPr/>
            <a:t>207</a:t>
          </a:fld>
          <a:endParaRPr lang="en-IN" sz="1800" b="1">
            <a:solidFill>
              <a:schemeClr val="bg1"/>
            </a:solidFill>
          </a:endParaRPr>
        </a:p>
      </xdr:txBody>
    </xdr:sp>
    <xdr:clientData/>
  </xdr:twoCellAnchor>
  <xdr:twoCellAnchor>
    <xdr:from>
      <xdr:col>0</xdr:col>
      <xdr:colOff>0</xdr:colOff>
      <xdr:row>9</xdr:row>
      <xdr:rowOff>184799</xdr:rowOff>
    </xdr:from>
    <xdr:to>
      <xdr:col>2</xdr:col>
      <xdr:colOff>350520</xdr:colOff>
      <xdr:row>11</xdr:row>
      <xdr:rowOff>116219</xdr:rowOff>
    </xdr:to>
    <xdr:sp macro="" textlink="">
      <xdr:nvSpPr>
        <xdr:cNvPr id="32" name="TextBox 31">
          <a:extLst>
            <a:ext uri="{FF2B5EF4-FFF2-40B4-BE49-F238E27FC236}">
              <a16:creationId xmlns:a16="http://schemas.microsoft.com/office/drawing/2014/main" id="{B233B8A9-EAD4-498E-B54C-F9A25C8693FC}"/>
            </a:ext>
          </a:extLst>
        </xdr:cNvPr>
        <xdr:cNvSpPr txBox="1"/>
      </xdr:nvSpPr>
      <xdr:spPr>
        <a:xfrm>
          <a:off x="0" y="1912590"/>
          <a:ext cx="1576218" cy="315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solidFill>
                <a:schemeClr val="bg1"/>
              </a:solidFill>
            </a:rPr>
            <a:t>CURRENT EMPLOYEES</a:t>
          </a:r>
        </a:p>
      </xdr:txBody>
    </xdr:sp>
    <xdr:clientData/>
  </xdr:twoCellAnchor>
  <xdr:twoCellAnchor>
    <xdr:from>
      <xdr:col>0</xdr:col>
      <xdr:colOff>598251</xdr:colOff>
      <xdr:row>12</xdr:row>
      <xdr:rowOff>118606</xdr:rowOff>
    </xdr:from>
    <xdr:to>
      <xdr:col>1</xdr:col>
      <xdr:colOff>391337</xdr:colOff>
      <xdr:row>14</xdr:row>
      <xdr:rowOff>56169</xdr:rowOff>
    </xdr:to>
    <xdr:sp macro="" textlink="KPIs!J7">
      <xdr:nvSpPr>
        <xdr:cNvPr id="33" name="TextBox 32">
          <a:extLst>
            <a:ext uri="{FF2B5EF4-FFF2-40B4-BE49-F238E27FC236}">
              <a16:creationId xmlns:a16="http://schemas.microsoft.com/office/drawing/2014/main" id="{9DD9914D-95D1-4BF0-88DE-8B7EB3DF6A14}"/>
            </a:ext>
          </a:extLst>
        </xdr:cNvPr>
        <xdr:cNvSpPr txBox="1"/>
      </xdr:nvSpPr>
      <xdr:spPr>
        <a:xfrm>
          <a:off x="598251" y="2422327"/>
          <a:ext cx="405935" cy="32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BB6903-51EC-4755-93C5-F9676D0D3580}" type="TxLink">
            <a:rPr lang="en-US" sz="1800" b="1" i="0" u="none" strike="noStrike">
              <a:solidFill>
                <a:schemeClr val="bg1"/>
              </a:solidFill>
              <a:latin typeface="Calibri"/>
              <a:ea typeface="Calibri"/>
              <a:cs typeface="Calibri"/>
            </a:rPr>
            <a:pPr/>
            <a:t>6</a:t>
          </a:fld>
          <a:endParaRPr lang="en-IN" sz="1800" b="1">
            <a:solidFill>
              <a:schemeClr val="bg1"/>
            </a:solidFill>
          </a:endParaRPr>
        </a:p>
      </xdr:txBody>
    </xdr:sp>
    <xdr:clientData/>
  </xdr:twoCellAnchor>
  <xdr:twoCellAnchor>
    <xdr:from>
      <xdr:col>0</xdr:col>
      <xdr:colOff>115418</xdr:colOff>
      <xdr:row>14</xdr:row>
      <xdr:rowOff>32854</xdr:rowOff>
    </xdr:from>
    <xdr:to>
      <xdr:col>2</xdr:col>
      <xdr:colOff>184593</xdr:colOff>
      <xdr:row>15</xdr:row>
      <xdr:rowOff>110756</xdr:rowOff>
    </xdr:to>
    <xdr:sp macro="" textlink="">
      <xdr:nvSpPr>
        <xdr:cNvPr id="34" name="TextBox 33">
          <a:extLst>
            <a:ext uri="{FF2B5EF4-FFF2-40B4-BE49-F238E27FC236}">
              <a16:creationId xmlns:a16="http://schemas.microsoft.com/office/drawing/2014/main" id="{440189D1-8AF9-4E8F-A2F0-4C3C378944E2}"/>
            </a:ext>
          </a:extLst>
        </xdr:cNvPr>
        <xdr:cNvSpPr txBox="1"/>
      </xdr:nvSpPr>
      <xdr:spPr>
        <a:xfrm>
          <a:off x="115418" y="2720528"/>
          <a:ext cx="1294873" cy="269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TOTAL DEAPRTMENT</a:t>
          </a:r>
        </a:p>
      </xdr:txBody>
    </xdr:sp>
    <xdr:clientData/>
  </xdr:twoCellAnchor>
  <xdr:twoCellAnchor>
    <xdr:from>
      <xdr:col>0</xdr:col>
      <xdr:colOff>393128</xdr:colOff>
      <xdr:row>16</xdr:row>
      <xdr:rowOff>135974</xdr:rowOff>
    </xdr:from>
    <xdr:to>
      <xdr:col>1</xdr:col>
      <xdr:colOff>539012</xdr:colOff>
      <xdr:row>18</xdr:row>
      <xdr:rowOff>82634</xdr:rowOff>
    </xdr:to>
    <xdr:sp macro="" textlink="KPIs!B7">
      <xdr:nvSpPr>
        <xdr:cNvPr id="35" name="TextBox 34">
          <a:extLst>
            <a:ext uri="{FF2B5EF4-FFF2-40B4-BE49-F238E27FC236}">
              <a16:creationId xmlns:a16="http://schemas.microsoft.com/office/drawing/2014/main" id="{BB28F6FB-38B2-4604-87E4-9BD83E752738}"/>
            </a:ext>
          </a:extLst>
        </xdr:cNvPr>
        <xdr:cNvSpPr txBox="1"/>
      </xdr:nvSpPr>
      <xdr:spPr>
        <a:xfrm>
          <a:off x="393128" y="3207602"/>
          <a:ext cx="758733" cy="330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B478EB-CBA1-4A06-AC4E-99E2B436672A}" type="TxLink">
            <a:rPr lang="en-US" sz="1800" b="1" i="0" u="none" strike="noStrike">
              <a:solidFill>
                <a:schemeClr val="bg1"/>
              </a:solidFill>
              <a:latin typeface="Calibri"/>
              <a:ea typeface="Calibri"/>
              <a:cs typeface="Calibri"/>
            </a:rPr>
            <a:pPr/>
            <a:t>11.83</a:t>
          </a:fld>
          <a:endParaRPr lang="en-IN" sz="1800" b="1">
            <a:solidFill>
              <a:schemeClr val="bg1"/>
            </a:solidFill>
          </a:endParaRPr>
        </a:p>
      </xdr:txBody>
    </xdr:sp>
    <xdr:clientData/>
  </xdr:twoCellAnchor>
  <xdr:twoCellAnchor>
    <xdr:from>
      <xdr:col>0</xdr:col>
      <xdr:colOff>229308</xdr:colOff>
      <xdr:row>18</xdr:row>
      <xdr:rowOff>61669</xdr:rowOff>
    </xdr:from>
    <xdr:to>
      <xdr:col>1</xdr:col>
      <xdr:colOff>531627</xdr:colOff>
      <xdr:row>19</xdr:row>
      <xdr:rowOff>169825</xdr:rowOff>
    </xdr:to>
    <xdr:sp macro="" textlink="">
      <xdr:nvSpPr>
        <xdr:cNvPr id="36" name="TextBox 35">
          <a:extLst>
            <a:ext uri="{FF2B5EF4-FFF2-40B4-BE49-F238E27FC236}">
              <a16:creationId xmlns:a16="http://schemas.microsoft.com/office/drawing/2014/main" id="{C4318640-D668-4665-958C-31D310C9515F}"/>
            </a:ext>
          </a:extLst>
        </xdr:cNvPr>
        <xdr:cNvSpPr txBox="1"/>
      </xdr:nvSpPr>
      <xdr:spPr>
        <a:xfrm>
          <a:off x="229308" y="3517250"/>
          <a:ext cx="915168" cy="30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AVG YEARS</a:t>
          </a:r>
        </a:p>
      </xdr:txBody>
    </xdr:sp>
    <xdr:clientData/>
  </xdr:twoCellAnchor>
  <xdr:twoCellAnchor>
    <xdr:from>
      <xdr:col>2</xdr:col>
      <xdr:colOff>351465</xdr:colOff>
      <xdr:row>3</xdr:row>
      <xdr:rowOff>169323</xdr:rowOff>
    </xdr:from>
    <xdr:to>
      <xdr:col>4</xdr:col>
      <xdr:colOff>320985</xdr:colOff>
      <xdr:row>5</xdr:row>
      <xdr:rowOff>38306</xdr:rowOff>
    </xdr:to>
    <xdr:sp macro="" textlink="KPIs!F7">
      <xdr:nvSpPr>
        <xdr:cNvPr id="37" name="TextBox 36">
          <a:extLst>
            <a:ext uri="{FF2B5EF4-FFF2-40B4-BE49-F238E27FC236}">
              <a16:creationId xmlns:a16="http://schemas.microsoft.com/office/drawing/2014/main" id="{D8A84A72-FAC9-494E-A60F-062E585E13D2}"/>
            </a:ext>
          </a:extLst>
        </xdr:cNvPr>
        <xdr:cNvSpPr txBox="1"/>
      </xdr:nvSpPr>
      <xdr:spPr>
        <a:xfrm>
          <a:off x="1577163" y="745253"/>
          <a:ext cx="1195217" cy="25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BB3ADE-C8E8-445E-9D5C-78A1C602CF61}" type="TxLink">
            <a:rPr lang="en-US" sz="1800" b="1" i="0" u="none" strike="noStrike">
              <a:solidFill>
                <a:schemeClr val="bg1"/>
              </a:solidFill>
              <a:latin typeface="Calibri"/>
              <a:ea typeface="Calibri"/>
              <a:cs typeface="Calibri"/>
            </a:rPr>
            <a:pPr algn="ctr"/>
            <a:t>104</a:t>
          </a:fld>
          <a:endParaRPr lang="en-IN" sz="1800" b="1">
            <a:solidFill>
              <a:schemeClr val="bg1"/>
            </a:solidFill>
          </a:endParaRPr>
        </a:p>
      </xdr:txBody>
    </xdr:sp>
    <xdr:clientData/>
  </xdr:twoCellAnchor>
  <xdr:twoCellAnchor>
    <xdr:from>
      <xdr:col>2</xdr:col>
      <xdr:colOff>372657</xdr:colOff>
      <xdr:row>5</xdr:row>
      <xdr:rowOff>112661</xdr:rowOff>
    </xdr:from>
    <xdr:to>
      <xdr:col>5</xdr:col>
      <xdr:colOff>6897</xdr:colOff>
      <xdr:row>7</xdr:row>
      <xdr:rowOff>50224</xdr:rowOff>
    </xdr:to>
    <xdr:sp macro="" textlink="">
      <xdr:nvSpPr>
        <xdr:cNvPr id="38" name="TextBox 37">
          <a:extLst>
            <a:ext uri="{FF2B5EF4-FFF2-40B4-BE49-F238E27FC236}">
              <a16:creationId xmlns:a16="http://schemas.microsoft.com/office/drawing/2014/main" id="{13063882-9127-498E-ADE9-DE1792E84FF2}"/>
            </a:ext>
          </a:extLst>
        </xdr:cNvPr>
        <xdr:cNvSpPr txBox="1"/>
      </xdr:nvSpPr>
      <xdr:spPr>
        <a:xfrm>
          <a:off x="1598355" y="1072545"/>
          <a:ext cx="1472786" cy="32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OLD EMPLOYEES</a:t>
          </a:r>
        </a:p>
      </xdr:txBody>
    </xdr:sp>
    <xdr:clientData/>
  </xdr:twoCellAnchor>
  <xdr:twoCellAnchor>
    <xdr:from>
      <xdr:col>2</xdr:col>
      <xdr:colOff>418627</xdr:colOff>
      <xdr:row>8</xdr:row>
      <xdr:rowOff>44287</xdr:rowOff>
    </xdr:from>
    <xdr:to>
      <xdr:col>4</xdr:col>
      <xdr:colOff>220507</xdr:colOff>
      <xdr:row>9</xdr:row>
      <xdr:rowOff>173827</xdr:rowOff>
    </xdr:to>
    <xdr:sp macro="" textlink="KPIs!H7">
      <xdr:nvSpPr>
        <xdr:cNvPr id="39" name="TextBox 38">
          <a:extLst>
            <a:ext uri="{FF2B5EF4-FFF2-40B4-BE49-F238E27FC236}">
              <a16:creationId xmlns:a16="http://schemas.microsoft.com/office/drawing/2014/main" id="{A08301BE-D7DE-48FA-91D8-501989BCCF01}"/>
            </a:ext>
          </a:extLst>
        </xdr:cNvPr>
        <xdr:cNvSpPr txBox="1"/>
      </xdr:nvSpPr>
      <xdr:spPr>
        <a:xfrm>
          <a:off x="1644325" y="1580101"/>
          <a:ext cx="1027577" cy="321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8660CD-581C-41A2-B656-B3CB202423FD}" type="TxLink">
            <a:rPr lang="en-US" sz="1800" b="1" i="0" u="none" strike="noStrike">
              <a:solidFill>
                <a:schemeClr val="bg1"/>
              </a:solidFill>
              <a:latin typeface="Calibri"/>
              <a:ea typeface="Calibri"/>
              <a:cs typeface="Calibri"/>
            </a:rPr>
            <a:pPr algn="ctr"/>
            <a:t>33.44</a:t>
          </a:fld>
          <a:endParaRPr lang="en-IN" sz="1800" b="1">
            <a:solidFill>
              <a:schemeClr val="bg1"/>
            </a:solidFill>
          </a:endParaRPr>
        </a:p>
      </xdr:txBody>
    </xdr:sp>
    <xdr:clientData/>
  </xdr:twoCellAnchor>
  <xdr:twoCellAnchor>
    <xdr:from>
      <xdr:col>2</xdr:col>
      <xdr:colOff>377441</xdr:colOff>
      <xdr:row>9</xdr:row>
      <xdr:rowOff>157406</xdr:rowOff>
    </xdr:from>
    <xdr:to>
      <xdr:col>4</xdr:col>
      <xdr:colOff>453641</xdr:colOff>
      <xdr:row>11</xdr:row>
      <xdr:rowOff>126926</xdr:rowOff>
    </xdr:to>
    <xdr:sp macro="" textlink="">
      <xdr:nvSpPr>
        <xdr:cNvPr id="40" name="TextBox 39">
          <a:extLst>
            <a:ext uri="{FF2B5EF4-FFF2-40B4-BE49-F238E27FC236}">
              <a16:creationId xmlns:a16="http://schemas.microsoft.com/office/drawing/2014/main" id="{5288FAF0-0400-4DF7-8FA9-EBFCB3FCF903}"/>
            </a:ext>
          </a:extLst>
        </xdr:cNvPr>
        <xdr:cNvSpPr txBox="1"/>
      </xdr:nvSpPr>
      <xdr:spPr>
        <a:xfrm>
          <a:off x="1603139" y="1885197"/>
          <a:ext cx="1301897" cy="35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ATTRITION RATE</a:t>
          </a:r>
        </a:p>
      </xdr:txBody>
    </xdr:sp>
    <xdr:clientData/>
  </xdr:twoCellAnchor>
  <xdr:twoCellAnchor>
    <xdr:from>
      <xdr:col>2</xdr:col>
      <xdr:colOff>566601</xdr:colOff>
      <xdr:row>12</xdr:row>
      <xdr:rowOff>81221</xdr:rowOff>
    </xdr:from>
    <xdr:to>
      <xdr:col>4</xdr:col>
      <xdr:colOff>66454</xdr:colOff>
      <xdr:row>14</xdr:row>
      <xdr:rowOff>39774</xdr:rowOff>
    </xdr:to>
    <xdr:sp macro="" textlink="KPIs!A7">
      <xdr:nvSpPr>
        <xdr:cNvPr id="41" name="TextBox 40">
          <a:extLst>
            <a:ext uri="{FF2B5EF4-FFF2-40B4-BE49-F238E27FC236}">
              <a16:creationId xmlns:a16="http://schemas.microsoft.com/office/drawing/2014/main" id="{92CCE3F3-BCF9-4D6C-B2FD-F951058F8BDC}"/>
            </a:ext>
          </a:extLst>
        </xdr:cNvPr>
        <xdr:cNvSpPr txBox="1"/>
      </xdr:nvSpPr>
      <xdr:spPr>
        <a:xfrm>
          <a:off x="1792299" y="2384942"/>
          <a:ext cx="725550" cy="342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5C9ABE-F250-42CB-85A7-4EC973C62B8F}" type="TxLink">
            <a:rPr lang="en-US" sz="1800" b="1" i="0" u="none" strike="noStrike">
              <a:solidFill>
                <a:schemeClr val="bg1"/>
              </a:solidFill>
              <a:latin typeface="Calibri"/>
              <a:ea typeface="Calibri"/>
              <a:cs typeface="Calibri"/>
            </a:rPr>
            <a:pPr algn="ctr"/>
            <a:t>45.47</a:t>
          </a:fld>
          <a:endParaRPr lang="en-IN" sz="1800" b="1">
            <a:solidFill>
              <a:schemeClr val="bg1"/>
            </a:solidFill>
          </a:endParaRPr>
        </a:p>
      </xdr:txBody>
    </xdr:sp>
    <xdr:clientData/>
  </xdr:twoCellAnchor>
  <xdr:twoCellAnchor>
    <xdr:from>
      <xdr:col>2</xdr:col>
      <xdr:colOff>605845</xdr:colOff>
      <xdr:row>13</xdr:row>
      <xdr:rowOff>190057</xdr:rowOff>
    </xdr:from>
    <xdr:to>
      <xdr:col>4</xdr:col>
      <xdr:colOff>140291</xdr:colOff>
      <xdr:row>15</xdr:row>
      <xdr:rowOff>110757</xdr:rowOff>
    </xdr:to>
    <xdr:sp macro="" textlink="">
      <xdr:nvSpPr>
        <xdr:cNvPr id="42" name="TextBox 41">
          <a:extLst>
            <a:ext uri="{FF2B5EF4-FFF2-40B4-BE49-F238E27FC236}">
              <a16:creationId xmlns:a16="http://schemas.microsoft.com/office/drawing/2014/main" id="{B5965CA9-DB8E-4AD6-9890-580875041254}"/>
            </a:ext>
          </a:extLst>
        </xdr:cNvPr>
        <xdr:cNvSpPr txBox="1"/>
      </xdr:nvSpPr>
      <xdr:spPr>
        <a:xfrm>
          <a:off x="1831543" y="2685755"/>
          <a:ext cx="760143" cy="304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AVG AGE</a:t>
          </a:r>
        </a:p>
      </xdr:txBody>
    </xdr:sp>
    <xdr:clientData/>
  </xdr:twoCellAnchor>
  <xdr:twoCellAnchor>
    <xdr:from>
      <xdr:col>2</xdr:col>
      <xdr:colOff>413896</xdr:colOff>
      <xdr:row>16</xdr:row>
      <xdr:rowOff>87397</xdr:rowOff>
    </xdr:from>
    <xdr:to>
      <xdr:col>4</xdr:col>
      <xdr:colOff>324885</xdr:colOff>
      <xdr:row>18</xdr:row>
      <xdr:rowOff>9721</xdr:rowOff>
    </xdr:to>
    <xdr:sp macro="" textlink="KPIs!C7">
      <xdr:nvSpPr>
        <xdr:cNvPr id="43" name="TextBox 42">
          <a:extLst>
            <a:ext uri="{FF2B5EF4-FFF2-40B4-BE49-F238E27FC236}">
              <a16:creationId xmlns:a16="http://schemas.microsoft.com/office/drawing/2014/main" id="{E6B99A51-4476-4947-A5B0-0A97248928B2}"/>
            </a:ext>
          </a:extLst>
        </xdr:cNvPr>
        <xdr:cNvSpPr txBox="1"/>
      </xdr:nvSpPr>
      <xdr:spPr>
        <a:xfrm>
          <a:off x="1639594" y="3159025"/>
          <a:ext cx="1136686" cy="306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528BED-9982-4D33-8DEA-90CE7417EACC}" type="TxLink">
            <a:rPr lang="en-US" sz="1800" b="1" i="0" u="none" strike="noStrike">
              <a:solidFill>
                <a:schemeClr val="bg1"/>
              </a:solidFill>
              <a:latin typeface="Calibri"/>
              <a:ea typeface="Calibri"/>
              <a:cs typeface="Calibri"/>
            </a:rPr>
            <a:pPr/>
            <a:t>69020.68</a:t>
          </a:fld>
          <a:endParaRPr lang="en-IN" sz="1800" b="1">
            <a:solidFill>
              <a:schemeClr val="bg1"/>
            </a:solidFill>
          </a:endParaRPr>
        </a:p>
      </xdr:txBody>
    </xdr:sp>
    <xdr:clientData/>
  </xdr:twoCellAnchor>
  <xdr:twoCellAnchor>
    <xdr:from>
      <xdr:col>2</xdr:col>
      <xdr:colOff>477049</xdr:colOff>
      <xdr:row>18</xdr:row>
      <xdr:rowOff>9983</xdr:rowOff>
    </xdr:from>
    <xdr:to>
      <xdr:col>4</xdr:col>
      <xdr:colOff>162444</xdr:colOff>
      <xdr:row>19</xdr:row>
      <xdr:rowOff>63322</xdr:rowOff>
    </xdr:to>
    <xdr:sp macro="" textlink="">
      <xdr:nvSpPr>
        <xdr:cNvPr id="44" name="TextBox 43">
          <a:extLst>
            <a:ext uri="{FF2B5EF4-FFF2-40B4-BE49-F238E27FC236}">
              <a16:creationId xmlns:a16="http://schemas.microsoft.com/office/drawing/2014/main" id="{FF043524-7A1B-4204-9774-9D61C9CCCDF4}"/>
            </a:ext>
          </a:extLst>
        </xdr:cNvPr>
        <xdr:cNvSpPr txBox="1"/>
      </xdr:nvSpPr>
      <xdr:spPr>
        <a:xfrm>
          <a:off x="1702747" y="3465564"/>
          <a:ext cx="911092" cy="245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AVG SALARY</a:t>
          </a:r>
        </a:p>
      </xdr:txBody>
    </xdr:sp>
    <xdr:clientData/>
  </xdr:twoCellAnchor>
  <xdr:twoCellAnchor>
    <xdr:from>
      <xdr:col>0</xdr:col>
      <xdr:colOff>99060</xdr:colOff>
      <xdr:row>0</xdr:row>
      <xdr:rowOff>140970</xdr:rowOff>
    </xdr:from>
    <xdr:to>
      <xdr:col>9</xdr:col>
      <xdr:colOff>228600</xdr:colOff>
      <xdr:row>3</xdr:row>
      <xdr:rowOff>26670</xdr:rowOff>
    </xdr:to>
    <xdr:sp macro="" textlink="">
      <xdr:nvSpPr>
        <xdr:cNvPr id="45" name="Rectangle: Rounded Corners 44">
          <a:extLst>
            <a:ext uri="{FF2B5EF4-FFF2-40B4-BE49-F238E27FC236}">
              <a16:creationId xmlns:a16="http://schemas.microsoft.com/office/drawing/2014/main" id="{EDCB7312-9507-45BF-BEB4-B78642E44294}"/>
            </a:ext>
          </a:extLst>
        </xdr:cNvPr>
        <xdr:cNvSpPr/>
      </xdr:nvSpPr>
      <xdr:spPr>
        <a:xfrm>
          <a:off x="99060" y="140970"/>
          <a:ext cx="5615940" cy="45720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198120</xdr:colOff>
      <xdr:row>0</xdr:row>
      <xdr:rowOff>137160</xdr:rowOff>
    </xdr:from>
    <xdr:to>
      <xdr:col>9</xdr:col>
      <xdr:colOff>266700</xdr:colOff>
      <xdr:row>2</xdr:row>
      <xdr:rowOff>152400</xdr:rowOff>
    </xdr:to>
    <xdr:sp macro="" textlink="">
      <xdr:nvSpPr>
        <xdr:cNvPr id="46" name="TextBox 45">
          <a:extLst>
            <a:ext uri="{FF2B5EF4-FFF2-40B4-BE49-F238E27FC236}">
              <a16:creationId xmlns:a16="http://schemas.microsoft.com/office/drawing/2014/main" id="{BFDCCA02-1BB8-42B4-ACC7-FEC85491457D}"/>
            </a:ext>
          </a:extLst>
        </xdr:cNvPr>
        <xdr:cNvSpPr txBox="1"/>
      </xdr:nvSpPr>
      <xdr:spPr>
        <a:xfrm>
          <a:off x="198120" y="137160"/>
          <a:ext cx="55549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bg1"/>
              </a:solidFill>
              <a:effectLst/>
              <a:latin typeface="+mn-lt"/>
              <a:ea typeface="+mn-ea"/>
              <a:cs typeface="+mn-cs"/>
            </a:rPr>
            <a:t>HR DATASET ANALYSIS</a:t>
          </a:r>
          <a:r>
            <a:rPr lang="en-IN" sz="2400" b="1" baseline="0">
              <a:solidFill>
                <a:schemeClr val="bg1"/>
              </a:solidFill>
              <a:effectLst/>
              <a:latin typeface="+mn-lt"/>
              <a:ea typeface="+mn-ea"/>
              <a:cs typeface="+mn-cs"/>
            </a:rPr>
            <a:t> &amp; VISUALIZATION</a:t>
          </a:r>
          <a:endParaRPr lang="en-IN" sz="2400">
            <a:solidFill>
              <a:schemeClr val="bg1"/>
            </a:solidFill>
            <a:effectLst/>
          </a:endParaRPr>
        </a:p>
        <a:p>
          <a:endParaRPr lang="en-IN" sz="1100"/>
        </a:p>
      </xdr:txBody>
    </xdr:sp>
    <xdr:clientData/>
  </xdr:twoCellAnchor>
  <xdr:twoCellAnchor>
    <xdr:from>
      <xdr:col>9</xdr:col>
      <xdr:colOff>357138</xdr:colOff>
      <xdr:row>3</xdr:row>
      <xdr:rowOff>147534</xdr:rowOff>
    </xdr:from>
    <xdr:to>
      <xdr:col>14</xdr:col>
      <xdr:colOff>115138</xdr:colOff>
      <xdr:row>12</xdr:row>
      <xdr:rowOff>20934</xdr:rowOff>
    </xdr:to>
    <xdr:graphicFrame macro="">
      <xdr:nvGraphicFramePr>
        <xdr:cNvPr id="3" name="Chart 2">
          <a:extLst>
            <a:ext uri="{FF2B5EF4-FFF2-40B4-BE49-F238E27FC236}">
              <a16:creationId xmlns:a16="http://schemas.microsoft.com/office/drawing/2014/main" id="{7EDF7ED3-F8A1-4E6C-B092-84A9DA56B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227919</xdr:colOff>
      <xdr:row>3</xdr:row>
      <xdr:rowOff>135128</xdr:rowOff>
    </xdr:from>
    <xdr:to>
      <xdr:col>18</xdr:col>
      <xdr:colOff>596622</xdr:colOff>
      <xdr:row>12</xdr:row>
      <xdr:rowOff>20934</xdr:rowOff>
    </xdr:to>
    <xdr:graphicFrame macro="">
      <xdr:nvGraphicFramePr>
        <xdr:cNvPr id="13" name="Chart 12">
          <a:extLst>
            <a:ext uri="{FF2B5EF4-FFF2-40B4-BE49-F238E27FC236}">
              <a16:creationId xmlns:a16="http://schemas.microsoft.com/office/drawing/2014/main" id="{706517F3-259A-4D37-AB46-7B1BE532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467404</xdr:colOff>
      <xdr:row>12</xdr:row>
      <xdr:rowOff>125160</xdr:rowOff>
    </xdr:from>
    <xdr:to>
      <xdr:col>9</xdr:col>
      <xdr:colOff>230274</xdr:colOff>
      <xdr:row>19</xdr:row>
      <xdr:rowOff>177940</xdr:rowOff>
    </xdr:to>
    <xdr:graphicFrame macro="">
      <xdr:nvGraphicFramePr>
        <xdr:cNvPr id="14" name="Chart 13">
          <a:extLst>
            <a:ext uri="{FF2B5EF4-FFF2-40B4-BE49-F238E27FC236}">
              <a16:creationId xmlns:a16="http://schemas.microsoft.com/office/drawing/2014/main" id="{9FFA314A-79A9-4361-9EC7-6A1272E36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365510</xdr:colOff>
      <xdr:row>12</xdr:row>
      <xdr:rowOff>127593</xdr:rowOff>
    </xdr:from>
    <xdr:to>
      <xdr:col>14</xdr:col>
      <xdr:colOff>146538</xdr:colOff>
      <xdr:row>19</xdr:row>
      <xdr:rowOff>177940</xdr:rowOff>
    </xdr:to>
    <xdr:graphicFrame macro="">
      <xdr:nvGraphicFramePr>
        <xdr:cNvPr id="15" name="Chart 14">
          <a:extLst>
            <a:ext uri="{FF2B5EF4-FFF2-40B4-BE49-F238E27FC236}">
              <a16:creationId xmlns:a16="http://schemas.microsoft.com/office/drawing/2014/main" id="{F7427069-1E50-475C-94FD-1A6C576D6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257545</xdr:colOff>
      <xdr:row>20</xdr:row>
      <xdr:rowOff>124964</xdr:rowOff>
    </xdr:from>
    <xdr:to>
      <xdr:col>19</xdr:col>
      <xdr:colOff>10467</xdr:colOff>
      <xdr:row>28</xdr:row>
      <xdr:rowOff>20934</xdr:rowOff>
    </xdr:to>
    <xdr:graphicFrame macro="">
      <xdr:nvGraphicFramePr>
        <xdr:cNvPr id="17" name="Chart 16">
          <a:extLst>
            <a:ext uri="{FF2B5EF4-FFF2-40B4-BE49-F238E27FC236}">
              <a16:creationId xmlns:a16="http://schemas.microsoft.com/office/drawing/2014/main" id="{43C0586D-1047-45E8-9E15-DE6B81F47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244007</xdr:colOff>
      <xdr:row>12</xdr:row>
      <xdr:rowOff>127771</xdr:rowOff>
    </xdr:from>
    <xdr:to>
      <xdr:col>18</xdr:col>
      <xdr:colOff>607087</xdr:colOff>
      <xdr:row>19</xdr:row>
      <xdr:rowOff>188406</xdr:rowOff>
    </xdr:to>
    <xdr:graphicFrame macro="">
      <xdr:nvGraphicFramePr>
        <xdr:cNvPr id="18" name="Chart 17">
          <a:extLst>
            <a:ext uri="{FF2B5EF4-FFF2-40B4-BE49-F238E27FC236}">
              <a16:creationId xmlns:a16="http://schemas.microsoft.com/office/drawing/2014/main" id="{0707F7CA-D543-4260-ADF1-FB9258581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482067</xdr:colOff>
      <xdr:row>20</xdr:row>
      <xdr:rowOff>99886</xdr:rowOff>
    </xdr:from>
    <xdr:to>
      <xdr:col>9</xdr:col>
      <xdr:colOff>240742</xdr:colOff>
      <xdr:row>28</xdr:row>
      <xdr:rowOff>31400</xdr:rowOff>
    </xdr:to>
    <xdr:graphicFrame macro="">
      <xdr:nvGraphicFramePr>
        <xdr:cNvPr id="19" name="Chart 18">
          <a:extLst>
            <a:ext uri="{FF2B5EF4-FFF2-40B4-BE49-F238E27FC236}">
              <a16:creationId xmlns:a16="http://schemas.microsoft.com/office/drawing/2014/main" id="{04B9ADC2-D7B5-4E93-8694-E091F3E50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391330</xdr:colOff>
      <xdr:row>20</xdr:row>
      <xdr:rowOff>107406</xdr:rowOff>
    </xdr:from>
    <xdr:to>
      <xdr:col>14</xdr:col>
      <xdr:colOff>125604</xdr:colOff>
      <xdr:row>28</xdr:row>
      <xdr:rowOff>31401</xdr:rowOff>
    </xdr:to>
    <xdr:graphicFrame macro="">
      <xdr:nvGraphicFramePr>
        <xdr:cNvPr id="20" name="Chart 19">
          <a:extLst>
            <a:ext uri="{FF2B5EF4-FFF2-40B4-BE49-F238E27FC236}">
              <a16:creationId xmlns:a16="http://schemas.microsoft.com/office/drawing/2014/main" id="{AB696523-68A0-4621-91FE-70C4FFAFB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415227</xdr:colOff>
      <xdr:row>0</xdr:row>
      <xdr:rowOff>88109</xdr:rowOff>
    </xdr:from>
    <xdr:to>
      <xdr:col>18</xdr:col>
      <xdr:colOff>586154</xdr:colOff>
      <xdr:row>3</xdr:row>
      <xdr:rowOff>52335</xdr:rowOff>
    </xdr:to>
    <mc:AlternateContent xmlns:mc="http://schemas.openxmlformats.org/markup-compatibility/2006" xmlns:a14="http://schemas.microsoft.com/office/drawing/2010/main">
      <mc:Choice Requires="a14">
        <xdr:graphicFrame macro="">
          <xdr:nvGraphicFramePr>
            <xdr:cNvPr id="22" name="Sex 1">
              <a:extLst>
                <a:ext uri="{FF2B5EF4-FFF2-40B4-BE49-F238E27FC236}">
                  <a16:creationId xmlns:a16="http://schemas.microsoft.com/office/drawing/2014/main" id="{6DFE23B3-9311-4D9A-9CEA-0EFABEF64E1F}"/>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0074382" y="88109"/>
              <a:ext cx="1378321" cy="527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356496</xdr:colOff>
      <xdr:row>0</xdr:row>
      <xdr:rowOff>97077</xdr:rowOff>
    </xdr:from>
    <xdr:to>
      <xdr:col>11</xdr:col>
      <xdr:colOff>502417</xdr:colOff>
      <xdr:row>3</xdr:row>
      <xdr:rowOff>104670</xdr:rowOff>
    </xdr:to>
    <mc:AlternateContent xmlns:mc="http://schemas.openxmlformats.org/markup-compatibility/2006" xmlns:a14="http://schemas.microsoft.com/office/drawing/2010/main">
      <mc:Choice Requires="a14">
        <xdr:graphicFrame macro="">
          <xdr:nvGraphicFramePr>
            <xdr:cNvPr id="23" name="Years 1">
              <a:extLst>
                <a:ext uri="{FF2B5EF4-FFF2-40B4-BE49-F238E27FC236}">
                  <a16:creationId xmlns:a16="http://schemas.microsoft.com/office/drawing/2014/main" id="{CC52BF9B-26C7-4BFB-8837-C5445BD4B3E2}"/>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789771" y="97077"/>
              <a:ext cx="1353315" cy="571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602982</xdr:colOff>
      <xdr:row>0</xdr:row>
      <xdr:rowOff>93382</xdr:rowOff>
    </xdr:from>
    <xdr:to>
      <xdr:col>14</xdr:col>
      <xdr:colOff>104670</xdr:colOff>
      <xdr:row>3</xdr:row>
      <xdr:rowOff>94203</xdr:rowOff>
    </xdr:to>
    <mc:AlternateContent xmlns:mc="http://schemas.openxmlformats.org/markup-compatibility/2006" xmlns:a14="http://schemas.microsoft.com/office/drawing/2010/main">
      <mc:Choice Requires="a14">
        <xdr:graphicFrame macro="">
          <xdr:nvGraphicFramePr>
            <xdr:cNvPr id="24" name="Department 1">
              <a:extLst>
                <a:ext uri="{FF2B5EF4-FFF2-40B4-BE49-F238E27FC236}">
                  <a16:creationId xmlns:a16="http://schemas.microsoft.com/office/drawing/2014/main" id="{5DBF02A8-2016-4867-8541-2E3731408FB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243651" y="93382"/>
              <a:ext cx="1312780" cy="564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174038</xdr:colOff>
      <xdr:row>0</xdr:row>
      <xdr:rowOff>85174</xdr:rowOff>
    </xdr:from>
    <xdr:to>
      <xdr:col>16</xdr:col>
      <xdr:colOff>324477</xdr:colOff>
      <xdr:row>3</xdr:row>
      <xdr:rowOff>94203</xdr:rowOff>
    </xdr:to>
    <mc:AlternateContent xmlns:mc="http://schemas.openxmlformats.org/markup-compatibility/2006" xmlns:a14="http://schemas.microsoft.com/office/drawing/2010/main">
      <mc:Choice Requires="a14">
        <xdr:graphicFrame macro="">
          <xdr:nvGraphicFramePr>
            <xdr:cNvPr id="25" name="ManagerName 1">
              <a:extLst>
                <a:ext uri="{FF2B5EF4-FFF2-40B4-BE49-F238E27FC236}">
                  <a16:creationId xmlns:a16="http://schemas.microsoft.com/office/drawing/2014/main" id="{178CFF80-95E3-4BCE-AEBE-A3FEE746AE9B}"/>
                </a:ext>
              </a:extLst>
            </xdr:cNvPr>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mlns="">
        <xdr:sp macro="" textlink="">
          <xdr:nvSpPr>
            <xdr:cNvPr id="0" name=""/>
            <xdr:cNvSpPr>
              <a:spLocks noTextEdit="1"/>
            </xdr:cNvSpPr>
          </xdr:nvSpPr>
          <xdr:spPr>
            <a:xfrm>
              <a:off x="8625799" y="85174"/>
              <a:ext cx="1357833" cy="57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481485</xdr:colOff>
      <xdr:row>3</xdr:row>
      <xdr:rowOff>146538</xdr:rowOff>
    </xdr:from>
    <xdr:to>
      <xdr:col>9</xdr:col>
      <xdr:colOff>230276</xdr:colOff>
      <xdr:row>12</xdr:row>
      <xdr:rowOff>20934</xdr:rowOff>
    </xdr:to>
    <xdr:graphicFrame macro="">
      <xdr:nvGraphicFramePr>
        <xdr:cNvPr id="26" name="Chart 25">
          <a:extLst>
            <a:ext uri="{FF2B5EF4-FFF2-40B4-BE49-F238E27FC236}">
              <a16:creationId xmlns:a16="http://schemas.microsoft.com/office/drawing/2014/main" id="{0D7D5EEF-59C5-469D-93E3-C9B3AC7B6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83736</xdr:colOff>
      <xdr:row>20</xdr:row>
      <xdr:rowOff>115138</xdr:rowOff>
    </xdr:from>
    <xdr:to>
      <xdr:col>4</xdr:col>
      <xdr:colOff>366345</xdr:colOff>
      <xdr:row>28</xdr:row>
      <xdr:rowOff>20935</xdr:rowOff>
    </xdr:to>
    <xdr:graphicFrame macro="">
      <xdr:nvGraphicFramePr>
        <xdr:cNvPr id="27" name="Chart 26">
          <a:extLst>
            <a:ext uri="{FF2B5EF4-FFF2-40B4-BE49-F238E27FC236}">
              <a16:creationId xmlns:a16="http://schemas.microsoft.com/office/drawing/2014/main" id="{0B94F587-DD95-4DB0-8785-369632A0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276225</xdr:colOff>
      <xdr:row>1</xdr:row>
      <xdr:rowOff>4762</xdr:rowOff>
    </xdr:from>
    <xdr:to>
      <xdr:col>9</xdr:col>
      <xdr:colOff>581025</xdr:colOff>
      <xdr:row>15</xdr:row>
      <xdr:rowOff>80962</xdr:rowOff>
    </xdr:to>
    <xdr:graphicFrame macro="">
      <xdr:nvGraphicFramePr>
        <xdr:cNvPr id="2" name="Chart 1">
          <a:extLst>
            <a:ext uri="{FF2B5EF4-FFF2-40B4-BE49-F238E27FC236}">
              <a16:creationId xmlns:a16="http://schemas.microsoft.com/office/drawing/2014/main" id="{ADF85823-B481-BA91-4A3F-A7D1F5A86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390525</xdr:colOff>
      <xdr:row>3</xdr:row>
      <xdr:rowOff>90487</xdr:rowOff>
    </xdr:from>
    <xdr:to>
      <xdr:col>13</xdr:col>
      <xdr:colOff>85725</xdr:colOff>
      <xdr:row>17</xdr:row>
      <xdr:rowOff>166687</xdr:rowOff>
    </xdr:to>
    <xdr:graphicFrame macro="">
      <xdr:nvGraphicFramePr>
        <xdr:cNvPr id="3" name="Chart 2">
          <a:extLst>
            <a:ext uri="{FF2B5EF4-FFF2-40B4-BE49-F238E27FC236}">
              <a16:creationId xmlns:a16="http://schemas.microsoft.com/office/drawing/2014/main" id="{7A89CB36-071E-22DB-EF67-2CE1E7D66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971550</xdr:colOff>
      <xdr:row>3</xdr:row>
      <xdr:rowOff>90487</xdr:rowOff>
    </xdr:from>
    <xdr:to>
      <xdr:col>8</xdr:col>
      <xdr:colOff>247650</xdr:colOff>
      <xdr:row>17</xdr:row>
      <xdr:rowOff>166687</xdr:rowOff>
    </xdr:to>
    <xdr:graphicFrame macro="">
      <xdr:nvGraphicFramePr>
        <xdr:cNvPr id="2" name="Chart 1">
          <a:extLst>
            <a:ext uri="{FF2B5EF4-FFF2-40B4-BE49-F238E27FC236}">
              <a16:creationId xmlns:a16="http://schemas.microsoft.com/office/drawing/2014/main" id="{10F82545-798B-816A-10C3-252D103CA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304800</xdr:colOff>
      <xdr:row>11</xdr:row>
      <xdr:rowOff>123826</xdr:rowOff>
    </xdr:from>
    <xdr:to>
      <xdr:col>7</xdr:col>
      <xdr:colOff>19050</xdr:colOff>
      <xdr:row>20</xdr:row>
      <xdr:rowOff>180976</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8C919523-2D6D-382C-5EE6-1287F699A92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038600" y="2219326"/>
              <a:ext cx="154305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1485901</xdr:colOff>
      <xdr:row>11</xdr:row>
      <xdr:rowOff>133351</xdr:rowOff>
    </xdr:from>
    <xdr:to>
      <xdr:col>4</xdr:col>
      <xdr:colOff>1</xdr:colOff>
      <xdr:row>21</xdr:row>
      <xdr:rowOff>19050</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4961BC69-6218-3E65-A926-D00BBD7BA9D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362201" y="2228851"/>
              <a:ext cx="137160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323851</xdr:colOff>
      <xdr:row>11</xdr:row>
      <xdr:rowOff>114301</xdr:rowOff>
    </xdr:from>
    <xdr:to>
      <xdr:col>10</xdr:col>
      <xdr:colOff>114301</xdr:colOff>
      <xdr:row>21</xdr:row>
      <xdr:rowOff>9525</xdr:rowOff>
    </xdr:to>
    <mc:AlternateContent xmlns:mc="http://schemas.openxmlformats.org/markup-compatibility/2006">
      <mc:Choice xmlns:a14="http://schemas.microsoft.com/office/drawing/2010/main" Requires="a14">
        <xdr:graphicFrame macro="">
          <xdr:nvGraphicFramePr>
            <xdr:cNvPr id="5" name="ManagerName">
              <a:extLst>
                <a:ext uri="{FF2B5EF4-FFF2-40B4-BE49-F238E27FC236}">
                  <a16:creationId xmlns:a16="http://schemas.microsoft.com/office/drawing/2014/main" id="{0041E21E-9D0B-00B2-356C-AF77B95DA111}"/>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dr:sp macro="" textlink="">
          <xdr:nvSpPr>
            <xdr:cNvPr id="0" name=""/>
            <xdr:cNvSpPr>
              <a:spLocks noTextEdit="1"/>
            </xdr:cNvSpPr>
          </xdr:nvSpPr>
          <xdr:spPr>
            <a:xfrm>
              <a:off x="5886451" y="2209801"/>
              <a:ext cx="1619250" cy="1800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466725</xdr:colOff>
      <xdr:row>11</xdr:row>
      <xdr:rowOff>133350</xdr:rowOff>
    </xdr:from>
    <xdr:to>
      <xdr:col>1</xdr:col>
      <xdr:colOff>990600</xdr:colOff>
      <xdr:row>20</xdr:row>
      <xdr:rowOff>161925</xdr:rowOff>
    </xdr:to>
    <mc:AlternateContent xmlns:mc="http://schemas.openxmlformats.org/markup-compatibility/2006">
      <mc:Choice xmlns:a14="http://schemas.microsoft.com/office/drawing/2010/main" Requires="a14">
        <xdr:graphicFrame macro="">
          <xdr:nvGraphicFramePr>
            <xdr:cNvPr id="6" name="Sex">
              <a:extLst>
                <a:ext uri="{FF2B5EF4-FFF2-40B4-BE49-F238E27FC236}">
                  <a16:creationId xmlns:a16="http://schemas.microsoft.com/office/drawing/2014/main" id="{FDF55733-45FF-A2D6-4A4C-A8713418F31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66725" y="2228850"/>
              <a:ext cx="1400175"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1</xdr:row>
      <xdr:rowOff>179070</xdr:rowOff>
    </xdr:from>
    <xdr:to>
      <xdr:col>11</xdr:col>
      <xdr:colOff>281940</xdr:colOff>
      <xdr:row>16</xdr:row>
      <xdr:rowOff>179070</xdr:rowOff>
    </xdr:to>
    <xdr:graphicFrame macro="">
      <xdr:nvGraphicFramePr>
        <xdr:cNvPr id="2" name="Chart 1">
          <a:extLst>
            <a:ext uri="{FF2B5EF4-FFF2-40B4-BE49-F238E27FC236}">
              <a16:creationId xmlns:a16="http://schemas.microsoft.com/office/drawing/2014/main" id="{76A59799-3255-4CE7-8B09-B72442715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784860</xdr:colOff>
      <xdr:row>6</xdr:row>
      <xdr:rowOff>140970</xdr:rowOff>
    </xdr:from>
    <xdr:to>
      <xdr:col>9</xdr:col>
      <xdr:colOff>205740</xdr:colOff>
      <xdr:row>21</xdr:row>
      <xdr:rowOff>140970</xdr:rowOff>
    </xdr:to>
    <xdr:graphicFrame macro="">
      <xdr:nvGraphicFramePr>
        <xdr:cNvPr id="2" name="Chart 1">
          <a:extLst>
            <a:ext uri="{FF2B5EF4-FFF2-40B4-BE49-F238E27FC236}">
              <a16:creationId xmlns:a16="http://schemas.microsoft.com/office/drawing/2014/main" id="{7EA97166-3014-497B-AAD7-1CA145A40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1</xdr:row>
      <xdr:rowOff>156210</xdr:rowOff>
    </xdr:from>
    <xdr:to>
      <xdr:col>11</xdr:col>
      <xdr:colOff>281940</xdr:colOff>
      <xdr:row>16</xdr:row>
      <xdr:rowOff>156210</xdr:rowOff>
    </xdr:to>
    <xdr:graphicFrame macro="">
      <xdr:nvGraphicFramePr>
        <xdr:cNvPr id="2" name="Chart 1">
          <a:extLst>
            <a:ext uri="{FF2B5EF4-FFF2-40B4-BE49-F238E27FC236}">
              <a16:creationId xmlns:a16="http://schemas.microsoft.com/office/drawing/2014/main" id="{C7E2D7C2-0864-4437-AE3C-22A756981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2</xdr:row>
      <xdr:rowOff>11430</xdr:rowOff>
    </xdr:from>
    <xdr:to>
      <xdr:col>11</xdr:col>
      <xdr:colOff>304800</xdr:colOff>
      <xdr:row>17</xdr:row>
      <xdr:rowOff>11430</xdr:rowOff>
    </xdr:to>
    <xdr:graphicFrame macro="">
      <xdr:nvGraphicFramePr>
        <xdr:cNvPr id="2" name="Chart 1">
          <a:extLst>
            <a:ext uri="{FF2B5EF4-FFF2-40B4-BE49-F238E27FC236}">
              <a16:creationId xmlns:a16="http://schemas.microsoft.com/office/drawing/2014/main" id="{32CFBF8A-B624-4BEB-9CD2-7A046B5DC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548640</xdr:colOff>
      <xdr:row>1</xdr:row>
      <xdr:rowOff>148590</xdr:rowOff>
    </xdr:from>
    <xdr:to>
      <xdr:col>11</xdr:col>
      <xdr:colOff>243840</xdr:colOff>
      <xdr:row>16</xdr:row>
      <xdr:rowOff>148590</xdr:rowOff>
    </xdr:to>
    <xdr:graphicFrame macro="">
      <xdr:nvGraphicFramePr>
        <xdr:cNvPr id="3" name="Chart 2">
          <a:extLst>
            <a:ext uri="{FF2B5EF4-FFF2-40B4-BE49-F238E27FC236}">
              <a16:creationId xmlns:a16="http://schemas.microsoft.com/office/drawing/2014/main" id="{15849992-4433-4955-B93D-DE0C4214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579120</xdr:colOff>
      <xdr:row>1</xdr:row>
      <xdr:rowOff>171450</xdr:rowOff>
    </xdr:from>
    <xdr:to>
      <xdr:col>10</xdr:col>
      <xdr:colOff>274320</xdr:colOff>
      <xdr:row>16</xdr:row>
      <xdr:rowOff>171450</xdr:rowOff>
    </xdr:to>
    <xdr:graphicFrame macro="">
      <xdr:nvGraphicFramePr>
        <xdr:cNvPr id="2" name="Chart 1">
          <a:extLst>
            <a:ext uri="{FF2B5EF4-FFF2-40B4-BE49-F238E27FC236}">
              <a16:creationId xmlns:a16="http://schemas.microsoft.com/office/drawing/2014/main" id="{6F942F50-623D-4D2A-BD79-8860B7E80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148590</xdr:rowOff>
    </xdr:from>
    <xdr:to>
      <xdr:col>11</xdr:col>
      <xdr:colOff>304800</xdr:colOff>
      <xdr:row>16</xdr:row>
      <xdr:rowOff>148590</xdr:rowOff>
    </xdr:to>
    <xdr:graphicFrame macro="">
      <xdr:nvGraphicFramePr>
        <xdr:cNvPr id="2" name="Chart 1">
          <a:extLst>
            <a:ext uri="{FF2B5EF4-FFF2-40B4-BE49-F238E27FC236}">
              <a16:creationId xmlns:a16="http://schemas.microsoft.com/office/drawing/2014/main" id="{7B307712-DA21-47D6-9171-5328AF415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1.483720254633" backgroundQuery="1" createdVersion="7" refreshedVersion="7" minRefreshableVersion="3" recordCount="0" supportSubquery="1" supportAdvancedDrill="1" xr:uid="{8A582B84-D63E-4320-98B5-865B0AC6F7BC}">
  <cacheSource type="external" connectionId="1"/>
  <cacheFields count="1">
    <cacheField name="[Measures].[Distinct Count of Department]" caption="Distinct Count of Department" numFmtId="0" hierarchy="50" level="32767"/>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21990743" backgroundQuery="1" createdVersion="7" refreshedVersion="8" minRefreshableVersion="3" recordCount="0" supportSubquery="1" supportAdvancedDrill="1" xr:uid="{AAD5F136-E492-43F4-A92C-B0DF32551BFC}">
  <cacheSource type="external" connectionId="1"/>
  <cacheFields count="3">
    <cacheField name="[HR].[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6"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2" memberValueDatatype="130" unbalanced="0">
      <fieldsUsage count="2">
        <fieldUsage x="-1"/>
        <fieldUsage x="0"/>
      </fieldsUsage>
    </cacheHierarchy>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19328703" backgroundQuery="1" createdVersion="7" refreshedVersion="8" minRefreshableVersion="3" recordCount="0" supportSubquery="1" supportAdvancedDrill="1" xr:uid="{556AE6AE-940D-43DC-848E-4BCA8500DD26}">
  <cacheSource type="external" connectionId="1"/>
  <cacheFields count="2">
    <cacheField name="[Measures].[Count of Sex]" caption="Count of Sex" numFmtId="0" hierarchy="52" level="32767"/>
    <cacheField name="[HR].[Sex].[Sex]" caption="Sex" numFmtId="0" hierarchy="18" level="1">
      <sharedItems count="2">
        <s v="F"/>
        <s v="M"/>
      </sharedItems>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1"/>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694097224" backgroundQuery="1" createdVersion="7" refreshedVersion="8" minRefreshableVersion="3" recordCount="0" supportSubquery="1" supportAdvancedDrill="1" xr:uid="{FBB5EA97-9BD5-4E96-9EA9-9D27E7BD6F80}">
  <cacheSource type="external" connectionId="1"/>
  <cacheFields count="3">
    <cacheField name="[Measures].[Count of Employee_Name]" caption="Count of Employee_Name" numFmtId="0" hierarchy="51" level="32767"/>
    <cacheField name="[HR].[Department].[Department]" caption="Department" numFmtId="0" hierarchy="28" level="1">
      <sharedItems count="1">
        <s v="Production"/>
      </sharedItems>
    </cacheField>
    <cacheField name="[HR].[Years].[Years]" caption="Years" numFmtId="0" hierarchy="24"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2" memberValueDatatype="130" unbalanced="0"/>
    <cacheHierarchy uniqueName="[HR].[EmpID]" caption="EmpID" attribute="1" defaultMemberUniqueName="[HR].[EmpID].[All]" allUniqueName="[HR].[EmpID].[All]" dimensionUniqueName="[HR]" displayFolder="" count="2" memberValueDatatype="20" unbalanced="0"/>
    <cacheHierarchy uniqueName="[HR].[MarriedID]" caption="MarriedID" attribute="1" defaultMemberUniqueName="[HR].[MarriedID].[All]" allUniqueName="[HR].[MarriedID].[All]" dimensionUniqueName="[HR]" displayFolder="" count="2" memberValueDatatype="20" unbalanced="0"/>
    <cacheHierarchy uniqueName="[HR].[MaritalStatusID]" caption="MaritalStatusID" attribute="1" defaultMemberUniqueName="[HR].[MaritalStatusID].[All]" allUniqueName="[HR].[MaritalStatusID].[All]" dimensionUniqueName="[HR]" displayFolder="" count="2" memberValueDatatype="20" unbalanced="0"/>
    <cacheHierarchy uniqueName="[HR].[GenderID]" caption="GenderID" attribute="1" defaultMemberUniqueName="[HR].[GenderID].[All]" allUniqueName="[HR].[GenderID].[All]" dimensionUniqueName="[HR]" displayFolder="" count="2" memberValueDatatype="20" unbalanced="0"/>
    <cacheHierarchy uniqueName="[HR].[EmpStatusID]" caption="EmpStatusID" attribute="1" defaultMemberUniqueName="[HR].[EmpStatusID].[All]" allUniqueName="[HR].[EmpStatusID].[All]" dimensionUniqueName="[HR]" displayFolder="" count="2" memberValueDatatype="20" unbalanced="0"/>
    <cacheHierarchy uniqueName="[HR].[DeptID]" caption="DeptID" attribute="1" defaultMemberUniqueName="[HR].[DeptID].[All]" allUniqueName="[HR].[DeptID].[All]" dimensionUniqueName="[HR]" displayFolder="" count="2" memberValueDatatype="20" unbalanced="0"/>
    <cacheHierarchy uniqueName="[HR].[PerfScoreID]" caption="PerfScoreID" attribute="1" defaultMemberUniqueName="[HR].[PerfScoreID].[All]" allUniqueName="[HR].[PerfScoreID].[All]" dimensionUniqueName="[HR]" displayFolder="" count="2" memberValueDatatype="20" unbalanced="0"/>
    <cacheHierarchy uniqueName="[HR].[FromDiversityJobFairID]" caption="FromDiversityJobFairID" attribute="1" defaultMemberUniqueName="[HR].[FromDiversityJobFairID].[All]" allUniqueName="[HR].[FromDiversityJobFairID].[All]" dimensionUniqueName="[HR]" displayFolder="" count="2" memberValueDatatype="20" unbalanced="0"/>
    <cacheHierarchy uniqueName="[HR].[Salary]" caption="Salary" attribute="1" defaultMemberUniqueName="[HR].[Salary].[All]" allUniqueName="[HR].[Salary].[All]" dimensionUniqueName="[HR]" displayFolder="" count="2" memberValueDatatype="20" unbalanced="0"/>
    <cacheHierarchy uniqueName="[HR].[Termd]" caption="Termd" attribute="1" defaultMemberUniqueName="[HR].[Termd].[All]" allUniqueName="[HR].[Termd].[All]" dimensionUniqueName="[HR]" displayFolder="" count="2" memberValueDatatype="20" unbalanced="0"/>
    <cacheHierarchy uniqueName="[HR].[PositionID]" caption="PositionID" attribute="1" defaultMemberUniqueName="[HR].[PositionID].[All]" allUniqueName="[HR].[PositionID].[All]" dimensionUniqueName="[HR]" displayFolder="" count="2" memberValueDatatype="20" unbalanced="0"/>
    <cacheHierarchy uniqueName="[HR].[Position]" caption="Position" attribute="1" defaultMemberUniqueName="[HR].[Position].[All]" allUniqueName="[HR].[Position].[All]" dimensionUniqueName="[HR]" displayFolder="" count="2" memberValueDatatype="130" unbalanced="0"/>
    <cacheHierarchy uniqueName="[HR].[State]" caption="State" attribute="1" defaultMemberUniqueName="[HR].[State].[All]" allUniqueName="[HR].[State].[All]" dimensionUniqueName="[HR]" displayFolder="" count="2" memberValueDatatype="130" unbalanced="0"/>
    <cacheHierarchy uniqueName="[HR].[Zip]" caption="Zip" attribute="1" defaultMemberUniqueName="[HR].[Zip].[All]" allUniqueName="[HR].[Zip].[All]" dimensionUniqueName="[HR]" displayFolder="" count="2" memberValueDatatype="20" unbalanced="0"/>
    <cacheHierarchy uniqueName="[HR].[DOB]" caption="DOB" attribute="1" time="1" defaultMemberUniqueName="[HR].[DOB].[All]" allUniqueName="[HR].[DOB].[All]" dimensionUniqueName="[HR]" displayFolder="" count="2" memberValueDatatype="7" unbalanced="0"/>
    <cacheHierarchy uniqueName="[HR].[Age]" caption="Age" attribute="1" defaultMemberUniqueName="[HR].[Age].[All]" allUniqueName="[HR].[Age].[All]" dimensionUniqueName="[HR]" displayFolder="" count="2" memberValueDatatype="20" unbalanced="0"/>
    <cacheHierarchy uniqueName="[HR].[Age Group]" caption="Age Group" attribute="1" defaultMemberUniqueName="[HR].[Age Group].[All]" allUniqueName="[HR].[Age Group].[All]" dimensionUniqueName="[HR]" displayFolder="" count="2"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cacheHierarchy uniqueName="[HR].[CitizenDesc]" caption="CitizenDesc" attribute="1" defaultMemberUniqueName="[HR].[CitizenDesc].[All]" allUniqueName="[HR].[CitizenDesc].[All]" dimensionUniqueName="[HR]" displayFolder="" count="2" memberValueDatatype="130" unbalanced="0"/>
    <cacheHierarchy uniqueName="[HR].[HispanicLatino]" caption="HispanicLatino" attribute="1" defaultMemberUniqueName="[HR].[HispanicLatino].[All]" allUniqueName="[HR].[HispanicLatino].[All]" dimensionUniqueName="[HR]" displayFolder="" count="2" memberValueDatatype="130" unbalanced="0"/>
    <cacheHierarchy uniqueName="[HR].[RaceDesc]" caption="RaceDesc" attribute="1" defaultMemberUniqueName="[HR].[RaceDesc].[All]" allUniqueName="[HR].[RaceDesc].[All]" dimensionUniqueName="[HR]" displayFolder="" count="2" memberValueDatatype="130" unbalanced="0"/>
    <cacheHierarchy uniqueName="[HR].[DateofHire]" caption="DateofHire" attribute="1" time="1" defaultMemberUniqueName="[HR].[DateofHire].[All]" allUniqueName="[HR].[DateofHire].[All]" dimensionUniqueName="[HR]" displayFolder="" count="2" memberValueDatatype="7" unbalanced="0"/>
    <cacheHierarchy uniqueName="[HR].[Years]" caption="Years" attribute="1" defaultMemberUniqueName="[HR].[Years].[All]" allUniqueName="[HR].[Years].[All]" dimensionUniqueName="[HR]" displayFolder="" count="2" memberValueDatatype="20" unbalanced="0">
      <fieldsUsage count="2">
        <fieldUsage x="-1"/>
        <fieldUsage x="2"/>
      </fieldsUsage>
    </cacheHierarchy>
    <cacheHierarchy uniqueName="[HR].[DateofTermination]" caption="DateofTermination" attribute="1" time="1" defaultMemberUniqueName="[HR].[DateofTermination].[All]" allUniqueName="[HR].[DateofTermination].[All]" dimensionUniqueName="[HR]" displayFolder="" count="2" memberValueDatatype="7" unbalanced="0"/>
    <cacheHierarchy uniqueName="[HR].[TermReason]" caption="TermReason" attribute="1" defaultMemberUniqueName="[HR].[TermReason].[All]" allUniqueName="[HR].[TermReason].[All]" dimensionUniqueName="[HR]" displayFolder="" count="2" memberValueDatatype="130" unbalanced="0"/>
    <cacheHierarchy uniqueName="[HR].[EmploymentStatus]" caption="EmploymentStatus" attribute="1" defaultMemberUniqueName="[HR].[EmploymentStatus].[All]" allUniqueName="[HR].[EmploymentStatus].[All]" dimensionUniqueName="[HR]" displayFolder="" count="2"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1"/>
      </fieldsUsage>
    </cacheHierarchy>
    <cacheHierarchy uniqueName="[HR].[ManagerName]" caption="ManagerName" attribute="1" defaultMemberUniqueName="[HR].[ManagerName].[All]" allUniqueName="[HR].[ManagerName].[All]" dimensionUniqueName="[HR]" displayFolder="" count="2" memberValueDatatype="130" unbalanced="0"/>
    <cacheHierarchy uniqueName="[HR].[ManagerID]" caption="ManagerID" attribute="1" defaultMemberUniqueName="[HR].[ManagerID].[All]" allUniqueName="[HR].[ManagerID].[All]" dimensionUniqueName="[HR]" displayFolder="" count="2" memberValueDatatype="20" unbalanced="0"/>
    <cacheHierarchy uniqueName="[HR].[RecruitmentSource]" caption="RecruitmentSource" attribute="1" defaultMemberUniqueName="[HR].[RecruitmentSource].[All]" allUniqueName="[HR].[RecruitmentSource].[All]" dimensionUniqueName="[HR]" displayFolder="" count="2" memberValueDatatype="130" unbalanced="0"/>
    <cacheHierarchy uniqueName="[HR].[PerformanceScore]" caption="PerformanceScore" attribute="1" defaultMemberUniqueName="[HR].[PerformanceScore].[All]" allUniqueName="[HR].[PerformanceScore].[All]" dimensionUniqueName="[HR]" displayFolder="" count="2" memberValueDatatype="130" unbalanced="0"/>
    <cacheHierarchy uniqueName="[HR].[EngagementSurvey]" caption="EngagementSurvey" attribute="1" defaultMemberUniqueName="[HR].[EngagementSurvey].[All]" allUniqueName="[HR].[EngagementSurvey].[All]" dimensionUniqueName="[HR]" displayFolder="" count="2" memberValueDatatype="5" unbalanced="0"/>
    <cacheHierarchy uniqueName="[HR].[EmpSatisfaction]" caption="EmpSatisfaction" attribute="1" defaultMemberUniqueName="[HR].[EmpSatisfaction].[All]" allUniqueName="[HR].[EmpSatisfaction].[All]" dimensionUniqueName="[HR]" displayFolder="" count="2" memberValueDatatype="20" unbalanced="0"/>
    <cacheHierarchy uniqueName="[HR].[SpecialProjectsCount]" caption="SpecialProjectsCount" attribute="1" defaultMemberUniqueName="[HR].[SpecialProjectsCount].[All]" allUniqueName="[HR].[SpecialProjectsCount].[All]" dimensionUniqueName="[HR]" displayFolder="" count="2"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2" memberValueDatatype="7" unbalanced="0"/>
    <cacheHierarchy uniqueName="[HR].[Absences]" caption="Absences" attribute="1" defaultMemberUniqueName="[HR].[Absences].[All]" allUniqueName="[HR].[Absences].[All]" dimensionUniqueName="[HR]" displayFolder="" count="2"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80784722226" backgroundQuery="1" createdVersion="8" refreshedVersion="8" minRefreshableVersion="3" recordCount="0" supportSubquery="1" supportAdvancedDrill="1" xr:uid="{BD82CE72-87BC-4E34-BF6E-687259653D01}">
  <cacheSource type="external" connectionId="1"/>
  <cacheFields count="2">
    <cacheField name="[HR].[Department].[Department]" caption="Department" numFmtId="0" hierarchy="28" level="1">
      <sharedItems count="6">
        <s v="Admin Offices"/>
        <s v="Executive Office"/>
        <s v="IT/IS"/>
        <s v="Production"/>
        <s v="Sales"/>
        <s v="Software Engineering"/>
      </sharedItems>
    </cacheField>
    <cacheField name="[Measures].[Count of Employee_Name]" caption="Count of Employee_Name" numFmtId="0" hierarchy="51" level="32767"/>
  </cacheFields>
  <cacheHierarchies count="59">
    <cacheHierarchy uniqueName="[HR].[Employee_Name]" caption="Employee_Name" attribute="1" defaultMemberUniqueName="[HR].[Employee_Name].[All]" allUniqueName="[HR].[Employee_Name].[All]" dimensionUniqueName="[HR]" displayFolder="" count="2"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2660069446" backgroundQuery="1" createdVersion="3" refreshedVersion="8" minRefreshableVersion="3" recordCount="0" supportSubquery="1" supportAdvancedDrill="1" xr:uid="{F1540CCF-DB0D-48C9-BFC6-E671BFBA67EA}">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4229313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3.441348495369" createdVersion="8" refreshedVersion="8" minRefreshableVersion="3" recordCount="312" xr:uid="{BE2546C3-92D2-423E-86FA-1B430016DFD9}">
  <cacheSource type="worksheet">
    <worksheetSource ref="A1:AL1048576" sheet="HRDataset_v14"/>
  </cacheSource>
  <cacheFields count="38">
    <cacheField name="Employee_Name" numFmtId="0">
      <sharedItems containsBlank="1"/>
    </cacheField>
    <cacheField name="EmpID" numFmtId="0">
      <sharedItems containsString="0" containsBlank="1" containsNumber="1" containsInteger="1" minValue="10001" maxValue="10311"/>
    </cacheField>
    <cacheField name="MarriedID" numFmtId="0">
      <sharedItems containsString="0" containsBlank="1" containsNumber="1" containsInteger="1" minValue="0" maxValue="1"/>
    </cacheField>
    <cacheField name="MaritalStatusID" numFmtId="0">
      <sharedItems containsString="0" containsBlank="1" containsNumber="1" containsInteger="1" minValue="0" maxValue="4"/>
    </cacheField>
    <cacheField name="GenderID" numFmtId="0">
      <sharedItems containsString="0" containsBlank="1" containsNumber="1" containsInteger="1" minValue="0" maxValue="1"/>
    </cacheField>
    <cacheField name="EmpStatusID" numFmtId="0">
      <sharedItems containsString="0" containsBlank="1" containsNumber="1" containsInteger="1" minValue="1" maxValue="5"/>
    </cacheField>
    <cacheField name="DeptID" numFmtId="0">
      <sharedItems containsString="0" containsBlank="1" containsNumber="1" containsInteger="1" minValue="1" maxValue="6"/>
    </cacheField>
    <cacheField name="PerfScoreID" numFmtId="0">
      <sharedItems containsString="0" containsBlank="1" containsNumber="1" containsInteger="1" minValue="1" maxValue="4"/>
    </cacheField>
    <cacheField name="FromDiversityJobFairID" numFmtId="0">
      <sharedItems containsString="0" containsBlank="1" containsNumber="1" containsInteger="1" minValue="0" maxValue="1"/>
    </cacheField>
    <cacheField name="Salary" numFmtId="0">
      <sharedItems containsString="0" containsBlank="1" containsNumber="1" containsInteger="1" minValue="45046" maxValue="250000"/>
    </cacheField>
    <cacheField name="Termd" numFmtId="0">
      <sharedItems containsString="0" containsBlank="1" containsNumber="1" containsInteger="1" minValue="0" maxValue="1"/>
    </cacheField>
    <cacheField name="PositionID" numFmtId="0">
      <sharedItems containsString="0" containsBlank="1" containsNumber="1" containsInteger="1" minValue="1" maxValue="30"/>
    </cacheField>
    <cacheField name="Position" numFmtId="0">
      <sharedItems containsBlank="1"/>
    </cacheField>
    <cacheField name="State" numFmtId="0">
      <sharedItems containsBlank="1"/>
    </cacheField>
    <cacheField name="Zip" numFmtId="0">
      <sharedItems containsString="0" containsBlank="1" containsNumber="1" containsInteger="1" minValue="1013" maxValue="98052"/>
    </cacheField>
    <cacheField name="DOB" numFmtId="14">
      <sharedItems containsNonDate="0" containsDate="1" containsString="0" containsBlank="1" minDate="1952-01-18T00:00:00" maxDate="1998-09-20T00:00:00"/>
    </cacheField>
    <cacheField name="Age" numFmtId="1">
      <sharedItems containsString="0" containsBlank="1" containsNumber="1" containsInteger="1" minValue="26" maxValue="73"/>
    </cacheField>
    <cacheField name="Age Group" numFmtId="1">
      <sharedItems containsBlank="1"/>
    </cacheField>
    <cacheField name="Sex" numFmtId="0">
      <sharedItems containsBlank="1"/>
    </cacheField>
    <cacheField name="MaritalDesc" numFmtId="0">
      <sharedItems containsBlank="1" count="6">
        <s v="Single"/>
        <s v="Married"/>
        <s v="Divorced"/>
        <s v="Widowed"/>
        <s v="Separated"/>
        <m/>
      </sharedItems>
    </cacheField>
    <cacheField name="CitizenDesc" numFmtId="0">
      <sharedItems containsBlank="1"/>
    </cacheField>
    <cacheField name="HispanicLatino" numFmtId="0">
      <sharedItems containsBlank="1"/>
    </cacheField>
    <cacheField name="RaceDesc" numFmtId="0">
      <sharedItems containsBlank="1"/>
    </cacheField>
    <cacheField name="DateofHire" numFmtId="14">
      <sharedItems containsNonDate="0" containsDate="1" containsString="0" containsBlank="1" minDate="2006-09-01T00:00:00" maxDate="2018-09-08T00:00:00"/>
    </cacheField>
    <cacheField name="Years" numFmtId="1">
      <sharedItems containsString="0" containsBlank="1" containsNumber="1" containsInteger="1" minValue="6" maxValue="18"/>
    </cacheField>
    <cacheField name="DateofTermination" numFmtId="14">
      <sharedItems containsNonDate="0" containsDate="1" containsString="0" containsBlank="1" minDate="2010-08-30T00:00:00" maxDate="2018-10-12T00:00:00"/>
    </cacheField>
    <cacheField name="TermReason" numFmtId="0">
      <sharedItems containsBlank="1"/>
    </cacheField>
    <cacheField name="EmploymentStatus" numFmtId="0">
      <sharedItems containsBlank="1"/>
    </cacheField>
    <cacheField name="Department" numFmtId="0">
      <sharedItems containsBlank="1"/>
    </cacheField>
    <cacheField name="ManagerName" numFmtId="0">
      <sharedItems containsBlank="1" count="22">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m/>
      </sharedItems>
    </cacheField>
    <cacheField name="ManagerID" numFmtId="0">
      <sharedItems containsString="0" containsBlank="1" containsNumber="1" containsInteger="1" minValue="1" maxValue="39"/>
    </cacheField>
    <cacheField name="RecruitmentSource" numFmtId="0">
      <sharedItems containsBlank="1"/>
    </cacheField>
    <cacheField name="PerformanceScore" numFmtId="0">
      <sharedItems containsBlank="1"/>
    </cacheField>
    <cacheField name="EngagementSurvey" numFmtId="0">
      <sharedItems containsString="0" containsBlank="1" containsNumber="1" minValue="1.1200000000000001" maxValue="5"/>
    </cacheField>
    <cacheField name="EmpSatisfaction" numFmtId="0">
      <sharedItems containsString="0" containsBlank="1" containsNumber="1" containsInteger="1" minValue="1" maxValue="5"/>
    </cacheField>
    <cacheField name="SpecialProjectsCount" numFmtId="0">
      <sharedItems containsString="0" containsBlank="1" containsNumber="1" containsInteger="1" minValue="0" maxValue="8"/>
    </cacheField>
    <cacheField name="LastPerformanceReview_Date" numFmtId="14">
      <sharedItems containsNonDate="0" containsDate="1" containsString="0" containsBlank="1" minDate="2010-07-14T00:00:00" maxDate="2019-12-03T00:00:00"/>
    </cacheField>
    <cacheField name="Absences" numFmtId="0">
      <sharedItems containsString="0" containsBlank="1"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15509262" backgroundQuery="1" createdVersion="7" refreshedVersion="8" minRefreshableVersion="3" recordCount="0" supportSubquery="1" supportAdvancedDrill="1" xr:uid="{62759326-C9EF-4DD5-B96C-5920434915C9}">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5"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16435186" backgroundQuery="1" createdVersion="7" refreshedVersion="8" minRefreshableVersion="3" recordCount="0" supportSubquery="1" supportAdvancedDrill="1" xr:uid="{56082527-7A76-4C1D-AA38-03F19F8D48A3}">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Sum of Termd]" caption="Sum of Termd" numFmtId="0" hierarchy="48"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17361109" backgroundQuery="1" createdVersion="7" refreshedVersion="8" minRefreshableVersion="3" recordCount="0" supportSubquery="1" supportAdvancedDrill="1" xr:uid="{0855A12E-156B-4A42-8D00-689E8122153B}">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5"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18287041" backgroundQuery="1" createdVersion="7" refreshedVersion="8" minRefreshableVersion="3" recordCount="0" supportSubquery="1" supportAdvancedDrill="1" xr:uid="{917BDF96-14A0-4C9A-B390-D3EBB6502DA9}">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Average of EmpSatisfaction]" caption="Average of EmpSatisfaction" numFmtId="0" hierarchy="58"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19675926" backgroundQuery="1" createdVersion="7" refreshedVersion="8" minRefreshableVersion="3" recordCount="0" supportSubquery="1" supportAdvancedDrill="1" xr:uid="{4AA8620A-9B0A-4787-8A93-E6A12982C7AC}">
  <cacheSource type="external" connectionId="1"/>
  <cacheFields count="4">
    <cacheField name="[Measures].[Average of Age]" caption="Average of Age" numFmtId="0" hierarchy="43" level="32767"/>
    <cacheField name="[Measures].[Average of Years]" caption="Average of Years" numFmtId="0" hierarchy="44" level="32767"/>
    <cacheField name="[Measures].[Average of Salary]" caption="Average of Salary" numFmtId="0" hierarchy="45"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3"/>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20138888" backgroundQuery="1" createdVersion="7" refreshedVersion="8" minRefreshableVersion="3" recordCount="0" supportSubquery="1" supportAdvancedDrill="1" xr:uid="{627BFC55-034D-45C4-8753-6E4A34B5F42E}">
  <cacheSource type="external" connectionId="1"/>
  <cacheFields count="3">
    <cacheField name="[Measures].[Count of EmpID]" caption="Count of EmpID" numFmtId="0" hierarchy="47" level="32767"/>
    <cacheField name="[Measures].[Sum of Termd]" caption="Sum of Termd" numFmtId="0" hierarchy="48"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468420949073" backgroundQuery="1" createdVersion="7" refreshedVersion="8" minRefreshableVersion="3" recordCount="0" supportSubquery="1" supportAdvancedDrill="1" xr:uid="{A6C555C2-7E14-4884-B3E9-6C17412B3B12}">
  <cacheSource type="external" connectionId="1"/>
  <cacheFields count="3">
    <cacheField name="[HR].[MaritalDesc].[MaritalDesc]" caption="MaritalDesc" numFmtId="0" hierarchy="19" level="1">
      <sharedItems count="5">
        <s v="Divorced"/>
        <s v="Married"/>
        <s v="Separated"/>
        <s v="Single"/>
        <s v="Widowed"/>
      </sharedItems>
    </cacheField>
    <cacheField name="[Measures].[Count of MaritalDesc]" caption="Count of MaritalDesc" numFmtId="0" hierarchy="54" level="32767"/>
    <cacheField name="[HR].[Sex].[Sex]" caption="Sex" numFmtId="0" hierarchy="18"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2"/>
      </fieldsUsage>
    </cacheHierarchy>
    <cacheHierarchy uniqueName="[HR].[MaritalDesc]" caption="MaritalDesc" attribute="1" defaultMemberUniqueName="[HR].[MaritalDesc].[All]" allUniqueName="[HR].[MaritalDesc].[All]" dimensionUniqueName="[HR]" displayFolder="" count="2" memberValueDatatype="130" unbalanced="0">
      <fieldsUsage count="2">
        <fieldUsage x="-1"/>
        <fieldUsage x="0"/>
      </fieldsUsage>
    </cacheHierarchy>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s v="Adinolfi, Wilson  K"/>
    <n v="10026"/>
    <n v="0"/>
    <n v="0"/>
    <n v="1"/>
    <n v="1"/>
    <n v="5"/>
    <n v="4"/>
    <n v="0"/>
    <n v="62506"/>
    <n v="0"/>
    <n v="19"/>
    <s v="Production Technician I"/>
    <s v="MA"/>
    <n v="1960"/>
    <d v="1983-10-07T00:00:00"/>
    <n v="41"/>
    <s v="Adult"/>
    <s v="M "/>
    <x v="0"/>
    <s v="US Citizen"/>
    <s v="No"/>
    <s v="White"/>
    <d v="2011-05-07T00:00:00"/>
    <n v="14"/>
    <m/>
    <s v="N/A-StillEmployed"/>
    <s v="Active"/>
    <s v="Production       "/>
    <x v="0"/>
    <n v="22"/>
    <s v="LinkedIn"/>
    <s v="Exceeds"/>
    <n v="4.5999999999999996"/>
    <n v="5"/>
    <n v="0"/>
    <d v="2019-01-17T00:00:00"/>
    <n v="1"/>
  </r>
  <r>
    <s v="Ait Sidi, Karthikeyan   "/>
    <n v="10084"/>
    <n v="1"/>
    <n v="1"/>
    <n v="1"/>
    <n v="5"/>
    <n v="3"/>
    <n v="3"/>
    <n v="0"/>
    <n v="104437"/>
    <n v="1"/>
    <n v="27"/>
    <s v="Sr. DBA"/>
    <s v="MA"/>
    <n v="2148"/>
    <d v="1975-05-05T00:00:00"/>
    <n v="50"/>
    <s v="Adult"/>
    <s v="M "/>
    <x v="1"/>
    <s v="US Citizen"/>
    <s v="No"/>
    <s v="White"/>
    <d v="2015-03-30T00:00:00"/>
    <n v="10"/>
    <d v="2016-06-16T00:00:00"/>
    <s v="career change"/>
    <s v="Voluntarily Terminated"/>
    <s v="IT/IS"/>
    <x v="1"/>
    <n v="4"/>
    <s v="Indeed"/>
    <s v="Fully Meets"/>
    <n v="4.96"/>
    <n v="3"/>
    <n v="6"/>
    <d v="2016-02-24T00:00:00"/>
    <n v="17"/>
  </r>
  <r>
    <s v="Akinkuolie, Sarah"/>
    <n v="10196"/>
    <n v="1"/>
    <n v="1"/>
    <n v="0"/>
    <n v="5"/>
    <n v="5"/>
    <n v="3"/>
    <n v="0"/>
    <n v="64955"/>
    <n v="1"/>
    <n v="20"/>
    <s v="Production Technician II"/>
    <s v="MA"/>
    <n v="1810"/>
    <d v="1998-09-19T00:00:00"/>
    <n v="26"/>
    <s v="Adult"/>
    <s v="F"/>
    <x v="1"/>
    <s v="US Citizen"/>
    <s v="No"/>
    <s v="White"/>
    <d v="2011-05-07T00:00:00"/>
    <n v="14"/>
    <d v="2012-09-24T00:00:00"/>
    <s v="hours"/>
    <s v="Voluntarily Terminated"/>
    <s v="Production       "/>
    <x v="2"/>
    <n v="20"/>
    <s v="LinkedIn"/>
    <s v="Fully Meets"/>
    <n v="3.02"/>
    <n v="3"/>
    <n v="0"/>
    <d v="2012-05-15T00:00:00"/>
    <n v="3"/>
  </r>
  <r>
    <s v="Alagbe,Trina"/>
    <n v="10088"/>
    <n v="1"/>
    <n v="1"/>
    <n v="0"/>
    <n v="1"/>
    <n v="5"/>
    <n v="3"/>
    <n v="0"/>
    <n v="64991"/>
    <n v="0"/>
    <n v="19"/>
    <s v="Production Technician I"/>
    <s v="MA"/>
    <n v="1886"/>
    <d v="1988-09-27T00:00:00"/>
    <n v="36"/>
    <s v="Adult"/>
    <s v="F"/>
    <x v="1"/>
    <s v="US Citizen"/>
    <s v="No"/>
    <s v="White"/>
    <d v="2008-07-01T00:00:00"/>
    <n v="16"/>
    <m/>
    <s v="N/A-StillEmployed"/>
    <s v="Active"/>
    <s v="Production       "/>
    <x v="3"/>
    <n v="16"/>
    <s v="Indeed"/>
    <s v="Fully Meets"/>
    <n v="4.84"/>
    <n v="5"/>
    <n v="0"/>
    <d v="2019-03-01T00:00:00"/>
    <n v="15"/>
  </r>
  <r>
    <s v="Anderson, Carol "/>
    <n v="10069"/>
    <n v="0"/>
    <n v="2"/>
    <n v="0"/>
    <n v="5"/>
    <n v="5"/>
    <n v="3"/>
    <n v="0"/>
    <n v="50825"/>
    <n v="1"/>
    <n v="19"/>
    <s v="Production Technician I"/>
    <s v="MA"/>
    <n v="2169"/>
    <d v="1989-08-09T00:00:00"/>
    <n v="35"/>
    <s v="Adult"/>
    <s v="F"/>
    <x v="2"/>
    <s v="US Citizen"/>
    <s v="No"/>
    <s v="White"/>
    <d v="2011-11-07T00:00:00"/>
    <n v="13"/>
    <d v="2016-06-09T00:00:00"/>
    <s v="return to school"/>
    <s v="Voluntarily Terminated"/>
    <s v="Production       "/>
    <x v="4"/>
    <n v="39"/>
    <s v="Google Search"/>
    <s v="Fully Meets"/>
    <n v="5"/>
    <n v="4"/>
    <n v="0"/>
    <d v="2016-01-02T00:00:00"/>
    <n v="2"/>
  </r>
  <r>
    <s v="Anderson, Linda  "/>
    <n v="10002"/>
    <n v="0"/>
    <n v="0"/>
    <n v="0"/>
    <n v="1"/>
    <n v="5"/>
    <n v="4"/>
    <n v="0"/>
    <n v="57568"/>
    <n v="0"/>
    <n v="19"/>
    <s v="Production Technician I"/>
    <s v="MA"/>
    <n v="1844"/>
    <d v="1977-05-22T00:00:00"/>
    <n v="48"/>
    <s v="Adult"/>
    <s v="F"/>
    <x v="0"/>
    <s v="US Citizen"/>
    <s v="No"/>
    <s v="White"/>
    <d v="2012-09-01T00:00:00"/>
    <n v="12"/>
    <m/>
    <s v="N/A-StillEmployed"/>
    <s v="Active"/>
    <s v="Production       "/>
    <x v="5"/>
    <n v="11"/>
    <s v="LinkedIn"/>
    <s v="Exceeds"/>
    <n v="5"/>
    <n v="5"/>
    <n v="0"/>
    <d v="2019-07-01T00:00:00"/>
    <n v="15"/>
  </r>
  <r>
    <s v="Andreola, Colby"/>
    <n v="10194"/>
    <n v="0"/>
    <n v="0"/>
    <n v="0"/>
    <n v="1"/>
    <n v="4"/>
    <n v="3"/>
    <n v="0"/>
    <n v="95660"/>
    <n v="0"/>
    <n v="24"/>
    <s v="Software Engineer"/>
    <s v="MA"/>
    <n v="2110"/>
    <d v="1979-05-24T00:00:00"/>
    <n v="46"/>
    <s v="Adult"/>
    <s v="F"/>
    <x v="0"/>
    <s v="US Citizen"/>
    <s v="No"/>
    <s v="White"/>
    <d v="2014-10-11T00:00:00"/>
    <n v="10"/>
    <m/>
    <s v="N/A-StillEmployed"/>
    <s v="Active"/>
    <s v="Software Engineering"/>
    <x v="6"/>
    <n v="10"/>
    <s v="LinkedIn"/>
    <s v="Fully Meets"/>
    <n v="3.04"/>
    <n v="3"/>
    <n v="4"/>
    <d v="2019-02-01T00:00:00"/>
    <n v="19"/>
  </r>
  <r>
    <s v="Athwal, Sam"/>
    <n v="10062"/>
    <n v="0"/>
    <n v="4"/>
    <n v="1"/>
    <n v="1"/>
    <n v="5"/>
    <n v="3"/>
    <n v="0"/>
    <n v="59365"/>
    <n v="0"/>
    <n v="19"/>
    <s v="Production Technician I"/>
    <s v="MA"/>
    <n v="2199"/>
    <d v="1983-02-18T00:00:00"/>
    <n v="42"/>
    <s v="Adult"/>
    <s v="M "/>
    <x v="3"/>
    <s v="US Citizen"/>
    <s v="No"/>
    <s v="White"/>
    <d v="2013-09-30T00:00:00"/>
    <n v="11"/>
    <m/>
    <s v="N/A-StillEmployed"/>
    <s v="Active"/>
    <s v="Production       "/>
    <x v="7"/>
    <n v="19"/>
    <s v="Employee Referral"/>
    <s v="Fully Meets"/>
    <n v="5"/>
    <n v="4"/>
    <n v="0"/>
    <d v="2019-02-25T00:00:00"/>
    <n v="19"/>
  </r>
  <r>
    <s v="Bachiochi, Linda"/>
    <n v="10114"/>
    <n v="0"/>
    <n v="0"/>
    <n v="0"/>
    <n v="3"/>
    <n v="5"/>
    <n v="3"/>
    <n v="1"/>
    <n v="47837"/>
    <n v="0"/>
    <n v="19"/>
    <s v="Production Technician I"/>
    <s v="MA"/>
    <n v="1902"/>
    <d v="1981-10-18T00:00:00"/>
    <n v="43"/>
    <s v="Adult"/>
    <s v="F"/>
    <x v="0"/>
    <s v="US Citizen"/>
    <s v="No"/>
    <s v="Black or African American"/>
    <d v="2009-06-07T00:00:00"/>
    <n v="16"/>
    <m/>
    <s v="N/A-StillEmployed"/>
    <s v="Active"/>
    <s v="Production       "/>
    <x v="8"/>
    <n v="12"/>
    <s v="Diversity Job Fair"/>
    <s v="Fully Meets"/>
    <n v="4.46"/>
    <n v="3"/>
    <n v="0"/>
    <d v="2019-01-25T00:00:00"/>
    <n v="4"/>
  </r>
  <r>
    <s v="Bacong, Alejandro "/>
    <n v="10250"/>
    <n v="0"/>
    <n v="2"/>
    <n v="1"/>
    <n v="1"/>
    <n v="3"/>
    <n v="3"/>
    <n v="0"/>
    <n v="50178"/>
    <n v="0"/>
    <n v="14"/>
    <s v="IT Support"/>
    <s v="MA"/>
    <n v="1886"/>
    <d v="1970-10-27T00:00:00"/>
    <n v="54"/>
    <s v="Adult"/>
    <s v="M "/>
    <x v="2"/>
    <s v="US Citizen"/>
    <s v="No"/>
    <s v="White"/>
    <d v="2015-05-01T00:00:00"/>
    <n v="10"/>
    <m/>
    <s v="N/A-StillEmployed"/>
    <s v="Active"/>
    <s v="IT/IS"/>
    <x v="9"/>
    <n v="7"/>
    <s v="Indeed"/>
    <s v="Fully Meets"/>
    <n v="5"/>
    <n v="5"/>
    <n v="6"/>
    <d v="2019-02-18T00:00:00"/>
    <n v="16"/>
  </r>
  <r>
    <s v="Baczenski, Rachael  "/>
    <n v="10252"/>
    <n v="1"/>
    <n v="1"/>
    <n v="0"/>
    <n v="5"/>
    <n v="5"/>
    <n v="3"/>
    <n v="1"/>
    <n v="54670"/>
    <n v="1"/>
    <n v="19"/>
    <s v="Production Technician I"/>
    <s v="MA"/>
    <n v="1902"/>
    <d v="1990-09-21T00:00:00"/>
    <n v="34"/>
    <s v="Adult"/>
    <s v="F"/>
    <x v="1"/>
    <s v="US Citizen"/>
    <s v="Yes"/>
    <s v="Black or African American"/>
    <d v="2011-10-01T00:00:00"/>
    <n v="13"/>
    <d v="2017-12-01T00:00:00"/>
    <s v="Another position"/>
    <s v="Voluntarily Terminated"/>
    <s v="Production       "/>
    <x v="10"/>
    <n v="14"/>
    <s v="Diversity Job Fair"/>
    <s v="Fully Meets"/>
    <n v="4.2"/>
    <n v="4"/>
    <n v="0"/>
    <d v="2016-01-30T00:00:00"/>
    <n v="12"/>
  </r>
  <r>
    <s v="Barbara, Thomas"/>
    <n v="10242"/>
    <n v="1"/>
    <n v="1"/>
    <n v="1"/>
    <n v="5"/>
    <n v="5"/>
    <n v="3"/>
    <n v="1"/>
    <n v="47211"/>
    <n v="1"/>
    <n v="19"/>
    <s v="Production Technician I"/>
    <s v="MA"/>
    <n v="2062"/>
    <d v="1964-07-30T00:00:00"/>
    <n v="60"/>
    <s v="Senior"/>
    <s v="M "/>
    <x v="1"/>
    <s v="US Citizen"/>
    <s v="Yes"/>
    <s v="Black or African American"/>
    <d v="2012-02-04T00:00:00"/>
    <n v="13"/>
    <d v="2016-09-19T00:00:00"/>
    <s v="unhappy"/>
    <s v="Voluntarily Terminated"/>
    <s v="Production       "/>
    <x v="2"/>
    <n v="20"/>
    <s v="Diversity Job Fair"/>
    <s v="Fully Meets"/>
    <n v="4.2"/>
    <n v="3"/>
    <n v="0"/>
    <d v="2016-06-05T00:00:00"/>
    <n v="15"/>
  </r>
  <r>
    <s v="Barbossa, Hector"/>
    <n v="10012"/>
    <n v="0"/>
    <n v="2"/>
    <n v="1"/>
    <n v="1"/>
    <n v="3"/>
    <n v="4"/>
    <n v="1"/>
    <n v="92328"/>
    <n v="0"/>
    <n v="9"/>
    <s v="Data Analyst"/>
    <s v="TX"/>
    <n v="78230"/>
    <d v="1990-08-24T00:00:00"/>
    <n v="34"/>
    <s v="Adult"/>
    <s v="M "/>
    <x v="2"/>
    <s v="US Citizen"/>
    <s v="No"/>
    <s v="Black or African American"/>
    <d v="2014-10-11T00:00:00"/>
    <n v="10"/>
    <m/>
    <s v="N/A-StillEmployed"/>
    <s v="Active"/>
    <s v="IT/IS"/>
    <x v="1"/>
    <n v="4"/>
    <s v="Diversity Job Fair"/>
    <s v="Exceeds"/>
    <n v="4.28"/>
    <n v="4"/>
    <n v="5"/>
    <d v="2019-02-25T00:00:00"/>
    <n v="9"/>
  </r>
  <r>
    <s v="Barone, Francesco  A"/>
    <n v="10265"/>
    <n v="0"/>
    <n v="0"/>
    <n v="1"/>
    <n v="1"/>
    <n v="5"/>
    <n v="3"/>
    <n v="0"/>
    <n v="58709"/>
    <n v="0"/>
    <n v="19"/>
    <s v="Production Technician I"/>
    <s v="MA"/>
    <n v="1810"/>
    <d v="1987-11-24T00:00:00"/>
    <n v="37"/>
    <s v="Adult"/>
    <s v="M "/>
    <x v="0"/>
    <s v="US Citizen"/>
    <s v="No"/>
    <s v="Two or more races"/>
    <d v="2012-02-20T00:00:00"/>
    <n v="13"/>
    <m/>
    <s v="N/A-StillEmployed"/>
    <s v="Active"/>
    <s v="Production       "/>
    <x v="11"/>
    <n v="18"/>
    <s v="Google Search"/>
    <s v="Fully Meets"/>
    <n v="4.5999999999999996"/>
    <n v="4"/>
    <n v="0"/>
    <d v="2019-02-14T00:00:00"/>
    <n v="7"/>
  </r>
  <r>
    <s v="Barton, Nader"/>
    <n v="10066"/>
    <n v="0"/>
    <n v="2"/>
    <n v="1"/>
    <n v="5"/>
    <n v="5"/>
    <n v="3"/>
    <n v="0"/>
    <n v="52505"/>
    <n v="1"/>
    <n v="19"/>
    <s v="Production Technician I"/>
    <s v="MA"/>
    <n v="2747"/>
    <d v="1983-08-24T00:00:00"/>
    <n v="41"/>
    <s v="Adult"/>
    <s v="M "/>
    <x v="2"/>
    <s v="US Citizen"/>
    <s v="No"/>
    <s v="White"/>
    <d v="2012-09-24T00:00:00"/>
    <n v="12"/>
    <d v="2017-06-04T00:00:00"/>
    <s v="Another position"/>
    <s v="Voluntarily Terminated"/>
    <s v="Production       "/>
    <x v="0"/>
    <n v="22"/>
    <s v="On-line Web application"/>
    <s v="Fully Meets"/>
    <n v="5"/>
    <n v="5"/>
    <n v="0"/>
    <d v="2017-02-03T00:00:00"/>
    <n v="1"/>
  </r>
  <r>
    <s v="Bates, Norman"/>
    <n v="10061"/>
    <n v="0"/>
    <n v="0"/>
    <n v="1"/>
    <n v="4"/>
    <n v="5"/>
    <n v="3"/>
    <n v="0"/>
    <n v="57834"/>
    <n v="1"/>
    <n v="19"/>
    <s v="Production Technician I"/>
    <s v="MA"/>
    <n v="2050"/>
    <d v="1988-05-31T00:00:00"/>
    <n v="37"/>
    <s v="Adult"/>
    <s v="M "/>
    <x v="0"/>
    <s v="US Citizen"/>
    <s v="No"/>
    <s v="White"/>
    <d v="2011-02-21T00:00:00"/>
    <n v="14"/>
    <d v="2017-04-08T00:00:00"/>
    <s v="attendance"/>
    <s v="Terminated for Cause"/>
    <s v="Production       "/>
    <x v="11"/>
    <n v="18"/>
    <s v="Google Search"/>
    <s v="Fully Meets"/>
    <n v="5"/>
    <n v="4"/>
    <n v="0"/>
    <d v="2017-05-04T00:00:00"/>
    <n v="20"/>
  </r>
  <r>
    <s v="Beak, Kimberly  "/>
    <n v="10023"/>
    <n v="1"/>
    <n v="1"/>
    <n v="0"/>
    <n v="2"/>
    <n v="5"/>
    <n v="4"/>
    <n v="0"/>
    <n v="70131"/>
    <n v="0"/>
    <n v="20"/>
    <s v="Production Technician II"/>
    <s v="MA"/>
    <n v="2145"/>
    <d v="1980-08-26T00:00:00"/>
    <n v="44"/>
    <s v="Adult"/>
    <s v="F"/>
    <x v="1"/>
    <s v="US Citizen"/>
    <s v="No"/>
    <s v="White"/>
    <d v="2016-07-21T00:00:00"/>
    <n v="8"/>
    <m/>
    <s v="N/A-StillEmployed"/>
    <s v="Active"/>
    <s v="Production       "/>
    <x v="11"/>
    <n v="18"/>
    <s v="Employee Referral"/>
    <s v="Exceeds"/>
    <n v="4.4000000000000004"/>
    <n v="3"/>
    <n v="0"/>
    <d v="2019-01-14T00:00:00"/>
    <n v="16"/>
  </r>
  <r>
    <s v="Beatrice, Courtney "/>
    <n v="10055"/>
    <n v="0"/>
    <n v="0"/>
    <n v="0"/>
    <n v="1"/>
    <n v="5"/>
    <n v="3"/>
    <n v="0"/>
    <n v="59026"/>
    <n v="0"/>
    <n v="19"/>
    <s v="Production Technician I"/>
    <s v="MA"/>
    <n v="1915"/>
    <d v="1975-12-17T00:00:00"/>
    <n v="49"/>
    <s v="Adult"/>
    <s v="F"/>
    <x v="0"/>
    <s v="Eligible NonCitizen"/>
    <s v="No"/>
    <s v="White"/>
    <d v="2011-04-04T00:00:00"/>
    <n v="14"/>
    <m/>
    <s v="N/A-StillEmployed"/>
    <s v="Active"/>
    <s v="Production       "/>
    <x v="3"/>
    <n v="16"/>
    <s v="Google Search"/>
    <s v="Fully Meets"/>
    <n v="5"/>
    <n v="5"/>
    <n v="0"/>
    <d v="2019-01-14T00:00:00"/>
    <n v="12"/>
  </r>
  <r>
    <s v="Becker, Renee"/>
    <n v="10245"/>
    <n v="0"/>
    <n v="0"/>
    <n v="0"/>
    <n v="4"/>
    <n v="3"/>
    <n v="3"/>
    <n v="0"/>
    <n v="110000"/>
    <n v="1"/>
    <n v="8"/>
    <s v="Database Administrator"/>
    <s v="MA"/>
    <n v="2026"/>
    <d v="1983-03-19T00:00:00"/>
    <n v="42"/>
    <s v="Adult"/>
    <s v="F"/>
    <x v="0"/>
    <s v="US Citizen"/>
    <s v="Yes"/>
    <s v="White"/>
    <d v="2014-07-07T00:00:00"/>
    <n v="10"/>
    <d v="2015-12-09T00:00:00"/>
    <s v="performance"/>
    <s v="Terminated for Cause"/>
    <s v="IT/IS"/>
    <x v="1"/>
    <n v="4"/>
    <s v="Google Search"/>
    <s v="Fully Meets"/>
    <n v="4.5"/>
    <n v="4"/>
    <n v="5"/>
    <d v="2015-01-15T00:00:00"/>
    <n v="8"/>
  </r>
  <r>
    <s v="Becker, Scott"/>
    <n v="10277"/>
    <n v="0"/>
    <n v="0"/>
    <n v="1"/>
    <n v="3"/>
    <n v="5"/>
    <n v="3"/>
    <n v="0"/>
    <n v="53250"/>
    <n v="0"/>
    <n v="19"/>
    <s v="Production Technician I"/>
    <s v="MA"/>
    <n v="2452"/>
    <d v="1977-03-31T00:00:00"/>
    <n v="48"/>
    <s v="Adult"/>
    <s v="M "/>
    <x v="0"/>
    <s v="US Citizen"/>
    <s v="No"/>
    <s v="Asian"/>
    <d v="2013-08-07T00:00:00"/>
    <n v="11"/>
    <m/>
    <s v="N/A-StillEmployed"/>
    <s v="Active"/>
    <s v="Production       "/>
    <x v="4"/>
    <m/>
    <s v="LinkedIn"/>
    <s v="Fully Meets"/>
    <n v="4.2"/>
    <n v="4"/>
    <n v="0"/>
    <d v="2019-11-01T00:00:00"/>
    <n v="13"/>
  </r>
  <r>
    <s v="Bernstein, Sean"/>
    <n v="10046"/>
    <n v="0"/>
    <n v="0"/>
    <n v="1"/>
    <n v="1"/>
    <n v="5"/>
    <n v="3"/>
    <n v="0"/>
    <n v="51044"/>
    <n v="0"/>
    <n v="19"/>
    <s v="Production Technician I"/>
    <s v="MA"/>
    <n v="2072"/>
    <d v="1952-01-18T00:00:00"/>
    <n v="73"/>
    <s v="Senior"/>
    <s v="M "/>
    <x v="0"/>
    <s v="US Citizen"/>
    <s v="Yes"/>
    <s v="White"/>
    <d v="2012-02-04T00:00:00"/>
    <n v="13"/>
    <m/>
    <s v="N/A-StillEmployed"/>
    <s v="Active"/>
    <s v="Production       "/>
    <x v="5"/>
    <n v="11"/>
    <s v="Google Search"/>
    <s v="Fully Meets"/>
    <n v="5"/>
    <n v="3"/>
    <n v="0"/>
    <d v="2019-01-14T00:00:00"/>
    <n v="13"/>
  </r>
  <r>
    <s v="Biden, Lowan  M"/>
    <n v="10226"/>
    <n v="0"/>
    <n v="2"/>
    <n v="0"/>
    <n v="1"/>
    <n v="5"/>
    <n v="3"/>
    <n v="0"/>
    <n v="64919"/>
    <n v="0"/>
    <n v="19"/>
    <s v="Production Technician I"/>
    <s v="MA"/>
    <n v="2027"/>
    <d v="1979-09-14T00:00:00"/>
    <n v="45"/>
    <s v="Adult"/>
    <s v="F"/>
    <x v="2"/>
    <s v="US Citizen"/>
    <s v="No"/>
    <s v="Asian"/>
    <d v="2013-09-18T00:00:00"/>
    <n v="11"/>
    <m/>
    <s v="N/A-StillEmployed"/>
    <s v="Active"/>
    <s v="Production       "/>
    <x v="7"/>
    <n v="19"/>
    <s v="Indeed"/>
    <s v="Fully Meets"/>
    <n v="4.2"/>
    <n v="3"/>
    <n v="0"/>
    <d v="2019-10-01T00:00:00"/>
    <n v="2"/>
  </r>
  <r>
    <s v="Billis, Helen"/>
    <n v="10003"/>
    <n v="1"/>
    <n v="1"/>
    <n v="0"/>
    <n v="1"/>
    <n v="5"/>
    <n v="4"/>
    <n v="0"/>
    <n v="62910"/>
    <n v="0"/>
    <n v="19"/>
    <s v="Production Technician I"/>
    <s v="MA"/>
    <n v="2031"/>
    <d v="1982-11-15T00:00:00"/>
    <n v="42"/>
    <s v="Adult"/>
    <s v="F"/>
    <x v="1"/>
    <s v="US Citizen"/>
    <s v="No"/>
    <s v="White"/>
    <d v="2014-07-07T00:00:00"/>
    <n v="10"/>
    <m/>
    <s v="N/A-StillEmployed"/>
    <s v="Active"/>
    <s v="Production       "/>
    <x v="8"/>
    <n v="12"/>
    <s v="Indeed"/>
    <s v="Exceeds"/>
    <n v="5"/>
    <n v="3"/>
    <n v="0"/>
    <d v="2019-02-27T00:00:00"/>
    <n v="19"/>
  </r>
  <r>
    <s v="Blount, Dianna"/>
    <n v="10294"/>
    <n v="0"/>
    <n v="0"/>
    <n v="0"/>
    <n v="1"/>
    <n v="5"/>
    <n v="2"/>
    <n v="0"/>
    <n v="66441"/>
    <n v="0"/>
    <n v="20"/>
    <s v="Production Technician II"/>
    <s v="MA"/>
    <n v="2171"/>
    <d v="1973-09-23T00:00:00"/>
    <n v="51"/>
    <s v="Adult"/>
    <s v="F"/>
    <x v="0"/>
    <s v="US Citizen"/>
    <s v="No"/>
    <s v="White"/>
    <d v="2011-04-04T00:00:00"/>
    <n v="14"/>
    <m/>
    <s v="N/A-StillEmployed"/>
    <s v="Active"/>
    <s v="Production       "/>
    <x v="0"/>
    <n v="22"/>
    <s v="CareerBuilder"/>
    <s v="Needs Improvement"/>
    <n v="2"/>
    <n v="3"/>
    <n v="0"/>
    <d v="2019-02-27T00:00:00"/>
    <n v="3"/>
  </r>
  <r>
    <s v="Bondwell, Betsy"/>
    <n v="10267"/>
    <n v="0"/>
    <n v="0"/>
    <n v="0"/>
    <n v="5"/>
    <n v="5"/>
    <n v="3"/>
    <n v="0"/>
    <n v="57815"/>
    <n v="1"/>
    <n v="20"/>
    <s v="Production Technician II"/>
    <s v="MA"/>
    <n v="2210"/>
    <d v="1978-08-25T00:00:00"/>
    <n v="46"/>
    <s v="Adult"/>
    <s v="F"/>
    <x v="0"/>
    <s v="US Citizen"/>
    <s v="No"/>
    <s v="White"/>
    <d v="2011-10-01T00:00:00"/>
    <n v="13"/>
    <d v="2014-04-04T00:00:00"/>
    <s v="career change"/>
    <s v="Voluntarily Terminated"/>
    <s v="Production       "/>
    <x v="3"/>
    <n v="16"/>
    <s v="Google Search"/>
    <s v="Fully Meets"/>
    <n v="4.8"/>
    <n v="5"/>
    <n v="0"/>
    <d v="2014-04-03T00:00:00"/>
    <n v="5"/>
  </r>
  <r>
    <s v="Booth, Frank"/>
    <n v="10199"/>
    <n v="0"/>
    <n v="0"/>
    <n v="1"/>
    <n v="4"/>
    <n v="3"/>
    <n v="3"/>
    <n v="0"/>
    <n v="103613"/>
    <n v="1"/>
    <n v="30"/>
    <s v="Enterprise Architect"/>
    <s v="CT"/>
    <n v="6033"/>
    <d v="1989-08-25T00:00:00"/>
    <n v="35"/>
    <s v="Adult"/>
    <s v="M "/>
    <x v="0"/>
    <s v="US Citizen"/>
    <s v="No"/>
    <s v="Black or African American"/>
    <d v="2014-02-17T00:00:00"/>
    <n v="11"/>
    <d v="2016-02-19T00:00:00"/>
    <s v="Learned that he is a gangster"/>
    <s v="Terminated for Cause"/>
    <s v="IT/IS"/>
    <x v="1"/>
    <n v="4"/>
    <s v="LinkedIn"/>
    <s v="Fully Meets"/>
    <n v="3.5"/>
    <n v="5"/>
    <n v="7"/>
    <d v="2016-10-01T00:00:00"/>
    <n v="2"/>
  </r>
  <r>
    <s v="Boutwell, Bonalyn"/>
    <n v="10081"/>
    <n v="1"/>
    <n v="1"/>
    <n v="0"/>
    <n v="1"/>
    <n v="1"/>
    <n v="3"/>
    <n v="1"/>
    <n v="106367"/>
    <n v="0"/>
    <n v="26"/>
    <s v="Sr. Accountant"/>
    <s v="MA"/>
    <n v="2468"/>
    <d v="1978-09-22T00:00:00"/>
    <n v="46"/>
    <s v="Adult"/>
    <s v="F"/>
    <x v="1"/>
    <s v="US Citizen"/>
    <s v="No"/>
    <s v="Black or African American"/>
    <d v="2015-02-16T00:00:00"/>
    <n v="10"/>
    <m/>
    <s v="N/A-StillEmployed"/>
    <s v="Active"/>
    <s v="Admin Offices"/>
    <x v="12"/>
    <n v="3"/>
    <s v="Diversity Job Fair"/>
    <s v="Fully Meets"/>
    <n v="5"/>
    <n v="4"/>
    <n v="3"/>
    <d v="2019-02-18T00:00:00"/>
    <n v="4"/>
  </r>
  <r>
    <s v="Bozzi, Charles"/>
    <n v="10175"/>
    <n v="0"/>
    <n v="0"/>
    <n v="1"/>
    <n v="5"/>
    <n v="5"/>
    <n v="3"/>
    <n v="0"/>
    <n v="74312"/>
    <n v="1"/>
    <n v="18"/>
    <s v="Production Manager"/>
    <s v="MA"/>
    <n v="1901"/>
    <d v="1987-09-27T00:00:00"/>
    <n v="37"/>
    <s v="Adult"/>
    <s v="M "/>
    <x v="0"/>
    <s v="US Citizen"/>
    <s v="No"/>
    <s v="Asian"/>
    <d v="2013-09-30T00:00:00"/>
    <n v="11"/>
    <d v="2014-07-08T00:00:00"/>
    <s v="retiring"/>
    <s v="Voluntarily Terminated"/>
    <s v="Production       "/>
    <x v="13"/>
    <n v="2"/>
    <s v="Indeed"/>
    <s v="Fully Meets"/>
    <n v="3.39"/>
    <n v="3"/>
    <n v="0"/>
    <d v="2014-02-20T00:00:00"/>
    <n v="14"/>
  </r>
  <r>
    <s v="Brill, Donna"/>
    <n v="10177"/>
    <n v="1"/>
    <n v="1"/>
    <n v="0"/>
    <n v="5"/>
    <n v="5"/>
    <n v="3"/>
    <n v="0"/>
    <n v="53492"/>
    <n v="1"/>
    <n v="19"/>
    <s v="Production Technician I"/>
    <s v="MA"/>
    <n v="1701"/>
    <d v="1955-04-14T00:00:00"/>
    <n v="70"/>
    <s v="Senior"/>
    <s v="F"/>
    <x v="1"/>
    <s v="US Citizen"/>
    <s v="No"/>
    <s v="White"/>
    <d v="2012-02-04T00:00:00"/>
    <n v="13"/>
    <d v="2013-06-15T00:00:00"/>
    <s v="Another position"/>
    <s v="Voluntarily Terminated"/>
    <s v="Production       "/>
    <x v="10"/>
    <n v="14"/>
    <s v="Google Search"/>
    <s v="Fully Meets"/>
    <n v="3.35"/>
    <n v="4"/>
    <n v="0"/>
    <d v="2013-04-03T00:00:00"/>
    <n v="6"/>
  </r>
  <r>
    <s v="Brown, Mia"/>
    <n v="10238"/>
    <n v="1"/>
    <n v="1"/>
    <n v="0"/>
    <n v="1"/>
    <n v="1"/>
    <n v="3"/>
    <n v="1"/>
    <n v="63000"/>
    <n v="0"/>
    <n v="1"/>
    <s v="Accountant I"/>
    <s v="MA"/>
    <n v="1450"/>
    <d v="1981-03-16T00:00:00"/>
    <n v="44"/>
    <s v="Adult"/>
    <s v="F"/>
    <x v="1"/>
    <s v="US Citizen"/>
    <s v="No"/>
    <s v="Black or African American"/>
    <d v="2008-10-27T00:00:00"/>
    <n v="16"/>
    <m/>
    <s v="N/A-StillEmployed"/>
    <s v="Active"/>
    <s v="Admin Offices"/>
    <x v="12"/>
    <n v="1"/>
    <s v="Diversity Job Fair"/>
    <s v="Fully Meets"/>
    <n v="4.5"/>
    <n v="2"/>
    <n v="6"/>
    <d v="2019-01-15T00:00:00"/>
    <n v="14"/>
  </r>
  <r>
    <s v="Buccheri, Joseph  "/>
    <n v="10184"/>
    <n v="0"/>
    <n v="0"/>
    <n v="1"/>
    <n v="1"/>
    <n v="5"/>
    <n v="3"/>
    <n v="0"/>
    <n v="65288"/>
    <n v="0"/>
    <n v="20"/>
    <s v="Production Technician II"/>
    <s v="MA"/>
    <n v="1013"/>
    <d v="1979-04-16T00:00:00"/>
    <n v="46"/>
    <s v="Adult"/>
    <s v="M "/>
    <x v="0"/>
    <s v="US Citizen"/>
    <s v="No"/>
    <s v="White"/>
    <d v="2014-09-29T00:00:00"/>
    <n v="10"/>
    <m/>
    <s v="N/A-StillEmployed"/>
    <s v="Active"/>
    <s v="Production       "/>
    <x v="4"/>
    <m/>
    <s v="Google Search"/>
    <s v="Fully Meets"/>
    <n v="3.19"/>
    <n v="3"/>
    <n v="0"/>
    <d v="2019-01-02T00:00:00"/>
    <n v="9"/>
  </r>
  <r>
    <s v="Bugali, Josephine "/>
    <n v="10203"/>
    <n v="0"/>
    <n v="3"/>
    <n v="0"/>
    <n v="3"/>
    <n v="5"/>
    <n v="3"/>
    <n v="1"/>
    <n v="64375"/>
    <n v="0"/>
    <n v="19"/>
    <s v="Production Technician I"/>
    <s v="MA"/>
    <n v="2043"/>
    <d v="1963-08-28T00:00:00"/>
    <n v="61"/>
    <s v="Senior"/>
    <s v="F"/>
    <x v="4"/>
    <s v="US Citizen"/>
    <s v="No"/>
    <s v="Black or African American"/>
    <d v="2013-11-11T00:00:00"/>
    <n v="11"/>
    <m/>
    <s v="N/A-StillEmployed"/>
    <s v="Active"/>
    <s v="Production       "/>
    <x v="2"/>
    <n v="20"/>
    <s v="Diversity Job Fair"/>
    <s v="Fully Meets"/>
    <n v="3.5"/>
    <n v="5"/>
    <n v="0"/>
    <d v="2019-01-21T00:00:00"/>
    <n v="17"/>
  </r>
  <r>
    <s v="Bunbury, Jessica"/>
    <n v="10188"/>
    <n v="1"/>
    <n v="1"/>
    <n v="0"/>
    <n v="5"/>
    <n v="6"/>
    <n v="3"/>
    <n v="0"/>
    <n v="74326"/>
    <n v="1"/>
    <n v="3"/>
    <s v="Area Sales Manager"/>
    <s v="VA"/>
    <n v="21851"/>
    <d v="1985-09-15T00:00:00"/>
    <n v="39"/>
    <s v="Adult"/>
    <s v="F"/>
    <x v="1"/>
    <s v="Eligible NonCitizen"/>
    <s v="No"/>
    <s v="Black or African American"/>
    <d v="2011-08-15T00:00:00"/>
    <n v="13"/>
    <d v="2014-02-08T00:00:00"/>
    <s v="Another position"/>
    <s v="Voluntarily Terminated"/>
    <s v="Sales"/>
    <x v="14"/>
    <n v="17"/>
    <s v="Google Search"/>
    <s v="Fully Meets"/>
    <n v="3.14"/>
    <n v="5"/>
    <n v="0"/>
    <d v="2013-10-02T00:00:00"/>
    <n v="19"/>
  </r>
  <r>
    <s v="Burke, Joelle"/>
    <n v="10107"/>
    <n v="0"/>
    <n v="0"/>
    <n v="0"/>
    <n v="1"/>
    <n v="5"/>
    <n v="3"/>
    <n v="0"/>
    <n v="63763"/>
    <n v="0"/>
    <n v="20"/>
    <s v="Production Technician II"/>
    <s v="MA"/>
    <n v="2148"/>
    <d v="1971-10-23T00:00:00"/>
    <n v="53"/>
    <s v="Adult"/>
    <s v="F"/>
    <x v="0"/>
    <s v="US Citizen"/>
    <s v="No"/>
    <s v="Black or African American"/>
    <d v="2012-05-03T00:00:00"/>
    <n v="13"/>
    <m/>
    <s v="N/A-StillEmployed"/>
    <s v="Active"/>
    <s v="Production       "/>
    <x v="5"/>
    <n v="11"/>
    <s v="Employee Referral"/>
    <s v="Fully Meets"/>
    <n v="4.51"/>
    <n v="4"/>
    <n v="0"/>
    <d v="2019-02-21T00:00:00"/>
    <n v="3"/>
  </r>
  <r>
    <s v="Burkett, Benjamin "/>
    <n v="10181"/>
    <n v="1"/>
    <n v="1"/>
    <n v="1"/>
    <n v="1"/>
    <n v="5"/>
    <n v="3"/>
    <n v="0"/>
    <n v="62162"/>
    <n v="0"/>
    <n v="20"/>
    <s v="Production Technician II"/>
    <s v="MA"/>
    <n v="1890"/>
    <d v="1989-11-24T00:00:00"/>
    <n v="35"/>
    <s v="Adult"/>
    <s v="M "/>
    <x v="1"/>
    <s v="US Citizen"/>
    <s v="No"/>
    <s v="White"/>
    <d v="2011-04-04T00:00:00"/>
    <n v="14"/>
    <m/>
    <s v="N/A-StillEmployed"/>
    <s v="Active"/>
    <s v="Production       "/>
    <x v="7"/>
    <n v="19"/>
    <s v="Indeed"/>
    <s v="Fully Meets"/>
    <n v="3.25"/>
    <n v="5"/>
    <n v="0"/>
    <d v="2019-01-14T00:00:00"/>
    <n v="15"/>
  </r>
  <r>
    <s v="Cady, Max "/>
    <n v="10150"/>
    <n v="0"/>
    <n v="0"/>
    <n v="1"/>
    <n v="1"/>
    <n v="4"/>
    <n v="3"/>
    <n v="0"/>
    <n v="77692"/>
    <n v="0"/>
    <n v="25"/>
    <s v="Software Engineering Manager"/>
    <s v="MA"/>
    <n v="2184"/>
    <d v="1969-09-29T00:00:00"/>
    <n v="55"/>
    <s v="Adult"/>
    <s v="M "/>
    <x v="0"/>
    <s v="US Citizen"/>
    <s v="No"/>
    <s v="White"/>
    <d v="2011-08-15T00:00:00"/>
    <n v="13"/>
    <m/>
    <s v="N/A-StillEmployed"/>
    <s v="Active"/>
    <s v="Software Engineering"/>
    <x v="15"/>
    <n v="5"/>
    <s v="Google Search"/>
    <s v="Fully Meets"/>
    <n v="3.84"/>
    <n v="3"/>
    <n v="5"/>
    <d v="2019-01-21T00:00:00"/>
    <n v="4"/>
  </r>
  <r>
    <s v="Candie, Calvin"/>
    <n v="10001"/>
    <n v="0"/>
    <n v="0"/>
    <n v="1"/>
    <n v="1"/>
    <n v="5"/>
    <n v="4"/>
    <n v="0"/>
    <n v="72640"/>
    <n v="0"/>
    <n v="18"/>
    <s v="Production Manager"/>
    <s v="MA"/>
    <n v="2169"/>
    <d v="1981-04-16T00:00:00"/>
    <n v="44"/>
    <s v="Adult"/>
    <s v="M "/>
    <x v="0"/>
    <s v="US Citizen"/>
    <s v="No"/>
    <s v="White"/>
    <d v="2016-01-28T00:00:00"/>
    <n v="9"/>
    <m/>
    <s v="N/A-StillEmployed"/>
    <s v="Active"/>
    <s v="Production       "/>
    <x v="13"/>
    <n v="2"/>
    <s v="Indeed"/>
    <s v="Exceeds"/>
    <n v="5"/>
    <n v="3"/>
    <n v="0"/>
    <d v="2019-02-22T00:00:00"/>
    <n v="14"/>
  </r>
  <r>
    <s v="Carabbio, Judith"/>
    <n v="10085"/>
    <n v="0"/>
    <n v="0"/>
    <n v="0"/>
    <n v="1"/>
    <n v="4"/>
    <n v="3"/>
    <n v="0"/>
    <n v="93396"/>
    <n v="0"/>
    <n v="24"/>
    <s v="Software Engineer"/>
    <s v="MA"/>
    <n v="2132"/>
    <d v="1986-05-25T00:00:00"/>
    <n v="39"/>
    <s v="Adult"/>
    <s v="F"/>
    <x v="0"/>
    <s v="US Citizen"/>
    <s v="No"/>
    <s v="White"/>
    <d v="2013-11-11T00:00:00"/>
    <n v="11"/>
    <m/>
    <s v="N/A-StillEmployed"/>
    <s v="Active"/>
    <s v="Software Engineering"/>
    <x v="6"/>
    <n v="10"/>
    <s v="Indeed"/>
    <s v="Fully Meets"/>
    <n v="4.96"/>
    <n v="4"/>
    <n v="6"/>
    <d v="2019-01-30T00:00:00"/>
    <n v="3"/>
  </r>
  <r>
    <s v="Carey, Michael  "/>
    <n v="10115"/>
    <n v="0"/>
    <n v="0"/>
    <n v="1"/>
    <n v="1"/>
    <n v="5"/>
    <n v="3"/>
    <n v="0"/>
    <n v="52846"/>
    <n v="0"/>
    <n v="19"/>
    <s v="Production Technician I"/>
    <s v="MA"/>
    <n v="1701"/>
    <d v="1989-06-30T00:00:00"/>
    <n v="35"/>
    <s v="Adult"/>
    <s v="M "/>
    <x v="0"/>
    <s v="US Citizen"/>
    <s v="No"/>
    <s v="Black or African American"/>
    <d v="2014-03-31T00:00:00"/>
    <n v="11"/>
    <m/>
    <s v="N/A-StillEmployed"/>
    <s v="Active"/>
    <s v="Production       "/>
    <x v="11"/>
    <n v="18"/>
    <s v="LinkedIn"/>
    <s v="Fully Meets"/>
    <n v="4.43"/>
    <n v="3"/>
    <n v="0"/>
    <d v="2019-01-02T00:00:00"/>
    <n v="14"/>
  </r>
  <r>
    <s v="Carr, Claudia  N"/>
    <n v="10082"/>
    <n v="0"/>
    <n v="0"/>
    <n v="0"/>
    <n v="2"/>
    <n v="3"/>
    <n v="3"/>
    <n v="0"/>
    <n v="100031"/>
    <n v="0"/>
    <n v="27"/>
    <s v="Sr. DBA"/>
    <s v="MA"/>
    <n v="1886"/>
    <d v="1977-03-23T00:00:00"/>
    <n v="48"/>
    <s v="Adult"/>
    <s v="F"/>
    <x v="0"/>
    <s v="US Citizen"/>
    <s v="No"/>
    <s v="Black or African American"/>
    <d v="2016-06-30T00:00:00"/>
    <n v="8"/>
    <m/>
    <s v="N/A-StillEmployed"/>
    <s v="Active"/>
    <s v="IT/IS"/>
    <x v="1"/>
    <n v="4"/>
    <s v="LinkedIn"/>
    <s v="Fully Meets"/>
    <n v="5"/>
    <n v="5"/>
    <n v="6"/>
    <d v="2019-02-18T00:00:00"/>
    <n v="7"/>
  </r>
  <r>
    <s v="Carter, Michelle "/>
    <n v="10040"/>
    <n v="0"/>
    <n v="0"/>
    <n v="0"/>
    <n v="1"/>
    <n v="6"/>
    <n v="3"/>
    <n v="0"/>
    <n v="71860"/>
    <n v="0"/>
    <n v="3"/>
    <s v="Area Sales Manager"/>
    <s v="VT"/>
    <n v="5664"/>
    <d v="1972-08-27T00:00:00"/>
    <n v="52"/>
    <s v="Adult"/>
    <s v="F"/>
    <x v="0"/>
    <s v="US Citizen"/>
    <s v="No"/>
    <s v="White"/>
    <d v="2014-08-18T00:00:00"/>
    <n v="10"/>
    <m/>
    <s v="N/A-StillEmployed"/>
    <s v="Active"/>
    <s v="Sales"/>
    <x v="14"/>
    <n v="17"/>
    <s v="Indeed"/>
    <s v="Fully Meets"/>
    <n v="5"/>
    <n v="5"/>
    <n v="0"/>
    <d v="2019-01-21T00:00:00"/>
    <n v="7"/>
  </r>
  <r>
    <s v="Chace, Beatrice "/>
    <n v="10067"/>
    <n v="0"/>
    <n v="0"/>
    <n v="0"/>
    <n v="1"/>
    <n v="5"/>
    <n v="3"/>
    <n v="0"/>
    <n v="61656"/>
    <n v="0"/>
    <n v="19"/>
    <s v="Production Technician I"/>
    <s v="MA"/>
    <n v="2763"/>
    <d v="1988-09-14T00:00:00"/>
    <n v="36"/>
    <s v="Adult"/>
    <s v="F"/>
    <x v="0"/>
    <s v="US Citizen"/>
    <s v="No"/>
    <s v="White"/>
    <d v="2014-09-29T00:00:00"/>
    <n v="10"/>
    <m/>
    <s v="N/A-StillEmployed"/>
    <s v="Active"/>
    <s v="Production       "/>
    <x v="0"/>
    <n v="22"/>
    <s v="Google Search"/>
    <s v="Fully Meets"/>
    <n v="5"/>
    <n v="4"/>
    <n v="0"/>
    <d v="2019-12-02T00:00:00"/>
    <n v="11"/>
  </r>
  <r>
    <s v="Champaigne, Brian"/>
    <n v="10108"/>
    <n v="1"/>
    <n v="1"/>
    <n v="1"/>
    <n v="1"/>
    <n v="3"/>
    <n v="3"/>
    <n v="0"/>
    <n v="110929"/>
    <n v="0"/>
    <n v="5"/>
    <s v="BI Director"/>
    <s v="MA"/>
    <n v="2045"/>
    <d v="1966-03-17T00:00:00"/>
    <n v="59"/>
    <s v="Adult"/>
    <s v="M "/>
    <x v="1"/>
    <s v="US Citizen"/>
    <s v="No"/>
    <s v="White"/>
    <d v="2016-06-09T00:00:00"/>
    <n v="9"/>
    <m/>
    <s v="N/A-StillEmployed"/>
    <s v="Active"/>
    <s v="IT/IS"/>
    <x v="15"/>
    <n v="5"/>
    <s v="Indeed"/>
    <s v="Fully Meets"/>
    <n v="4.5"/>
    <n v="5"/>
    <n v="7"/>
    <d v="2019-01-15T00:00:00"/>
    <n v="8"/>
  </r>
  <r>
    <s v="Chan, Lin"/>
    <n v="10210"/>
    <n v="0"/>
    <n v="0"/>
    <n v="0"/>
    <n v="1"/>
    <n v="5"/>
    <n v="3"/>
    <n v="0"/>
    <n v="54237"/>
    <n v="0"/>
    <n v="19"/>
    <s v="Production Technician I"/>
    <s v="MA"/>
    <n v="2170"/>
    <d v="1976-11-15T00:00:00"/>
    <n v="48"/>
    <s v="Adult"/>
    <s v="F"/>
    <x v="0"/>
    <s v="US Citizen"/>
    <s v="No"/>
    <s v="White"/>
    <d v="2014-12-05T00:00:00"/>
    <n v="10"/>
    <m/>
    <s v="N/A-StillEmployed"/>
    <s v="Active"/>
    <s v="Production       "/>
    <x v="3"/>
    <n v="16"/>
    <s v="Indeed"/>
    <s v="Fully Meets"/>
    <n v="3.3"/>
    <n v="4"/>
    <n v="0"/>
    <d v="2019-02-19T00:00:00"/>
    <n v="11"/>
  </r>
  <r>
    <s v="Chang, Donovan  E"/>
    <n v="10154"/>
    <n v="0"/>
    <n v="0"/>
    <n v="1"/>
    <n v="1"/>
    <n v="5"/>
    <n v="3"/>
    <n v="0"/>
    <n v="60380"/>
    <n v="0"/>
    <n v="19"/>
    <s v="Production Technician I"/>
    <s v="MA"/>
    <n v="1845"/>
    <d v="1991-01-28T00:00:00"/>
    <n v="34"/>
    <s v="Adult"/>
    <s v="M "/>
    <x v="0"/>
    <s v="US Citizen"/>
    <s v="No"/>
    <s v="White"/>
    <d v="2013-08-07T00:00:00"/>
    <n v="11"/>
    <m/>
    <s v="N/A-StillEmployed"/>
    <s v="Active"/>
    <s v="Production       "/>
    <x v="4"/>
    <m/>
    <s v="LinkedIn"/>
    <s v="Fully Meets"/>
    <n v="3.8"/>
    <n v="5"/>
    <n v="0"/>
    <d v="2019-01-14T00:00:00"/>
    <n v="4"/>
  </r>
  <r>
    <s v="Chigurh, Anton"/>
    <n v="10200"/>
    <n v="0"/>
    <n v="0"/>
    <n v="1"/>
    <n v="1"/>
    <n v="6"/>
    <n v="3"/>
    <n v="0"/>
    <n v="66808"/>
    <n v="0"/>
    <n v="3"/>
    <s v="Area Sales Manager"/>
    <s v="TX"/>
    <n v="78207"/>
    <d v="1964-04-13T00:00:00"/>
    <n v="61"/>
    <s v="Senior"/>
    <s v="M "/>
    <x v="0"/>
    <s v="Eligible NonCitizen"/>
    <s v="No"/>
    <s v="Black or African American"/>
    <d v="2012-05-14T00:00:00"/>
    <n v="13"/>
    <m/>
    <s v="N/A-StillEmployed"/>
    <s v="Active"/>
    <s v="Sales"/>
    <x v="16"/>
    <n v="21"/>
    <s v="Employee Referral"/>
    <s v="Fully Meets"/>
    <n v="3"/>
    <n v="5"/>
    <n v="0"/>
    <d v="2019-01-19T00:00:00"/>
    <n v="17"/>
  </r>
  <r>
    <s v="Chivukula, Enola"/>
    <n v="10240"/>
    <n v="0"/>
    <n v="0"/>
    <n v="0"/>
    <n v="5"/>
    <n v="5"/>
    <n v="3"/>
    <n v="0"/>
    <n v="64786"/>
    <n v="1"/>
    <n v="19"/>
    <s v="Production Technician I"/>
    <s v="MA"/>
    <n v="1775"/>
    <d v="1959-08-19T00:00:00"/>
    <n v="65"/>
    <s v="Senior"/>
    <s v="F"/>
    <x v="0"/>
    <s v="US Citizen"/>
    <s v="No"/>
    <s v="White"/>
    <d v="2011-06-27T00:00:00"/>
    <n v="13"/>
    <d v="2015-11-15T00:00:00"/>
    <s v="relocation out of area"/>
    <s v="Voluntarily Terminated"/>
    <s v="Production       "/>
    <x v="5"/>
    <n v="11"/>
    <s v="Indeed"/>
    <s v="Fully Meets"/>
    <n v="4.3"/>
    <n v="4"/>
    <n v="0"/>
    <d v="2015-10-03T00:00:00"/>
    <n v="3"/>
  </r>
  <r>
    <s v="Cierpiszewski, Caroline  "/>
    <n v="10168"/>
    <n v="0"/>
    <n v="0"/>
    <n v="0"/>
    <n v="1"/>
    <n v="5"/>
    <n v="3"/>
    <n v="0"/>
    <n v="64816"/>
    <n v="0"/>
    <n v="19"/>
    <s v="Production Technician I"/>
    <s v="MA"/>
    <n v="2044"/>
    <d v="1986-04-17T00:00:00"/>
    <n v="39"/>
    <s v="Adult"/>
    <s v="F"/>
    <x v="0"/>
    <s v="Non-Citizen"/>
    <s v="No"/>
    <s v="Black or African American"/>
    <d v="2011-03-10T00:00:00"/>
    <n v="14"/>
    <m/>
    <s v="N/A-StillEmployed"/>
    <s v="Active"/>
    <s v="Production       "/>
    <x v="7"/>
    <n v="19"/>
    <s v="Indeed"/>
    <s v="Fully Meets"/>
    <n v="3.58"/>
    <n v="5"/>
    <n v="0"/>
    <d v="2019-01-30T00:00:00"/>
    <n v="3"/>
  </r>
  <r>
    <s v="Clayton, Rick"/>
    <n v="10220"/>
    <n v="0"/>
    <n v="0"/>
    <n v="1"/>
    <n v="1"/>
    <n v="3"/>
    <n v="3"/>
    <n v="0"/>
    <n v="68678"/>
    <n v="0"/>
    <n v="14"/>
    <s v="IT Support"/>
    <s v="MA"/>
    <n v="2170"/>
    <d v="1954-09-21T00:00:00"/>
    <n v="70"/>
    <s v="Senior"/>
    <s v="M "/>
    <x v="0"/>
    <s v="US Citizen"/>
    <s v="No"/>
    <s v="White"/>
    <d v="2012-05-09T00:00:00"/>
    <n v="13"/>
    <m/>
    <s v="N/A-StillEmployed"/>
    <s v="Active"/>
    <s v="IT/IS"/>
    <x v="17"/>
    <n v="6"/>
    <s v="Indeed"/>
    <s v="Fully Meets"/>
    <n v="4.7"/>
    <n v="3"/>
    <n v="6"/>
    <d v="2019-02-27T00:00:00"/>
    <n v="2"/>
  </r>
  <r>
    <s v="Cloninger, Jennifer"/>
    <n v="10275"/>
    <n v="1"/>
    <n v="1"/>
    <n v="0"/>
    <n v="5"/>
    <n v="5"/>
    <n v="3"/>
    <n v="0"/>
    <n v="64066"/>
    <n v="1"/>
    <n v="20"/>
    <s v="Production Technician II"/>
    <s v="MA"/>
    <n v="1752"/>
    <d v="1969-02-24T00:00:00"/>
    <n v="56"/>
    <s v="Adult"/>
    <s v="F"/>
    <x v="1"/>
    <s v="US Citizen"/>
    <s v="No"/>
    <s v="White"/>
    <d v="2011-05-16T00:00:00"/>
    <n v="14"/>
    <d v="2013-07-01T00:00:00"/>
    <s v="unhappy"/>
    <s v="Voluntarily Terminated"/>
    <s v="Production       "/>
    <x v="8"/>
    <n v="12"/>
    <s v="Google Search"/>
    <s v="Fully Meets"/>
    <n v="4.2"/>
    <n v="5"/>
    <n v="0"/>
    <d v="2012-03-05T00:00:00"/>
    <n v="9"/>
  </r>
  <r>
    <s v="Close, Phil"/>
    <n v="10269"/>
    <n v="1"/>
    <n v="1"/>
    <n v="1"/>
    <n v="5"/>
    <n v="5"/>
    <n v="3"/>
    <n v="0"/>
    <n v="59369"/>
    <n v="1"/>
    <n v="20"/>
    <s v="Production Technician II"/>
    <s v="MA"/>
    <n v="2169"/>
    <d v="1986-04-23T00:00:00"/>
    <n v="39"/>
    <s v="Adult"/>
    <s v="M "/>
    <x v="1"/>
    <s v="US Citizen"/>
    <s v="No"/>
    <s v="White"/>
    <d v="2010-08-30T00:00:00"/>
    <n v="14"/>
    <d v="2011-09-26T00:00:00"/>
    <s v="career change"/>
    <s v="Voluntarily Terminated"/>
    <s v="Production       "/>
    <x v="10"/>
    <n v="14"/>
    <s v="Indeed"/>
    <s v="Fully Meets"/>
    <n v="4.2"/>
    <n v="4"/>
    <n v="0"/>
    <d v="2011-04-05T00:00:00"/>
    <n v="6"/>
  </r>
  <r>
    <s v="Clukey, Elijian"/>
    <n v="10029"/>
    <n v="1"/>
    <n v="1"/>
    <n v="1"/>
    <n v="2"/>
    <n v="5"/>
    <n v="4"/>
    <n v="0"/>
    <n v="50373"/>
    <n v="0"/>
    <n v="19"/>
    <s v="Production Technician I"/>
    <s v="MA"/>
    <n v="2134"/>
    <d v="1979-07-25T00:00:00"/>
    <n v="45"/>
    <s v="Adult"/>
    <s v="M "/>
    <x v="1"/>
    <s v="US Citizen"/>
    <s v="No"/>
    <s v="White"/>
    <d v="2016-06-07T00:00:00"/>
    <n v="9"/>
    <m/>
    <s v="N/A-StillEmployed"/>
    <s v="Active"/>
    <s v="Production       "/>
    <x v="8"/>
    <n v="12"/>
    <s v="Employee Referral"/>
    <s v="Exceeds"/>
    <n v="4.0999999999999996"/>
    <n v="4"/>
    <n v="0"/>
    <d v="2019-02-28T00:00:00"/>
    <n v="5"/>
  </r>
  <r>
    <s v="Cockel, James"/>
    <n v="10261"/>
    <n v="0"/>
    <n v="0"/>
    <n v="1"/>
    <n v="1"/>
    <n v="5"/>
    <n v="3"/>
    <n v="0"/>
    <n v="63108"/>
    <n v="0"/>
    <n v="19"/>
    <s v="Production Technician I"/>
    <s v="MA"/>
    <n v="2452"/>
    <d v="1984-04-26T00:00:00"/>
    <n v="41"/>
    <s v="Adult"/>
    <s v="M "/>
    <x v="0"/>
    <s v="US Citizen"/>
    <s v="No"/>
    <s v="White"/>
    <d v="2013-08-07T00:00:00"/>
    <n v="11"/>
    <m/>
    <s v="N/A-StillEmployed"/>
    <s v="Active"/>
    <s v="Production       "/>
    <x v="10"/>
    <n v="14"/>
    <s v="Employee Referral"/>
    <s v="Fully Meets"/>
    <n v="4.4000000000000004"/>
    <n v="5"/>
    <n v="0"/>
    <d v="2019-01-14T00:00:00"/>
    <n v="3"/>
  </r>
  <r>
    <s v="Cole, Spencer"/>
    <n v="10292"/>
    <n v="0"/>
    <n v="0"/>
    <n v="1"/>
    <n v="4"/>
    <n v="5"/>
    <n v="2"/>
    <n v="0"/>
    <n v="59144"/>
    <n v="1"/>
    <n v="19"/>
    <s v="Production Technician I"/>
    <s v="MA"/>
    <n v="1880"/>
    <d v="1987-06-14T00:00:00"/>
    <n v="38"/>
    <s v="Adult"/>
    <s v="M "/>
    <x v="0"/>
    <s v="US Citizen"/>
    <s v="No"/>
    <s v="Black or African American"/>
    <d v="2011-11-07T00:00:00"/>
    <n v="13"/>
    <d v="2016-09-23T00:00:00"/>
    <s v="performance"/>
    <s v="Terminated for Cause"/>
    <s v="Production       "/>
    <x v="2"/>
    <n v="20"/>
    <s v="LinkedIn"/>
    <s v="Needs Improvement"/>
    <n v="2"/>
    <n v="3"/>
    <n v="0"/>
    <d v="2016-01-05T00:00:00"/>
    <n v="16"/>
  </r>
  <r>
    <s v="Corleone, Michael"/>
    <n v="10282"/>
    <n v="0"/>
    <n v="2"/>
    <n v="1"/>
    <n v="1"/>
    <n v="5"/>
    <n v="2"/>
    <n v="0"/>
    <n v="68051"/>
    <n v="0"/>
    <n v="18"/>
    <s v="Production Manager"/>
    <s v="MA"/>
    <n v="1803"/>
    <d v="1979-01-17T00:00:00"/>
    <n v="46"/>
    <s v="Adult"/>
    <s v="M "/>
    <x v="2"/>
    <s v="US Citizen"/>
    <s v="No"/>
    <s v="White"/>
    <d v="2010-07-20T00:00:00"/>
    <n v="14"/>
    <m/>
    <s v="N/A-StillEmployed"/>
    <s v="Active"/>
    <s v="Production       "/>
    <x v="13"/>
    <n v="2"/>
    <s v="CareerBuilder"/>
    <s v="Needs Improvement"/>
    <n v="4.13"/>
    <n v="2"/>
    <n v="0"/>
    <d v="2019-01-14T00:00:00"/>
    <n v="3"/>
  </r>
  <r>
    <s v="Corleone, Vito"/>
    <n v="10019"/>
    <n v="0"/>
    <n v="0"/>
    <n v="1"/>
    <n v="1"/>
    <n v="5"/>
    <n v="4"/>
    <n v="0"/>
    <n v="170500"/>
    <n v="0"/>
    <n v="10"/>
    <s v="Director of Operations"/>
    <s v="MA"/>
    <n v="2030"/>
    <d v="1976-12-26T00:00:00"/>
    <n v="48"/>
    <s v="Adult"/>
    <s v="M "/>
    <x v="0"/>
    <s v="US Citizen"/>
    <s v="No"/>
    <s v="Black or African American"/>
    <d v="2009-05-01T00:00:00"/>
    <n v="16"/>
    <m/>
    <s v="N/A-StillEmployed"/>
    <s v="Active"/>
    <s v="Production       "/>
    <x v="13"/>
    <n v="2"/>
    <s v="Indeed"/>
    <s v="Exceeds"/>
    <n v="3.7"/>
    <n v="5"/>
    <n v="0"/>
    <d v="2019-04-02T00:00:00"/>
    <n v="15"/>
  </r>
  <r>
    <s v="Cornett, Lisa "/>
    <n v="10094"/>
    <n v="1"/>
    <n v="1"/>
    <n v="0"/>
    <n v="1"/>
    <n v="5"/>
    <n v="3"/>
    <n v="0"/>
    <n v="63381"/>
    <n v="0"/>
    <n v="19"/>
    <s v="Production Technician I"/>
    <s v="MA"/>
    <n v="2189"/>
    <d v="1982-03-28T00:00:00"/>
    <n v="43"/>
    <s v="Adult"/>
    <s v="F"/>
    <x v="1"/>
    <s v="US Citizen"/>
    <s v="Yes"/>
    <s v="White"/>
    <d v="2015-05-01T00:00:00"/>
    <n v="10"/>
    <m/>
    <s v="N/A-StillEmployed"/>
    <s v="Active"/>
    <s v="Production       "/>
    <x v="11"/>
    <n v="18"/>
    <s v="Indeed"/>
    <s v="Fully Meets"/>
    <n v="4.7300000000000004"/>
    <n v="5"/>
    <n v="0"/>
    <d v="2019-02-14T00:00:00"/>
    <n v="6"/>
  </r>
  <r>
    <s v="Costello, Frank"/>
    <n v="10193"/>
    <n v="1"/>
    <n v="1"/>
    <n v="1"/>
    <n v="1"/>
    <n v="3"/>
    <n v="3"/>
    <n v="0"/>
    <n v="83552"/>
    <n v="0"/>
    <n v="9"/>
    <s v="Data Analyst"/>
    <s v="MA"/>
    <n v="1810"/>
    <d v="1973-02-14T00:00:00"/>
    <n v="52"/>
    <s v="Adult"/>
    <s v="M "/>
    <x v="1"/>
    <s v="US Citizen"/>
    <s v="No"/>
    <s v="White"/>
    <d v="2015-03-30T00:00:00"/>
    <n v="10"/>
    <m/>
    <s v="N/A-StillEmployed"/>
    <s v="Active"/>
    <s v="IT/IS"/>
    <x v="1"/>
    <n v="4"/>
    <s v="Indeed"/>
    <s v="Fully Meets"/>
    <n v="3.04"/>
    <n v="3"/>
    <n v="6"/>
    <d v="2019-01-22T00:00:00"/>
    <n v="2"/>
  </r>
  <r>
    <s v="Crimmings,   Jean"/>
    <n v="10132"/>
    <n v="0"/>
    <n v="0"/>
    <n v="0"/>
    <n v="2"/>
    <n v="5"/>
    <n v="3"/>
    <n v="0"/>
    <n v="56149"/>
    <n v="0"/>
    <n v="19"/>
    <s v="Production Technician I"/>
    <s v="MA"/>
    <n v="1821"/>
    <d v="1987-05-21T00:00:00"/>
    <n v="38"/>
    <s v="Adult"/>
    <s v="F"/>
    <x v="0"/>
    <s v="US Citizen"/>
    <s v="No"/>
    <s v="White"/>
    <d v="2016-06-07T00:00:00"/>
    <n v="9"/>
    <m/>
    <s v="N/A-StillEmployed"/>
    <s v="Active"/>
    <s v="Production       "/>
    <x v="0"/>
    <n v="22"/>
    <s v="LinkedIn"/>
    <s v="Fully Meets"/>
    <n v="4.12"/>
    <n v="5"/>
    <n v="0"/>
    <d v="2019-01-28T00:00:00"/>
    <n v="15"/>
  </r>
  <r>
    <s v="Cross, Noah"/>
    <n v="10083"/>
    <n v="0"/>
    <n v="0"/>
    <n v="1"/>
    <n v="1"/>
    <n v="3"/>
    <n v="3"/>
    <n v="0"/>
    <n v="92329"/>
    <n v="0"/>
    <n v="28"/>
    <s v="Sr. Network Engineer"/>
    <s v="CT"/>
    <n v="6278"/>
    <d v="1992-08-17T00:00:00"/>
    <n v="32"/>
    <s v="Adult"/>
    <s v="M "/>
    <x v="0"/>
    <s v="US Citizen"/>
    <s v="No"/>
    <s v="White"/>
    <d v="2014-10-11T00:00:00"/>
    <n v="10"/>
    <m/>
    <s v="N/A-StillEmployed"/>
    <s v="Active"/>
    <s v="IT/IS"/>
    <x v="9"/>
    <n v="7"/>
    <s v="Employee Referral"/>
    <s v="Fully Meets"/>
    <n v="5"/>
    <n v="3"/>
    <n v="4"/>
    <d v="2019-02-01T00:00:00"/>
    <n v="5"/>
  </r>
  <r>
    <s v="Daneault, Lynn"/>
    <n v="10099"/>
    <n v="0"/>
    <n v="0"/>
    <n v="0"/>
    <n v="1"/>
    <n v="6"/>
    <n v="3"/>
    <n v="0"/>
    <n v="65729"/>
    <n v="0"/>
    <n v="21"/>
    <s v="Sales Manager"/>
    <s v="VT"/>
    <n v="5473"/>
    <d v="1970-04-24T00:00:00"/>
    <n v="55"/>
    <s v="Adult"/>
    <s v="F"/>
    <x v="0"/>
    <s v="US Citizen"/>
    <s v="No"/>
    <s v="White"/>
    <d v="2014-05-05T00:00:00"/>
    <n v="11"/>
    <m/>
    <s v="N/A-StillEmployed"/>
    <s v="Active"/>
    <s v="Sales"/>
    <x v="18"/>
    <n v="15"/>
    <s v="Indeed"/>
    <s v="Fully Meets"/>
    <n v="4.62"/>
    <n v="4"/>
    <n v="0"/>
    <d v="2019-01-24T00:00:00"/>
    <n v="8"/>
  </r>
  <r>
    <s v="Daniele, Ann  "/>
    <n v="10212"/>
    <n v="1"/>
    <n v="1"/>
    <n v="0"/>
    <n v="3"/>
    <n v="3"/>
    <n v="3"/>
    <n v="0"/>
    <n v="85028"/>
    <n v="0"/>
    <n v="28"/>
    <s v="Sr. Network Engineer"/>
    <s v="CT"/>
    <n v="6033"/>
    <d v="1980-04-18T00:00:00"/>
    <n v="45"/>
    <s v="Adult"/>
    <s v="F"/>
    <x v="1"/>
    <s v="US Citizen"/>
    <s v="No"/>
    <s v="White"/>
    <d v="2014-10-11T00:00:00"/>
    <n v="10"/>
    <m/>
    <s v="N/A-StillEmployed"/>
    <s v="Active"/>
    <s v="IT/IS"/>
    <x v="9"/>
    <n v="7"/>
    <s v="LinkedIn"/>
    <s v="Fully Meets"/>
    <n v="3.1"/>
    <n v="5"/>
    <n v="8"/>
    <d v="2019-12-02T00:00:00"/>
    <n v="19"/>
  </r>
  <r>
    <s v="Darson, Jene'ya "/>
    <n v="10056"/>
    <n v="1"/>
    <n v="1"/>
    <n v="0"/>
    <n v="1"/>
    <n v="5"/>
    <n v="3"/>
    <n v="0"/>
    <n v="57583"/>
    <n v="0"/>
    <n v="19"/>
    <s v="Production Technician I"/>
    <s v="MA"/>
    <n v="2110"/>
    <d v="1970-04-25T00:00:00"/>
    <n v="55"/>
    <s v="Adult"/>
    <s v="F"/>
    <x v="1"/>
    <s v="US Citizen"/>
    <s v="No"/>
    <s v="White"/>
    <d v="2012-02-07T00:00:00"/>
    <n v="13"/>
    <m/>
    <s v="N/A-StillEmployed"/>
    <s v="Active"/>
    <s v="Production       "/>
    <x v="3"/>
    <n v="16"/>
    <s v="Indeed"/>
    <s v="Fully Meets"/>
    <n v="5"/>
    <n v="3"/>
    <n v="0"/>
    <d v="2019-02-25T00:00:00"/>
    <n v="1"/>
  </r>
  <r>
    <s v="Davis, Daniel"/>
    <n v="10143"/>
    <n v="0"/>
    <n v="0"/>
    <n v="1"/>
    <n v="1"/>
    <n v="5"/>
    <n v="3"/>
    <n v="0"/>
    <n v="56294"/>
    <n v="0"/>
    <n v="20"/>
    <s v="Production Technician II"/>
    <s v="MA"/>
    <n v="2458"/>
    <d v="1983-03-28T00:00:00"/>
    <n v="42"/>
    <s v="Adult"/>
    <s v="M "/>
    <x v="0"/>
    <s v="Eligible NonCitizen"/>
    <s v="No"/>
    <s v="Two or more races"/>
    <d v="2011-07-11T00:00:00"/>
    <n v="13"/>
    <m/>
    <s v="N/A-StillEmployed"/>
    <s v="Active"/>
    <s v="Production       "/>
    <x v="2"/>
    <n v="20"/>
    <s v="LinkedIn"/>
    <s v="Fully Meets"/>
    <n v="3.96"/>
    <n v="4"/>
    <n v="0"/>
    <d v="2019-02-27T00:00:00"/>
    <n v="6"/>
  </r>
  <r>
    <s v="Dee, Randy"/>
    <n v="10311"/>
    <n v="1"/>
    <n v="1"/>
    <n v="1"/>
    <n v="1"/>
    <n v="6"/>
    <n v="1"/>
    <n v="0"/>
    <n v="56991"/>
    <n v="0"/>
    <n v="19"/>
    <s v="Production Technician I"/>
    <s v="MA"/>
    <n v="2138"/>
    <d v="1985-11-23T00:00:00"/>
    <n v="39"/>
    <s v="Adult"/>
    <s v="M "/>
    <x v="1"/>
    <s v="US Citizen"/>
    <s v="No"/>
    <s v="White"/>
    <d v="2018-09-07T00:00:00"/>
    <n v="6"/>
    <m/>
    <s v="N/A-StillEmployed"/>
    <s v="Active"/>
    <s v="Production       "/>
    <x v="8"/>
    <n v="12"/>
    <s v="Indeed"/>
    <s v="Fully Meets"/>
    <n v="4.3"/>
    <n v="4"/>
    <n v="3"/>
    <d v="2019-01-31T00:00:00"/>
    <n v="2"/>
  </r>
  <r>
    <s v="DeGweck,  James"/>
    <n v="10070"/>
    <n v="1"/>
    <n v="1"/>
    <n v="1"/>
    <n v="5"/>
    <n v="5"/>
    <n v="3"/>
    <n v="0"/>
    <n v="55722"/>
    <n v="1"/>
    <n v="19"/>
    <s v="Production Technician I"/>
    <s v="MA"/>
    <n v="1810"/>
    <d v="1980-09-30T00:00:00"/>
    <n v="44"/>
    <s v="Adult"/>
    <s v="M "/>
    <x v="1"/>
    <s v="US Citizen"/>
    <s v="No"/>
    <s v="White"/>
    <d v="2011-05-16T00:00:00"/>
    <n v="14"/>
    <d v="2016-08-06T00:00:00"/>
    <s v="unhappy"/>
    <s v="Voluntarily Terminated"/>
    <s v="Production       "/>
    <x v="4"/>
    <n v="39"/>
    <s v="Indeed"/>
    <s v="Fully Meets"/>
    <n v="5"/>
    <n v="4"/>
    <n v="0"/>
    <d v="2016-02-04T00:00:00"/>
    <n v="14"/>
  </r>
  <r>
    <s v="Del Bosque, Keyla"/>
    <n v="10155"/>
    <n v="0"/>
    <n v="0"/>
    <n v="0"/>
    <n v="1"/>
    <n v="4"/>
    <n v="3"/>
    <n v="0"/>
    <n v="101199"/>
    <n v="0"/>
    <n v="24"/>
    <s v="Software Engineer"/>
    <s v="MA"/>
    <n v="2176"/>
    <d v="1979-11-24T00:00:00"/>
    <n v="45"/>
    <s v="Adult"/>
    <s v="F"/>
    <x v="0"/>
    <s v="US Citizen"/>
    <s v="No"/>
    <s v="Black or African American"/>
    <d v="2012-09-01T00:00:00"/>
    <n v="12"/>
    <m/>
    <s v="N/A-StillEmployed"/>
    <s v="Active"/>
    <s v="Software Engineering"/>
    <x v="6"/>
    <n v="10"/>
    <s v="CareerBuilder"/>
    <s v="Fully Meets"/>
    <n v="3.79"/>
    <n v="5"/>
    <n v="5"/>
    <d v="2019-01-25T00:00:00"/>
    <n v="8"/>
  </r>
  <r>
    <s v="Delarge, Alex"/>
    <n v="10306"/>
    <n v="0"/>
    <n v="0"/>
    <n v="1"/>
    <n v="1"/>
    <n v="6"/>
    <n v="1"/>
    <n v="0"/>
    <n v="61568"/>
    <n v="0"/>
    <n v="3"/>
    <s v="Area Sales Manager"/>
    <s v="AL"/>
    <n v="36006"/>
    <d v="1989-07-18T00:00:00"/>
    <n v="35"/>
    <s v="Adult"/>
    <s v="M "/>
    <x v="0"/>
    <s v="US Citizen"/>
    <s v="No"/>
    <s v="Two or more races"/>
    <d v="2014-09-29T00:00:00"/>
    <n v="10"/>
    <m/>
    <s v="N/A-StillEmployed"/>
    <s v="Active"/>
    <s v="Sales"/>
    <x v="14"/>
    <n v="17"/>
    <s v="Indeed"/>
    <s v="PIP"/>
    <n v="1.93"/>
    <n v="3"/>
    <n v="0"/>
    <d v="2019-01-30T00:00:00"/>
    <n v="5"/>
  </r>
  <r>
    <s v="Demita, Carla"/>
    <n v="10100"/>
    <n v="0"/>
    <n v="3"/>
    <n v="0"/>
    <n v="5"/>
    <n v="5"/>
    <n v="3"/>
    <n v="0"/>
    <n v="58275"/>
    <n v="1"/>
    <n v="20"/>
    <s v="Production Technician II"/>
    <s v="MA"/>
    <n v="2343"/>
    <d v="1986-07-20T00:00:00"/>
    <n v="38"/>
    <s v="Adult"/>
    <s v="F"/>
    <x v="4"/>
    <s v="US Citizen"/>
    <s v="No"/>
    <s v="Black or African American"/>
    <d v="2011-04-04T00:00:00"/>
    <n v="14"/>
    <d v="2015-04-11T00:00:00"/>
    <s v="more money"/>
    <s v="Voluntarily Terminated"/>
    <s v="Production       "/>
    <x v="11"/>
    <n v="18"/>
    <s v="Google Search"/>
    <s v="Fully Meets"/>
    <n v="4.62"/>
    <n v="5"/>
    <n v="0"/>
    <d v="2015-06-05T00:00:00"/>
    <n v="1"/>
  </r>
  <r>
    <s v="Desimone, Carl "/>
    <n v="10310"/>
    <n v="1"/>
    <n v="1"/>
    <n v="1"/>
    <n v="1"/>
    <n v="5"/>
    <n v="1"/>
    <n v="0"/>
    <n v="53189"/>
    <n v="0"/>
    <n v="19"/>
    <s v="Production Technician I"/>
    <s v="MA"/>
    <n v="2061"/>
    <d v="1984-09-16T00:00:00"/>
    <n v="40"/>
    <s v="Adult"/>
    <s v="M "/>
    <x v="1"/>
    <s v="US Citizen"/>
    <s v="No"/>
    <s v="White"/>
    <d v="2014-07-07T00:00:00"/>
    <n v="10"/>
    <m/>
    <s v="N/A-StillEmployed"/>
    <s v="Active"/>
    <s v="Production       "/>
    <x v="5"/>
    <n v="11"/>
    <s v="Indeed"/>
    <s v="PIP"/>
    <n v="1.1200000000000001"/>
    <n v="2"/>
    <n v="0"/>
    <d v="2019-01-31T00:00:00"/>
    <n v="9"/>
  </r>
  <r>
    <s v="DeVito, Tommy"/>
    <n v="10197"/>
    <n v="0"/>
    <n v="0"/>
    <n v="1"/>
    <n v="1"/>
    <n v="3"/>
    <n v="3"/>
    <n v="0"/>
    <n v="96820"/>
    <n v="0"/>
    <n v="4"/>
    <s v="BI Developer"/>
    <s v="MA"/>
    <n v="2045"/>
    <d v="1988-08-29T00:00:00"/>
    <n v="36"/>
    <s v="Adult"/>
    <s v="M "/>
    <x v="0"/>
    <s v="US Citizen"/>
    <s v="No"/>
    <s v="White"/>
    <d v="2017-02-15T00:00:00"/>
    <n v="8"/>
    <m/>
    <s v="N/A-StillEmployed"/>
    <s v="Active"/>
    <s v="IT/IS"/>
    <x v="19"/>
    <n v="13"/>
    <s v="Indeed"/>
    <s v="Fully Meets"/>
    <n v="3.01"/>
    <n v="5"/>
    <n v="7"/>
    <d v="2019-01-23T00:00:00"/>
    <n v="15"/>
  </r>
  <r>
    <s v="Dickinson, Geoff "/>
    <n v="10276"/>
    <n v="0"/>
    <n v="0"/>
    <n v="1"/>
    <n v="1"/>
    <n v="5"/>
    <n v="3"/>
    <n v="0"/>
    <n v="51259"/>
    <n v="0"/>
    <n v="19"/>
    <s v="Production Technician I"/>
    <s v="MA"/>
    <n v="2180"/>
    <d v="1970-09-22T00:00:00"/>
    <n v="54"/>
    <s v="Adult"/>
    <s v="M "/>
    <x v="0"/>
    <s v="US Citizen"/>
    <s v="No"/>
    <s v="White"/>
    <d v="2014-12-05T00:00:00"/>
    <n v="10"/>
    <m/>
    <s v="N/A-StillEmployed"/>
    <s v="Active"/>
    <s v="Production       "/>
    <x v="7"/>
    <n v="19"/>
    <s v="Indeed"/>
    <s v="Fully Meets"/>
    <n v="4.3"/>
    <n v="4"/>
    <n v="0"/>
    <d v="2019-02-19T00:00:00"/>
    <n v="1"/>
  </r>
  <r>
    <s v="Dietrich, Jenna  "/>
    <n v="10304"/>
    <n v="0"/>
    <n v="0"/>
    <n v="0"/>
    <n v="1"/>
    <n v="6"/>
    <n v="1"/>
    <n v="0"/>
    <n v="59231"/>
    <n v="0"/>
    <n v="3"/>
    <s v="Area Sales Manager"/>
    <s v="WA"/>
    <n v="98052"/>
    <d v="1984-12-31T00:00:00"/>
    <n v="40"/>
    <s v="Adult"/>
    <s v="F"/>
    <x v="0"/>
    <s v="US Citizen"/>
    <s v="Yes"/>
    <s v="White"/>
    <d v="2012-02-20T00:00:00"/>
    <n v="13"/>
    <m/>
    <s v="N/A-StillEmployed"/>
    <s v="Active"/>
    <s v="Sales"/>
    <x v="14"/>
    <n v="17"/>
    <s v="Website"/>
    <s v="PIP"/>
    <n v="2.2999999999999998"/>
    <n v="1"/>
    <n v="0"/>
    <d v="2019-01-29T00:00:00"/>
    <n v="17"/>
  </r>
  <r>
    <s v="DiNocco, Lily "/>
    <n v="10284"/>
    <n v="1"/>
    <n v="1"/>
    <n v="0"/>
    <n v="1"/>
    <n v="5"/>
    <n v="2"/>
    <n v="0"/>
    <n v="61584"/>
    <n v="0"/>
    <n v="19"/>
    <s v="Production Technician I"/>
    <s v="MA"/>
    <n v="2351"/>
    <d v="1982-07-22T00:00:00"/>
    <n v="42"/>
    <s v="Adult"/>
    <s v="F"/>
    <x v="1"/>
    <s v="US Citizen"/>
    <s v="No"/>
    <s v="Black or African American"/>
    <d v="2013-07-01T00:00:00"/>
    <n v="11"/>
    <m/>
    <s v="N/A-StillEmployed"/>
    <s v="Active"/>
    <s v="Production       "/>
    <x v="8"/>
    <n v="12"/>
    <s v="Indeed"/>
    <s v="Needs Improvement"/>
    <n v="3.88"/>
    <n v="4"/>
    <n v="0"/>
    <d v="2019-01-18T00:00:00"/>
    <n v="6"/>
  </r>
  <r>
    <s v="Dobrin, Denisa  S"/>
    <n v="10207"/>
    <n v="0"/>
    <n v="0"/>
    <n v="0"/>
    <n v="1"/>
    <n v="5"/>
    <n v="3"/>
    <n v="0"/>
    <n v="46335"/>
    <n v="0"/>
    <n v="19"/>
    <s v="Production Technician I"/>
    <s v="MA"/>
    <n v="2125"/>
    <d v="1985-01-28T00:00:00"/>
    <n v="40"/>
    <s v="Adult"/>
    <s v="F"/>
    <x v="0"/>
    <s v="US Citizen"/>
    <s v="Yes"/>
    <s v="White"/>
    <d v="2012-02-04T00:00:00"/>
    <n v="13"/>
    <m/>
    <s v="N/A-StillEmployed"/>
    <s v="Active"/>
    <s v="Production       "/>
    <x v="10"/>
    <n v="14"/>
    <s v="CareerBuilder"/>
    <s v="Fully Meets"/>
    <n v="3.4"/>
    <n v="5"/>
    <n v="0"/>
    <d v="2019-02-19T00:00:00"/>
    <n v="15"/>
  </r>
  <r>
    <s v="Dolan, Linda"/>
    <n v="10133"/>
    <n v="1"/>
    <n v="1"/>
    <n v="0"/>
    <n v="1"/>
    <n v="3"/>
    <n v="3"/>
    <n v="0"/>
    <n v="70621"/>
    <n v="0"/>
    <n v="14"/>
    <s v="IT Support"/>
    <s v="MA"/>
    <n v="2119"/>
    <d v="1973-05-27T00:00:00"/>
    <n v="52"/>
    <s v="Adult"/>
    <s v="F"/>
    <x v="1"/>
    <s v="US Citizen"/>
    <s v="No"/>
    <s v="White"/>
    <d v="2015-05-01T00:00:00"/>
    <n v="10"/>
    <m/>
    <s v="N/A-StillEmployed"/>
    <s v="Active"/>
    <s v="IT/IS"/>
    <x v="9"/>
    <n v="7"/>
    <s v="Employee Referral"/>
    <s v="Fully Meets"/>
    <n v="4.1100000000000003"/>
    <n v="4"/>
    <n v="6"/>
    <d v="2019-02-25T00:00:00"/>
    <n v="16"/>
  </r>
  <r>
    <s v="Dougall, Eric"/>
    <n v="10028"/>
    <n v="0"/>
    <n v="0"/>
    <n v="1"/>
    <n v="1"/>
    <n v="3"/>
    <n v="4"/>
    <n v="0"/>
    <n v="138888"/>
    <n v="0"/>
    <n v="13"/>
    <s v="IT Manager - Support"/>
    <s v="MA"/>
    <n v="1886"/>
    <d v="1972-11-21T00:00:00"/>
    <n v="52"/>
    <s v="Adult"/>
    <s v="M "/>
    <x v="0"/>
    <s v="US Citizen"/>
    <s v="No"/>
    <s v="Black or African American"/>
    <d v="2014-05-01T00:00:00"/>
    <n v="11"/>
    <m/>
    <s v="N/A-StillEmployed"/>
    <s v="Active"/>
    <s v="IT/IS"/>
    <x v="15"/>
    <n v="5"/>
    <s v="Indeed"/>
    <s v="Exceeds"/>
    <n v="4.3"/>
    <n v="5"/>
    <n v="5"/>
    <d v="2019-04-01T00:00:00"/>
    <n v="4"/>
  </r>
  <r>
    <s v="Driver, Elle"/>
    <n v="10006"/>
    <n v="0"/>
    <n v="0"/>
    <n v="0"/>
    <n v="1"/>
    <n v="6"/>
    <n v="4"/>
    <n v="0"/>
    <n v="74241"/>
    <n v="0"/>
    <n v="3"/>
    <s v="Area Sales Manager"/>
    <s v="CA"/>
    <n v="90007"/>
    <d v="1986-04-26T00:00:00"/>
    <n v="39"/>
    <s v="Adult"/>
    <s v="F"/>
    <x v="0"/>
    <s v="US Citizen"/>
    <s v="No"/>
    <s v="White"/>
    <d v="2011-10-01T00:00:00"/>
    <n v="13"/>
    <m/>
    <s v="N/A-StillEmployed"/>
    <s v="Active"/>
    <s v="Sales"/>
    <x v="16"/>
    <n v="21"/>
    <s v="Indeed"/>
    <s v="Exceeds"/>
    <n v="4.7699999999999996"/>
    <n v="5"/>
    <n v="0"/>
    <d v="2019-01-27T00:00:00"/>
    <n v="14"/>
  </r>
  <r>
    <s v="Dunn, Amy  "/>
    <n v="10105"/>
    <n v="0"/>
    <n v="0"/>
    <n v="0"/>
    <n v="1"/>
    <n v="5"/>
    <n v="3"/>
    <n v="0"/>
    <n v="75188"/>
    <n v="0"/>
    <n v="18"/>
    <s v="Production Manager"/>
    <s v="MA"/>
    <n v="1731"/>
    <d v="1987-12-17T00:00:00"/>
    <n v="37"/>
    <s v="Adult"/>
    <s v="F"/>
    <x v="0"/>
    <s v="US Citizen"/>
    <s v="No"/>
    <s v="White"/>
    <d v="2014-09-18T00:00:00"/>
    <n v="10"/>
    <m/>
    <s v="N/A-StillEmployed"/>
    <s v="Active"/>
    <s v="Production       "/>
    <x v="13"/>
    <n v="2"/>
    <s v="Google Search"/>
    <s v="Fully Meets"/>
    <n v="4.5199999999999996"/>
    <n v="4"/>
    <n v="0"/>
    <d v="2019-01-15T00:00:00"/>
    <n v="4"/>
  </r>
  <r>
    <s v="Dunne, Amy"/>
    <n v="10211"/>
    <n v="1"/>
    <n v="1"/>
    <n v="0"/>
    <n v="1"/>
    <n v="5"/>
    <n v="3"/>
    <n v="0"/>
    <n v="62514"/>
    <n v="0"/>
    <n v="19"/>
    <s v="Production Technician I"/>
    <s v="MA"/>
    <n v="1749"/>
    <d v="1981-04-14T00:00:00"/>
    <n v="44"/>
    <s v="Adult"/>
    <s v="F"/>
    <x v="1"/>
    <s v="US Citizen"/>
    <s v="No"/>
    <s v="White"/>
    <d v="2010-04-26T00:00:00"/>
    <n v="15"/>
    <m/>
    <s v="N/A-StillEmployed"/>
    <s v="Active"/>
    <s v="Production       "/>
    <x v="7"/>
    <n v="19"/>
    <s v="Google Search"/>
    <s v="Fully Meets"/>
    <n v="2.9"/>
    <n v="3"/>
    <n v="0"/>
    <d v="2019-01-21T00:00:00"/>
    <n v="6"/>
  </r>
  <r>
    <s v="Eaton, Marianne"/>
    <n v="10064"/>
    <n v="1"/>
    <n v="1"/>
    <n v="0"/>
    <n v="5"/>
    <n v="5"/>
    <n v="3"/>
    <n v="0"/>
    <n v="60070"/>
    <n v="1"/>
    <n v="19"/>
    <s v="Production Technician I"/>
    <s v="MA"/>
    <n v="2343"/>
    <d v="1988-05-19T00:00:00"/>
    <n v="37"/>
    <s v="Adult"/>
    <s v="F"/>
    <x v="1"/>
    <s v="US Citizen"/>
    <s v="No"/>
    <s v="White"/>
    <d v="2011-04-04T00:00:00"/>
    <n v="14"/>
    <d v="2017-06-06T00:00:00"/>
    <s v="military"/>
    <s v="Voluntarily Terminated"/>
    <s v="Production       "/>
    <x v="2"/>
    <n v="20"/>
    <s v="Google Search"/>
    <s v="Fully Meets"/>
    <n v="5"/>
    <n v="3"/>
    <n v="0"/>
    <d v="2017-09-04T00:00:00"/>
    <n v="7"/>
  </r>
  <r>
    <s v="Engdahl, Jean"/>
    <n v="10247"/>
    <n v="0"/>
    <n v="0"/>
    <n v="1"/>
    <n v="1"/>
    <n v="5"/>
    <n v="3"/>
    <n v="0"/>
    <n v="48888"/>
    <n v="0"/>
    <n v="19"/>
    <s v="Production Technician I"/>
    <s v="MA"/>
    <n v="2026"/>
    <d v="1963-10-30T00:00:00"/>
    <n v="61"/>
    <s v="Senior"/>
    <s v="M "/>
    <x v="0"/>
    <s v="US Citizen"/>
    <s v="No"/>
    <s v="White"/>
    <d v="2014-10-11T00:00:00"/>
    <n v="10"/>
    <m/>
    <s v="N/A-StillEmployed"/>
    <s v="Active"/>
    <s v="Production       "/>
    <x v="11"/>
    <n v="18"/>
    <s v="LinkedIn"/>
    <s v="Fully Meets"/>
    <n v="4.7"/>
    <n v="5"/>
    <n v="0"/>
    <d v="2019-02-13T00:00:00"/>
    <n v="8"/>
  </r>
  <r>
    <s v="England, Rex"/>
    <n v="10235"/>
    <n v="1"/>
    <n v="1"/>
    <n v="1"/>
    <n v="1"/>
    <n v="5"/>
    <n v="3"/>
    <n v="0"/>
    <n v="54285"/>
    <n v="0"/>
    <n v="19"/>
    <s v="Production Technician I"/>
    <s v="MA"/>
    <n v="2045"/>
    <d v="1984-08-16T00:00:00"/>
    <n v="40"/>
    <s v="Adult"/>
    <s v="M "/>
    <x v="1"/>
    <s v="US Citizen"/>
    <s v="No"/>
    <s v="White"/>
    <d v="2014-03-31T00:00:00"/>
    <n v="11"/>
    <m/>
    <s v="N/A-StillEmployed"/>
    <s v="Active"/>
    <s v="Production       "/>
    <x v="11"/>
    <n v="18"/>
    <s v="Employee Referral"/>
    <s v="Fully Meets"/>
    <n v="4.2"/>
    <n v="3"/>
    <n v="0"/>
    <d v="2019-11-01T00:00:00"/>
    <n v="3"/>
  </r>
  <r>
    <s v="Erilus, Angela"/>
    <n v="10299"/>
    <n v="0"/>
    <n v="3"/>
    <n v="0"/>
    <n v="1"/>
    <n v="5"/>
    <n v="1"/>
    <n v="0"/>
    <n v="56847"/>
    <n v="0"/>
    <n v="20"/>
    <s v="Production Technician II"/>
    <s v="MA"/>
    <n v="2133"/>
    <d v="1975-09-30T00:00:00"/>
    <n v="49"/>
    <s v="Adult"/>
    <s v="F"/>
    <x v="4"/>
    <s v="US Citizen"/>
    <s v="No"/>
    <s v="White"/>
    <d v="2014-07-07T00:00:00"/>
    <n v="10"/>
    <m/>
    <s v="N/A-StillEmployed"/>
    <s v="Active"/>
    <s v="Production       "/>
    <x v="0"/>
    <n v="22"/>
    <s v="Indeed"/>
    <s v="PIP"/>
    <n v="3"/>
    <n v="1"/>
    <n v="0"/>
    <d v="2019-02-25T00:00:00"/>
    <n v="5"/>
  </r>
  <r>
    <s v="Estremera, Miguel"/>
    <n v="10280"/>
    <n v="0"/>
    <n v="0"/>
    <n v="1"/>
    <n v="4"/>
    <n v="5"/>
    <n v="2"/>
    <n v="0"/>
    <n v="60340"/>
    <n v="1"/>
    <n v="19"/>
    <s v="Production Technician I"/>
    <s v="MA"/>
    <n v="2129"/>
    <d v="1982-08-25T00:00:00"/>
    <n v="42"/>
    <s v="Adult"/>
    <s v="M "/>
    <x v="0"/>
    <s v="US Citizen"/>
    <s v="No"/>
    <s v="White"/>
    <d v="2012-02-04T00:00:00"/>
    <n v="13"/>
    <d v="2018-09-27T00:00:00"/>
    <s v="attendance"/>
    <s v="Terminated for Cause"/>
    <s v="Production       "/>
    <x v="0"/>
    <n v="22"/>
    <s v="Google Search"/>
    <s v="Needs Improvement"/>
    <n v="5"/>
    <n v="4"/>
    <n v="0"/>
    <d v="2018-12-04T00:00:00"/>
    <n v="16"/>
  </r>
  <r>
    <s v="Evensen, April"/>
    <n v="10296"/>
    <n v="0"/>
    <n v="0"/>
    <n v="0"/>
    <n v="4"/>
    <n v="5"/>
    <n v="2"/>
    <n v="0"/>
    <n v="59124"/>
    <n v="1"/>
    <n v="19"/>
    <s v="Production Technician I"/>
    <s v="MA"/>
    <n v="2458"/>
    <d v="1985-03-14T00:00:00"/>
    <n v="40"/>
    <s v="Adult"/>
    <s v="F"/>
    <x v="0"/>
    <s v="US Citizen"/>
    <s v="No"/>
    <s v="White"/>
    <d v="2014-02-17T00:00:00"/>
    <n v="11"/>
    <d v="2018-02-25T00:00:00"/>
    <s v="no-call, no-show"/>
    <s v="Terminated for Cause"/>
    <s v="Production       "/>
    <x v="3"/>
    <n v="16"/>
    <s v="Google Search"/>
    <s v="Needs Improvement"/>
    <n v="2.2999999999999998"/>
    <n v="3"/>
    <n v="0"/>
    <d v="2017-01-15T00:00:00"/>
    <n v="19"/>
  </r>
  <r>
    <s v="Exantus, Susan"/>
    <n v="10290"/>
    <n v="1"/>
    <n v="1"/>
    <n v="0"/>
    <n v="4"/>
    <n v="4"/>
    <n v="2"/>
    <n v="0"/>
    <n v="99280"/>
    <n v="1"/>
    <n v="24"/>
    <s v="Software Engineer"/>
    <s v="MA"/>
    <n v="1749"/>
    <d v="1978-03-28T00:00:00"/>
    <n v="47"/>
    <s v="Adult"/>
    <s v="F"/>
    <x v="1"/>
    <s v="US Citizen"/>
    <s v="No"/>
    <s v="Black or African American"/>
    <d v="2011-02-05T00:00:00"/>
    <n v="14"/>
    <d v="2013-05-06T00:00:00"/>
    <s v="attendance"/>
    <s v="Terminated for Cause"/>
    <s v="Software Engineering"/>
    <x v="6"/>
    <n v="10"/>
    <s v="Indeed"/>
    <s v="Needs Improvement"/>
    <n v="2.1"/>
    <n v="5"/>
    <n v="4"/>
    <d v="2012-10-08T00:00:00"/>
    <n v="19"/>
  </r>
  <r>
    <s v="Faller, Megan "/>
    <n v="10263"/>
    <n v="1"/>
    <n v="1"/>
    <n v="0"/>
    <n v="1"/>
    <n v="5"/>
    <n v="3"/>
    <n v="0"/>
    <n v="71776"/>
    <n v="0"/>
    <n v="20"/>
    <s v="Production Technician II"/>
    <s v="MA"/>
    <n v="1824"/>
    <d v="1968-01-15T00:00:00"/>
    <n v="57"/>
    <s v="Adult"/>
    <s v="F"/>
    <x v="1"/>
    <s v="US Citizen"/>
    <s v="No"/>
    <s v="Black or African American"/>
    <d v="2014-07-07T00:00:00"/>
    <n v="10"/>
    <m/>
    <s v="N/A-StillEmployed"/>
    <s v="Active"/>
    <s v="Production       "/>
    <x v="3"/>
    <n v="16"/>
    <s v="LinkedIn"/>
    <s v="Fully Meets"/>
    <n v="4.4000000000000004"/>
    <n v="5"/>
    <n v="0"/>
    <d v="2019-02-22T00:00:00"/>
    <n v="17"/>
  </r>
  <r>
    <s v="Fancett, Nicole"/>
    <n v="10136"/>
    <n v="0"/>
    <n v="0"/>
    <n v="0"/>
    <n v="1"/>
    <n v="5"/>
    <n v="3"/>
    <n v="0"/>
    <n v="65902"/>
    <n v="0"/>
    <n v="20"/>
    <s v="Production Technician II"/>
    <s v="MA"/>
    <n v="2324"/>
    <d v="1983-05-16T00:00:00"/>
    <n v="42"/>
    <s v="Adult"/>
    <s v="F"/>
    <x v="0"/>
    <s v="US Citizen"/>
    <s v="No"/>
    <s v="Black or African American"/>
    <d v="2014-02-17T00:00:00"/>
    <n v="11"/>
    <m/>
    <s v="N/A-StillEmployed"/>
    <s v="Active"/>
    <s v="Production       "/>
    <x v="4"/>
    <m/>
    <s v="LinkedIn"/>
    <s v="Fully Meets"/>
    <n v="4"/>
    <n v="4"/>
    <n v="0"/>
    <d v="2019-07-01T00:00:00"/>
    <n v="7"/>
  </r>
  <r>
    <s v="Ferguson, Susan"/>
    <n v="10189"/>
    <n v="1"/>
    <n v="1"/>
    <n v="0"/>
    <n v="5"/>
    <n v="5"/>
    <n v="3"/>
    <n v="0"/>
    <n v="57748"/>
    <n v="1"/>
    <n v="19"/>
    <s v="Production Technician I"/>
    <s v="MA"/>
    <n v="2176"/>
    <d v="1985-03-15T00:00:00"/>
    <n v="40"/>
    <s v="Adult"/>
    <s v="F"/>
    <x v="1"/>
    <s v="US Citizen"/>
    <s v="No"/>
    <s v="White"/>
    <d v="2011-07-11T00:00:00"/>
    <n v="13"/>
    <d v="2016-07-15T00:00:00"/>
    <s v="military"/>
    <s v="Voluntarily Terminated"/>
    <s v="Production       "/>
    <x v="4"/>
    <n v="39"/>
    <s v="Google Search"/>
    <s v="Fully Meets"/>
    <n v="3.13"/>
    <n v="3"/>
    <n v="0"/>
    <d v="2016-04-02T00:00:00"/>
    <n v="16"/>
  </r>
  <r>
    <s v="Fernandes, Nilson  "/>
    <n v="10308"/>
    <n v="1"/>
    <n v="1"/>
    <n v="1"/>
    <n v="1"/>
    <n v="5"/>
    <n v="1"/>
    <n v="0"/>
    <n v="64057"/>
    <n v="0"/>
    <n v="19"/>
    <s v="Production Technician I"/>
    <s v="MA"/>
    <n v="2132"/>
    <d v="1991-05-23T00:00:00"/>
    <n v="34"/>
    <s v="Adult"/>
    <s v="M "/>
    <x v="1"/>
    <s v="US Citizen"/>
    <s v="No"/>
    <s v="White"/>
    <d v="2015-11-05T00:00:00"/>
    <n v="9"/>
    <m/>
    <s v="N/A-StillEmployed"/>
    <s v="Active"/>
    <s v="Production       "/>
    <x v="5"/>
    <n v="11"/>
    <s v="Indeed"/>
    <s v="PIP"/>
    <n v="1.56"/>
    <n v="5"/>
    <n v="0"/>
    <d v="2019-03-01T00:00:00"/>
    <n v="15"/>
  </r>
  <r>
    <s v="Fett, Boba"/>
    <n v="10309"/>
    <n v="0"/>
    <n v="0"/>
    <n v="1"/>
    <n v="1"/>
    <n v="3"/>
    <n v="1"/>
    <n v="0"/>
    <n v="53366"/>
    <n v="0"/>
    <n v="15"/>
    <s v="Network Engineer"/>
    <s v="MA"/>
    <n v="2138"/>
    <d v="1955-11-14T00:00:00"/>
    <n v="69"/>
    <s v="Senior"/>
    <s v="M "/>
    <x v="0"/>
    <s v="US Citizen"/>
    <s v="No"/>
    <s v="White"/>
    <d v="2015-03-30T00:00:00"/>
    <n v="10"/>
    <m/>
    <s v="N/A-StillEmployed"/>
    <s v="Active"/>
    <s v="IT/IS"/>
    <x v="9"/>
    <n v="7"/>
    <s v="LinkedIn"/>
    <s v="PIP"/>
    <n v="1.2"/>
    <n v="3"/>
    <n v="6"/>
    <d v="2019-04-02T00:00:00"/>
    <n v="2"/>
  </r>
  <r>
    <s v="Fidelia,  Libby"/>
    <n v="10049"/>
    <n v="1"/>
    <n v="1"/>
    <n v="0"/>
    <n v="1"/>
    <n v="5"/>
    <n v="3"/>
    <n v="0"/>
    <n v="58530"/>
    <n v="0"/>
    <n v="19"/>
    <s v="Production Technician I"/>
    <s v="MA"/>
    <n v="2155"/>
    <d v="1987-05-24T00:00:00"/>
    <n v="38"/>
    <s v="Adult"/>
    <s v="F"/>
    <x v="1"/>
    <s v="US Citizen"/>
    <s v="No"/>
    <s v="White"/>
    <d v="2012-09-01T00:00:00"/>
    <n v="12"/>
    <m/>
    <s v="N/A-StillEmployed"/>
    <s v="Active"/>
    <s v="Production       "/>
    <x v="8"/>
    <n v="12"/>
    <s v="Google Search"/>
    <s v="Fully Meets"/>
    <n v="5"/>
    <n v="5"/>
    <n v="0"/>
    <d v="2019-01-29T00:00:00"/>
    <n v="19"/>
  </r>
  <r>
    <s v="Fitzpatrick, Michael  J"/>
    <n v="10093"/>
    <n v="0"/>
    <n v="0"/>
    <n v="1"/>
    <n v="5"/>
    <n v="5"/>
    <n v="3"/>
    <n v="0"/>
    <n v="72609"/>
    <n v="1"/>
    <n v="20"/>
    <s v="Production Technician II"/>
    <s v="MA"/>
    <n v="2143"/>
    <d v="1979-08-30T00:00:00"/>
    <n v="45"/>
    <s v="Adult"/>
    <s v="M "/>
    <x v="0"/>
    <s v="US Citizen"/>
    <s v="Yes"/>
    <s v="White"/>
    <d v="2011-05-16T00:00:00"/>
    <n v="14"/>
    <d v="2013-06-24T00:00:00"/>
    <s v="hours"/>
    <s v="Voluntarily Terminated"/>
    <s v="Production       "/>
    <x v="5"/>
    <n v="11"/>
    <s v="Google Search"/>
    <s v="Fully Meets"/>
    <n v="4.76"/>
    <n v="5"/>
    <n v="0"/>
    <d v="2013-05-04T00:00:00"/>
    <n v="20"/>
  </r>
  <r>
    <s v="Foreman, Tanya"/>
    <n v="10163"/>
    <n v="1"/>
    <n v="1"/>
    <n v="0"/>
    <n v="5"/>
    <n v="5"/>
    <n v="3"/>
    <n v="0"/>
    <n v="55965"/>
    <n v="1"/>
    <n v="20"/>
    <s v="Production Technician II"/>
    <s v="MA"/>
    <n v="2170"/>
    <d v="1979-02-24T00:00:00"/>
    <n v="46"/>
    <s v="Adult"/>
    <s v="F"/>
    <x v="1"/>
    <s v="US Citizen"/>
    <s v="No"/>
    <s v="White"/>
    <d v="2011-04-04T00:00:00"/>
    <n v="14"/>
    <d v="2013-09-01T00:00:00"/>
    <s v="career change"/>
    <s v="Voluntarily Terminated"/>
    <s v="Production       "/>
    <x v="7"/>
    <n v="19"/>
    <s v="Google Search"/>
    <s v="Fully Meets"/>
    <n v="3.66"/>
    <n v="3"/>
    <n v="0"/>
    <d v="2012-07-01T00:00:00"/>
    <n v="6"/>
  </r>
  <r>
    <s v="Forrest, Alex"/>
    <n v="10305"/>
    <n v="1"/>
    <n v="1"/>
    <n v="1"/>
    <n v="1"/>
    <n v="6"/>
    <n v="3"/>
    <n v="0"/>
    <n v="70187"/>
    <n v="1"/>
    <n v="3"/>
    <s v="Area Sales Manager"/>
    <s v="MA"/>
    <n v="2330"/>
    <d v="1978-08-17T00:00:00"/>
    <n v="46"/>
    <s v="Adult"/>
    <s v="M "/>
    <x v="1"/>
    <s v="US Citizen"/>
    <s v="No"/>
    <s v="White"/>
    <d v="2014-09-29T00:00:00"/>
    <n v="10"/>
    <d v="2018-09-18T00:00:00"/>
    <s v="Fatal attraction"/>
    <s v="Terminated for Cause"/>
    <s v="Sales"/>
    <x v="16"/>
    <n v="21"/>
    <s v="Employee Referral"/>
    <s v="PIP"/>
    <n v="2"/>
    <n v="5"/>
    <n v="0"/>
    <d v="2019-01-28T00:00:00"/>
    <n v="7"/>
  </r>
  <r>
    <s v="Foss, Jason"/>
    <n v="10015"/>
    <n v="0"/>
    <n v="0"/>
    <n v="1"/>
    <n v="1"/>
    <n v="3"/>
    <n v="4"/>
    <n v="0"/>
    <n v="178000"/>
    <n v="0"/>
    <n v="12"/>
    <s v="IT Director"/>
    <s v="MA"/>
    <n v="1460"/>
    <d v="1980-05-07T00:00:00"/>
    <n v="45"/>
    <s v="Adult"/>
    <s v="M "/>
    <x v="0"/>
    <s v="US Citizen"/>
    <s v="No"/>
    <s v="Black or African American"/>
    <d v="2011-04-15T00:00:00"/>
    <n v="14"/>
    <m/>
    <s v="N/A-StillEmployed"/>
    <s v="Active"/>
    <s v="IT/IS"/>
    <x v="15"/>
    <n v="5"/>
    <s v="Indeed"/>
    <s v="Exceeds"/>
    <n v="5"/>
    <n v="5"/>
    <n v="5"/>
    <d v="2019-07-01T00:00:00"/>
    <n v="15"/>
  </r>
  <r>
    <s v="Foster-Baker, Amy"/>
    <n v="10080"/>
    <n v="1"/>
    <n v="1"/>
    <n v="0"/>
    <n v="1"/>
    <n v="1"/>
    <n v="3"/>
    <n v="0"/>
    <n v="99351"/>
    <n v="0"/>
    <n v="26"/>
    <s v="Sr. Accountant"/>
    <s v="MA"/>
    <n v="2050"/>
    <d v="1979-04-16T00:00:00"/>
    <n v="46"/>
    <s v="Adult"/>
    <s v="F"/>
    <x v="1"/>
    <s v="US Citizen"/>
    <s v="No"/>
    <s v="White"/>
    <d v="2009-05-01T00:00:00"/>
    <n v="16"/>
    <m/>
    <s v="N/A-StillEmployed"/>
    <s v="Active"/>
    <s v="Admin Offices"/>
    <x v="20"/>
    <n v="9"/>
    <s v="Other"/>
    <s v="Fully Meets"/>
    <n v="5"/>
    <n v="3"/>
    <n v="2"/>
    <d v="2019-08-02T00:00:00"/>
    <n v="3"/>
  </r>
  <r>
    <s v="Fraval, Maruk "/>
    <n v="10258"/>
    <n v="0"/>
    <n v="0"/>
    <n v="1"/>
    <n v="1"/>
    <n v="6"/>
    <n v="3"/>
    <n v="0"/>
    <n v="67251"/>
    <n v="0"/>
    <n v="3"/>
    <s v="Area Sales Manager"/>
    <s v="CT"/>
    <n v="6050"/>
    <d v="1963-08-28T00:00:00"/>
    <n v="61"/>
    <s v="Senior"/>
    <s v="M "/>
    <x v="0"/>
    <s v="US Citizen"/>
    <s v="No"/>
    <s v="Black or African American"/>
    <d v="2011-06-09T00:00:00"/>
    <n v="14"/>
    <m/>
    <s v="N/A-StillEmployed"/>
    <s v="Active"/>
    <s v="Sales"/>
    <x v="16"/>
    <n v="21"/>
    <s v="CareerBuilder"/>
    <s v="Fully Meets"/>
    <n v="4.3"/>
    <n v="3"/>
    <n v="0"/>
    <d v="2019-01-27T00:00:00"/>
    <n v="7"/>
  </r>
  <r>
    <s v="Galia, Lisa"/>
    <n v="10273"/>
    <n v="0"/>
    <n v="0"/>
    <n v="0"/>
    <n v="1"/>
    <n v="3"/>
    <n v="3"/>
    <n v="0"/>
    <n v="65707"/>
    <n v="0"/>
    <n v="14"/>
    <s v="IT Support"/>
    <s v="CT"/>
    <n v="6040"/>
    <d v="1985-09-15T00:00:00"/>
    <n v="39"/>
    <s v="Adult"/>
    <s v="F"/>
    <x v="0"/>
    <s v="US Citizen"/>
    <s v="No"/>
    <s v="White"/>
    <d v="2010-01-05T00:00:00"/>
    <n v="15"/>
    <m/>
    <s v="N/A-StillEmployed"/>
    <s v="Active"/>
    <s v="IT/IS"/>
    <x v="17"/>
    <n v="6"/>
    <s v="LinkedIn"/>
    <s v="Fully Meets"/>
    <n v="4.7"/>
    <n v="4"/>
    <n v="5"/>
    <d v="2019-01-02T00:00:00"/>
    <n v="1"/>
  </r>
  <r>
    <s v="Garcia, Raul"/>
    <n v="10111"/>
    <n v="0"/>
    <n v="0"/>
    <n v="1"/>
    <n v="1"/>
    <n v="5"/>
    <n v="3"/>
    <n v="0"/>
    <n v="52249"/>
    <n v="0"/>
    <n v="19"/>
    <s v="Production Technician I"/>
    <s v="MA"/>
    <n v="1905"/>
    <d v="1970-05-15T00:00:00"/>
    <n v="55"/>
    <s v="Adult"/>
    <s v="M "/>
    <x v="0"/>
    <s v="US Citizen"/>
    <s v="Yes"/>
    <s v="White"/>
    <d v="2015-03-30T00:00:00"/>
    <n v="10"/>
    <m/>
    <s v="N/A-StillEmployed"/>
    <s v="Active"/>
    <s v="Production       "/>
    <x v="10"/>
    <n v="14"/>
    <s v="Employee Referral"/>
    <s v="Fully Meets"/>
    <n v="4.5"/>
    <n v="3"/>
    <n v="0"/>
    <d v="2019-02-18T00:00:00"/>
    <n v="5"/>
  </r>
  <r>
    <s v="Gaul, Barbara"/>
    <n v="10257"/>
    <n v="0"/>
    <n v="0"/>
    <n v="0"/>
    <n v="1"/>
    <n v="5"/>
    <n v="3"/>
    <n v="0"/>
    <n v="53171"/>
    <n v="0"/>
    <n v="19"/>
    <s v="Production Technician I"/>
    <s v="MA"/>
    <n v="2121"/>
    <d v="1989-09-22T00:00:00"/>
    <n v="35"/>
    <s v="Adult"/>
    <s v="F"/>
    <x v="0"/>
    <s v="US Citizen"/>
    <s v="Yes"/>
    <s v="Black or African American"/>
    <d v="2011-05-16T00:00:00"/>
    <n v="14"/>
    <m/>
    <s v="N/A-StillEmployed"/>
    <s v="Active"/>
    <s v="Production       "/>
    <x v="11"/>
    <n v="18"/>
    <s v="LinkedIn"/>
    <s v="Fully Meets"/>
    <n v="4.2"/>
    <n v="4"/>
    <n v="0"/>
    <d v="2019-02-26T00:00:00"/>
    <n v="12"/>
  </r>
  <r>
    <s v="Gentry, Mildred"/>
    <n v="10159"/>
    <n v="1"/>
    <n v="1"/>
    <n v="0"/>
    <n v="1"/>
    <n v="5"/>
    <n v="3"/>
    <n v="0"/>
    <n v="51337"/>
    <n v="0"/>
    <n v="19"/>
    <s v="Production Technician I"/>
    <s v="MA"/>
    <n v="2145"/>
    <d v="1971-10-23T00:00:00"/>
    <n v="53"/>
    <s v="Adult"/>
    <s v="F"/>
    <x v="1"/>
    <s v="US Citizen"/>
    <s v="No"/>
    <s v="Black or African American"/>
    <d v="2015-03-30T00:00:00"/>
    <n v="10"/>
    <m/>
    <s v="N/A-StillEmployed"/>
    <s v="Active"/>
    <s v="Production       "/>
    <x v="0"/>
    <n v="22"/>
    <s v="LinkedIn"/>
    <s v="Fully Meets"/>
    <n v="3.73"/>
    <n v="3"/>
    <n v="0"/>
    <d v="2019-01-16T00:00:00"/>
    <n v="19"/>
  </r>
  <r>
    <s v="Gerke, Melisa"/>
    <n v="10122"/>
    <n v="0"/>
    <n v="2"/>
    <n v="0"/>
    <n v="5"/>
    <n v="5"/>
    <n v="3"/>
    <n v="1"/>
    <n v="51505"/>
    <n v="1"/>
    <n v="19"/>
    <s v="Production Technician I"/>
    <s v="MA"/>
    <n v="2330"/>
    <d v="1989-11-24T00:00:00"/>
    <n v="35"/>
    <s v="Adult"/>
    <s v="F"/>
    <x v="2"/>
    <s v="US Citizen"/>
    <s v="No"/>
    <s v="Black or African American"/>
    <d v="2011-07-11T00:00:00"/>
    <n v="13"/>
    <d v="2016-11-15T00:00:00"/>
    <s v="hours"/>
    <s v="Voluntarily Terminated"/>
    <s v="Production       "/>
    <x v="3"/>
    <n v="16"/>
    <s v="Diversity Job Fair"/>
    <s v="Fully Meets"/>
    <n v="4.24"/>
    <n v="4"/>
    <n v="0"/>
    <d v="2016-04-29T00:00:00"/>
    <n v="2"/>
  </r>
  <r>
    <s v="Gill, Whitney  "/>
    <n v="10142"/>
    <n v="0"/>
    <n v="4"/>
    <n v="0"/>
    <n v="4"/>
    <n v="6"/>
    <n v="3"/>
    <n v="0"/>
    <n v="59370"/>
    <n v="1"/>
    <n v="3"/>
    <s v="Area Sales Manager"/>
    <s v="OH"/>
    <n v="43050"/>
    <d v="1992-06-18T00:00:00"/>
    <n v="33"/>
    <s v="Adult"/>
    <s v="F"/>
    <x v="3"/>
    <s v="US Citizen"/>
    <s v="No"/>
    <s v="Black or African American"/>
    <d v="2014-07-07T00:00:00"/>
    <n v="10"/>
    <d v="2015-05-09T00:00:00"/>
    <s v="attendance"/>
    <s v="Terminated for Cause"/>
    <s v="Sales"/>
    <x v="14"/>
    <n v="17"/>
    <s v="CareerBuilder"/>
    <s v="Fully Meets"/>
    <n v="3.97"/>
    <n v="4"/>
    <n v="0"/>
    <d v="2014-01-15T00:00:00"/>
    <n v="7"/>
  </r>
  <r>
    <s v="Gilles, Alex"/>
    <n v="10283"/>
    <n v="1"/>
    <n v="1"/>
    <n v="1"/>
    <n v="5"/>
    <n v="5"/>
    <n v="2"/>
    <n v="1"/>
    <n v="54933"/>
    <n v="1"/>
    <n v="19"/>
    <s v="Production Technician I"/>
    <s v="MA"/>
    <n v="2062"/>
    <d v="1969-09-29T00:00:00"/>
    <n v="55"/>
    <s v="Adult"/>
    <s v="M "/>
    <x v="1"/>
    <s v="US Citizen"/>
    <s v="No"/>
    <s v="Black or African American"/>
    <d v="2012-02-04T00:00:00"/>
    <n v="13"/>
    <d v="2015-06-25T00:00:00"/>
    <s v="military"/>
    <s v="Voluntarily Terminated"/>
    <s v="Production       "/>
    <x v="4"/>
    <n v="39"/>
    <s v="Diversity Job Fair"/>
    <s v="Needs Improvement"/>
    <n v="3.97"/>
    <n v="4"/>
    <n v="0"/>
    <d v="2015-01-20T00:00:00"/>
    <n v="15"/>
  </r>
  <r>
    <s v="Girifalco, Evelyn"/>
    <n v="10018"/>
    <n v="0"/>
    <n v="0"/>
    <n v="0"/>
    <n v="1"/>
    <n v="5"/>
    <n v="4"/>
    <n v="0"/>
    <n v="57815"/>
    <n v="0"/>
    <n v="19"/>
    <s v="Production Technician I"/>
    <s v="MA"/>
    <n v="2451"/>
    <d v="1981-04-16T00:00:00"/>
    <n v="44"/>
    <s v="Adult"/>
    <s v="F"/>
    <x v="0"/>
    <s v="US Citizen"/>
    <s v="Yes"/>
    <s v="Two or more races"/>
    <d v="2014-09-29T00:00:00"/>
    <n v="10"/>
    <m/>
    <s v="N/A-StillEmployed"/>
    <s v="Active"/>
    <s v="Production       "/>
    <x v="5"/>
    <n v="11"/>
    <s v="Indeed"/>
    <s v="Exceeds"/>
    <n v="3.9"/>
    <n v="4"/>
    <n v="0"/>
    <d v="2019-07-02T00:00:00"/>
    <n v="3"/>
  </r>
  <r>
    <s v="Givens, Myriam"/>
    <n v="10255"/>
    <n v="0"/>
    <n v="0"/>
    <n v="0"/>
    <n v="1"/>
    <n v="6"/>
    <n v="3"/>
    <n v="0"/>
    <n v="61555"/>
    <n v="0"/>
    <n v="3"/>
    <s v="Area Sales Manager"/>
    <s v="IN"/>
    <n v="46204"/>
    <d v="1986-05-25T00:00:00"/>
    <n v="39"/>
    <s v="Adult"/>
    <s v="F"/>
    <x v="0"/>
    <s v="US Citizen"/>
    <s v="No"/>
    <s v="White"/>
    <d v="2015-02-16T00:00:00"/>
    <n v="10"/>
    <m/>
    <s v="N/A-StillEmployed"/>
    <s v="Active"/>
    <s v="Sales"/>
    <x v="16"/>
    <n v="21"/>
    <s v="Indeed"/>
    <s v="Fully Meets"/>
    <n v="4.5"/>
    <n v="5"/>
    <n v="0"/>
    <d v="2019-01-25T00:00:00"/>
    <n v="20"/>
  </r>
  <r>
    <s v="Goble, Taisha"/>
    <n v="10246"/>
    <n v="0"/>
    <n v="0"/>
    <n v="0"/>
    <n v="4"/>
    <n v="3"/>
    <n v="3"/>
    <n v="0"/>
    <n v="114800"/>
    <n v="1"/>
    <n v="8"/>
    <s v="Database Administrator"/>
    <s v="MA"/>
    <n v="2127"/>
    <d v="1979-05-21T00:00:00"/>
    <n v="46"/>
    <s v="Adult"/>
    <s v="F"/>
    <x v="0"/>
    <s v="US Citizen"/>
    <s v="No"/>
    <s v="White"/>
    <d v="2015-02-16T00:00:00"/>
    <n v="10"/>
    <d v="2015-03-15T00:00:00"/>
    <s v="no-call, no-show"/>
    <s v="Terminated for Cause"/>
    <s v="IT/IS"/>
    <x v="1"/>
    <n v="4"/>
    <s v="Indeed"/>
    <s v="Fully Meets"/>
    <n v="4.5999999999999996"/>
    <n v="4"/>
    <n v="4"/>
    <d v="2015-01-20T00:00:00"/>
    <n v="10"/>
  </r>
  <r>
    <s v="Goeth, Amon"/>
    <n v="10228"/>
    <n v="1"/>
    <n v="1"/>
    <n v="1"/>
    <n v="1"/>
    <n v="3"/>
    <n v="3"/>
    <n v="0"/>
    <n v="74679"/>
    <n v="0"/>
    <n v="14"/>
    <s v="IT Support"/>
    <s v="MA"/>
    <n v="2135"/>
    <d v="1983-05-21T00:00:00"/>
    <n v="42"/>
    <s v="Adult"/>
    <s v="M "/>
    <x v="1"/>
    <s v="US Citizen"/>
    <s v="Yes"/>
    <s v="White"/>
    <d v="2015-03-30T00:00:00"/>
    <n v="10"/>
    <m/>
    <s v="N/A-StillEmployed"/>
    <s v="Active"/>
    <s v="IT/IS"/>
    <x v="9"/>
    <n v="7"/>
    <s v="LinkedIn"/>
    <s v="Fully Meets"/>
    <n v="4.3"/>
    <n v="5"/>
    <n v="7"/>
    <d v="2019-10-01T00:00:00"/>
    <n v="20"/>
  </r>
  <r>
    <s v="Gold, Shenice  "/>
    <n v="10243"/>
    <n v="0"/>
    <n v="0"/>
    <n v="0"/>
    <n v="1"/>
    <n v="5"/>
    <n v="3"/>
    <n v="0"/>
    <n v="53018"/>
    <n v="0"/>
    <n v="19"/>
    <s v="Production Technician I"/>
    <s v="MA"/>
    <n v="2451"/>
    <d v="1989-06-30T00:00:00"/>
    <n v="35"/>
    <s v="Adult"/>
    <s v="F"/>
    <x v="0"/>
    <s v="US Citizen"/>
    <s v="Yes"/>
    <s v="White"/>
    <d v="2013-11-11T00:00:00"/>
    <n v="11"/>
    <m/>
    <s v="N/A-StillEmployed"/>
    <s v="Active"/>
    <s v="Production       "/>
    <x v="7"/>
    <n v="19"/>
    <s v="Indeed"/>
    <s v="Fully Meets"/>
    <n v="4.3"/>
    <n v="5"/>
    <n v="0"/>
    <d v="2019-02-18T00:00:00"/>
    <n v="7"/>
  </r>
  <r>
    <s v="Gonzalez, Cayo"/>
    <n v="10031"/>
    <n v="0"/>
    <n v="2"/>
    <n v="1"/>
    <n v="1"/>
    <n v="5"/>
    <n v="4"/>
    <n v="1"/>
    <n v="59892"/>
    <n v="0"/>
    <n v="19"/>
    <s v="Production Technician I"/>
    <s v="MA"/>
    <n v="2108"/>
    <d v="1977-03-23T00:00:00"/>
    <n v="48"/>
    <s v="Adult"/>
    <s v="M "/>
    <x v="2"/>
    <s v="US Citizen"/>
    <s v="No"/>
    <s v="Black or African American"/>
    <d v="2011-11-07T00:00:00"/>
    <n v="13"/>
    <m/>
    <s v="N/A-StillEmployed"/>
    <s v="Active"/>
    <s v="Production       "/>
    <x v="8"/>
    <n v="12"/>
    <s v="Diversity Job Fair"/>
    <s v="Exceeds"/>
    <n v="4.5"/>
    <n v="4"/>
    <n v="0"/>
    <d v="2019-02-18T00:00:00"/>
    <n v="1"/>
  </r>
  <r>
    <s v="Gonzalez, Juan"/>
    <n v="10300"/>
    <n v="1"/>
    <n v="1"/>
    <n v="1"/>
    <n v="5"/>
    <n v="5"/>
    <n v="1"/>
    <n v="1"/>
    <n v="68898"/>
    <n v="1"/>
    <n v="20"/>
    <s v="Production Technician II"/>
    <s v="MA"/>
    <n v="2128"/>
    <d v="1952-08-18T00:00:00"/>
    <n v="72"/>
    <s v="Senior"/>
    <s v="M "/>
    <x v="1"/>
    <s v="US Citizen"/>
    <s v="No"/>
    <s v="Black or African American"/>
    <d v="2011-04-26T00:00:00"/>
    <n v="14"/>
    <d v="2011-05-30T00:00:00"/>
    <s v="career change"/>
    <s v="Voluntarily Terminated"/>
    <s v="Production       "/>
    <x v="8"/>
    <n v="12"/>
    <s v="Diversity Job Fair"/>
    <s v="PIP"/>
    <n v="3"/>
    <n v="3"/>
    <n v="0"/>
    <d v="2011-06-03T00:00:00"/>
    <n v="10"/>
  </r>
  <r>
    <s v="Gonzalez, Maria"/>
    <n v="10101"/>
    <n v="0"/>
    <n v="3"/>
    <n v="0"/>
    <n v="1"/>
    <n v="3"/>
    <n v="3"/>
    <n v="0"/>
    <n v="61242"/>
    <n v="0"/>
    <n v="14"/>
    <s v="IT Support"/>
    <s v="MA"/>
    <n v="2472"/>
    <d v="1972-08-27T00:00:00"/>
    <n v="52"/>
    <s v="Adult"/>
    <s v="F"/>
    <x v="4"/>
    <s v="US Citizen"/>
    <s v="Yes"/>
    <s v="White"/>
    <d v="2015-05-01T00:00:00"/>
    <n v="10"/>
    <m/>
    <s v="N/A-StillEmployed"/>
    <s v="Active"/>
    <s v="IT/IS"/>
    <x v="9"/>
    <n v="7"/>
    <s v="Employee Referral"/>
    <s v="Fully Meets"/>
    <n v="4.6100000000000003"/>
    <n v="4"/>
    <n v="5"/>
    <d v="2019-01-28T00:00:00"/>
    <n v="11"/>
  </r>
  <r>
    <s v="Good, Susan"/>
    <n v="10237"/>
    <n v="1"/>
    <n v="1"/>
    <n v="0"/>
    <n v="3"/>
    <n v="5"/>
    <n v="3"/>
    <n v="0"/>
    <n v="66825"/>
    <n v="0"/>
    <n v="20"/>
    <s v="Production Technician II"/>
    <s v="MA"/>
    <n v="1886"/>
    <d v="1988-09-14T00:00:00"/>
    <n v="36"/>
    <s v="Adult"/>
    <s v="F"/>
    <x v="1"/>
    <s v="US Citizen"/>
    <s v="No"/>
    <s v="White"/>
    <d v="2014-12-05T00:00:00"/>
    <n v="10"/>
    <m/>
    <s v="N/A-StillEmployed"/>
    <s v="Active"/>
    <s v="Production       "/>
    <x v="10"/>
    <n v="14"/>
    <s v="LinkedIn"/>
    <s v="Fully Meets"/>
    <n v="4.5999999999999996"/>
    <n v="3"/>
    <n v="0"/>
    <d v="2019-07-02T00:00:00"/>
    <n v="20"/>
  </r>
  <r>
    <s v="Gordon, David"/>
    <n v="10051"/>
    <n v="1"/>
    <n v="1"/>
    <n v="1"/>
    <n v="1"/>
    <n v="5"/>
    <n v="3"/>
    <n v="0"/>
    <n v="48285"/>
    <n v="0"/>
    <n v="19"/>
    <s v="Production Technician I"/>
    <s v="MA"/>
    <n v="2169"/>
    <d v="1984-02-16T00:00:00"/>
    <n v="41"/>
    <s v="Adult"/>
    <s v="M "/>
    <x v="1"/>
    <s v="US Citizen"/>
    <s v="No"/>
    <s v="White"/>
    <d v="2012-02-07T00:00:00"/>
    <n v="13"/>
    <m/>
    <s v="N/A-StillEmployed"/>
    <s v="Active"/>
    <s v="Production       "/>
    <x v="10"/>
    <n v="14"/>
    <s v="LinkedIn"/>
    <s v="Fully Meets"/>
    <n v="5"/>
    <n v="3"/>
    <n v="0"/>
    <d v="2019-01-14T00:00:00"/>
    <n v="2"/>
  </r>
  <r>
    <s v="Gosciminski, Phylicia  "/>
    <n v="10218"/>
    <n v="0"/>
    <n v="3"/>
    <n v="0"/>
    <n v="3"/>
    <n v="5"/>
    <n v="3"/>
    <n v="0"/>
    <n v="66149"/>
    <n v="0"/>
    <n v="20"/>
    <s v="Production Technician II"/>
    <s v="MA"/>
    <n v="1824"/>
    <d v="1984-02-21T00:00:00"/>
    <n v="41"/>
    <s v="Adult"/>
    <s v="F"/>
    <x v="4"/>
    <s v="US Citizen"/>
    <s v="No"/>
    <s v="American Indian or Alaska Native"/>
    <d v="2013-09-30T00:00:00"/>
    <n v="11"/>
    <m/>
    <s v="N/A-StillEmployed"/>
    <s v="Active"/>
    <s v="Production       "/>
    <x v="2"/>
    <n v="20"/>
    <s v="Google Search"/>
    <s v="Fully Meets"/>
    <n v="4.4000000000000004"/>
    <n v="5"/>
    <n v="0"/>
    <d v="2019-02-21T00:00:00"/>
    <n v="1"/>
  </r>
  <r>
    <s v="Goyal, Roxana"/>
    <n v="10256"/>
    <n v="1"/>
    <n v="1"/>
    <n v="0"/>
    <n v="3"/>
    <n v="5"/>
    <n v="3"/>
    <n v="0"/>
    <n v="49256"/>
    <n v="0"/>
    <n v="19"/>
    <s v="Production Technician I"/>
    <s v="MA"/>
    <n v="1864"/>
    <d v="1966-03-17T00:00:00"/>
    <n v="59"/>
    <s v="Adult"/>
    <s v="F"/>
    <x v="1"/>
    <s v="US Citizen"/>
    <s v="No"/>
    <s v="Asian"/>
    <d v="2013-08-19T00:00:00"/>
    <n v="11"/>
    <m/>
    <s v="N/A-StillEmployed"/>
    <s v="Active"/>
    <s v="Production       "/>
    <x v="2"/>
    <n v="20"/>
    <s v="LinkedIn"/>
    <s v="Fully Meets"/>
    <n v="4.0999999999999996"/>
    <n v="5"/>
    <n v="0"/>
    <d v="2019-02-15T00:00:00"/>
    <n v="3"/>
  </r>
  <r>
    <s v="Gray, Elijiah  "/>
    <n v="10098"/>
    <n v="0"/>
    <n v="2"/>
    <n v="1"/>
    <n v="1"/>
    <n v="5"/>
    <n v="3"/>
    <n v="0"/>
    <n v="62957"/>
    <n v="0"/>
    <n v="18"/>
    <s v="Production Manager"/>
    <s v="MA"/>
    <n v="1752"/>
    <d v="1985-09-16T00:00:00"/>
    <n v="39"/>
    <s v="Adult"/>
    <s v="M "/>
    <x v="2"/>
    <s v="US Citizen"/>
    <s v="No"/>
    <s v="White"/>
    <d v="2015-02-06T00:00:00"/>
    <n v="10"/>
    <m/>
    <s v="N/A-StillEmployed"/>
    <s v="Active"/>
    <s v="Production       "/>
    <x v="13"/>
    <n v="2"/>
    <s v="Employee Referral"/>
    <s v="Fully Meets"/>
    <n v="4.63"/>
    <n v="3"/>
    <n v="0"/>
    <d v="2019-04-01T00:00:00"/>
    <n v="2"/>
  </r>
  <r>
    <s v="Gross, Paula"/>
    <n v="10059"/>
    <n v="0"/>
    <n v="2"/>
    <n v="0"/>
    <n v="5"/>
    <n v="5"/>
    <n v="3"/>
    <n v="0"/>
    <n v="63813"/>
    <n v="1"/>
    <n v="19"/>
    <s v="Production Technician I"/>
    <s v="MA"/>
    <n v="2176"/>
    <d v="1976-09-22T00:00:00"/>
    <n v="48"/>
    <s v="Adult"/>
    <s v="F"/>
    <x v="2"/>
    <s v="US Citizen"/>
    <s v="No"/>
    <s v="White"/>
    <d v="2011-02-21T00:00:00"/>
    <n v="14"/>
    <d v="2014-11-01T00:00:00"/>
    <s v="more money"/>
    <s v="Voluntarily Terminated"/>
    <s v="Production       "/>
    <x v="11"/>
    <n v="18"/>
    <s v="CareerBuilder"/>
    <s v="Fully Meets"/>
    <n v="5"/>
    <n v="5"/>
    <n v="0"/>
    <d v="2013-03-06T00:00:00"/>
    <n v="17"/>
  </r>
  <r>
    <s v="Gruber, Hans"/>
    <n v="10234"/>
    <n v="1"/>
    <n v="1"/>
    <n v="1"/>
    <n v="1"/>
    <n v="3"/>
    <n v="3"/>
    <n v="0"/>
    <n v="99020"/>
    <n v="0"/>
    <n v="4"/>
    <s v="BI Developer"/>
    <s v="MA"/>
    <n v="2134"/>
    <d v="1976-11-15T00:00:00"/>
    <n v="48"/>
    <s v="Adult"/>
    <s v="M "/>
    <x v="1"/>
    <s v="US Citizen"/>
    <s v="No"/>
    <s v="Black or African American"/>
    <d v="2017-04-20T00:00:00"/>
    <n v="8"/>
    <m/>
    <s v="N/A-StillEmployed"/>
    <s v="Active"/>
    <s v="IT/IS"/>
    <x v="19"/>
    <n v="13"/>
    <s v="Indeed"/>
    <s v="Fully Meets"/>
    <n v="4.2"/>
    <n v="5"/>
    <n v="5"/>
    <d v="2019-01-28T00:00:00"/>
    <n v="8"/>
  </r>
  <r>
    <s v="Guilianno, Mike"/>
    <n v="10109"/>
    <n v="0"/>
    <n v="0"/>
    <n v="1"/>
    <n v="5"/>
    <n v="6"/>
    <n v="3"/>
    <n v="0"/>
    <n v="71707"/>
    <n v="1"/>
    <n v="3"/>
    <s v="Area Sales Manager"/>
    <s v="TN"/>
    <n v="37129"/>
    <d v="1991-01-28T00:00:00"/>
    <n v="34"/>
    <s v="Adult"/>
    <s v="M "/>
    <x v="0"/>
    <s v="US Citizen"/>
    <s v="No"/>
    <s v="Two or more races"/>
    <d v="2012-07-03T00:00:00"/>
    <n v="12"/>
    <d v="2014-10-31T00:00:00"/>
    <s v="relocation out of area"/>
    <s v="Voluntarily Terminated"/>
    <s v="Sales"/>
    <x v="14"/>
    <n v="17"/>
    <s v="LinkedIn"/>
    <s v="Fully Meets"/>
    <n v="4.5"/>
    <n v="5"/>
    <n v="0"/>
    <d v="2013-01-02T00:00:00"/>
    <n v="20"/>
  </r>
  <r>
    <s v="Handschiegl, Joanne"/>
    <n v="10125"/>
    <n v="1"/>
    <n v="1"/>
    <n v="0"/>
    <n v="1"/>
    <n v="5"/>
    <n v="3"/>
    <n v="0"/>
    <n v="54828"/>
    <n v="0"/>
    <n v="19"/>
    <s v="Production Technician I"/>
    <s v="MA"/>
    <n v="2127"/>
    <d v="1966-03-22T00:00:00"/>
    <n v="59"/>
    <s v="Adult"/>
    <s v="F"/>
    <x v="1"/>
    <s v="US Citizen"/>
    <s v="No"/>
    <s v="White"/>
    <d v="2011-11-28T00:00:00"/>
    <n v="13"/>
    <m/>
    <s v="N/A-StillEmployed"/>
    <s v="Active"/>
    <s v="Production       "/>
    <x v="0"/>
    <n v="22"/>
    <s v="Google Search"/>
    <s v="Fully Meets"/>
    <n v="4.2"/>
    <n v="4"/>
    <n v="0"/>
    <d v="2019-02-22T00:00:00"/>
    <n v="13"/>
  </r>
  <r>
    <s v="Hankard, Earnest"/>
    <n v="10074"/>
    <n v="0"/>
    <n v="0"/>
    <n v="1"/>
    <n v="1"/>
    <n v="5"/>
    <n v="3"/>
    <n v="0"/>
    <n v="64246"/>
    <n v="0"/>
    <n v="20"/>
    <s v="Production Technician II"/>
    <s v="MA"/>
    <n v="2155"/>
    <d v="1964-04-13T00:00:00"/>
    <n v="61"/>
    <s v="Senior"/>
    <s v="M "/>
    <x v="0"/>
    <s v="US Citizen"/>
    <s v="Yes"/>
    <s v="White"/>
    <d v="2013-11-11T00:00:00"/>
    <n v="11"/>
    <m/>
    <s v="N/A-StillEmployed"/>
    <s v="Active"/>
    <s v="Production       "/>
    <x v="11"/>
    <n v="18"/>
    <s v="LinkedIn"/>
    <s v="Fully Meets"/>
    <n v="5"/>
    <n v="3"/>
    <n v="0"/>
    <d v="2019-08-01T00:00:00"/>
    <n v="20"/>
  </r>
  <r>
    <s v="Harrington, Christie "/>
    <n v="10097"/>
    <n v="0"/>
    <n v="0"/>
    <n v="0"/>
    <n v="5"/>
    <n v="5"/>
    <n v="3"/>
    <n v="0"/>
    <n v="52177"/>
    <n v="1"/>
    <n v="19"/>
    <s v="Production Technician I"/>
    <s v="MA"/>
    <n v="2324"/>
    <d v="1959-08-19T00:00:00"/>
    <n v="65"/>
    <s v="Senior"/>
    <s v="F"/>
    <x v="0"/>
    <s v="US Citizen"/>
    <s v="No"/>
    <s v="White"/>
    <d v="2012-09-01T00:00:00"/>
    <n v="12"/>
    <d v="2015-12-15T00:00:00"/>
    <s v="retiring"/>
    <s v="Voluntarily Terminated"/>
    <s v="Production       "/>
    <x v="4"/>
    <n v="39"/>
    <s v="CareerBuilder"/>
    <s v="Fully Meets"/>
    <n v="4.6399999999999997"/>
    <n v="4"/>
    <n v="0"/>
    <d v="2015-02-05T00:00:00"/>
    <n v="8"/>
  </r>
  <r>
    <s v="Harrison, Kara"/>
    <n v="10007"/>
    <n v="1"/>
    <n v="1"/>
    <n v="0"/>
    <n v="1"/>
    <n v="5"/>
    <n v="4"/>
    <n v="0"/>
    <n v="62065"/>
    <n v="0"/>
    <n v="19"/>
    <s v="Production Technician I"/>
    <s v="MA"/>
    <n v="1886"/>
    <d v="1986-04-17T00:00:00"/>
    <n v="39"/>
    <s v="Adult"/>
    <s v="F"/>
    <x v="1"/>
    <s v="US Citizen"/>
    <s v="No"/>
    <s v="White"/>
    <d v="2014-12-05T00:00:00"/>
    <n v="10"/>
    <m/>
    <s v="N/A-StillEmployed"/>
    <s v="Active"/>
    <s v="Production       "/>
    <x v="5"/>
    <n v="11"/>
    <s v="CareerBuilder"/>
    <s v="Exceeds"/>
    <n v="4.76"/>
    <n v="4"/>
    <n v="0"/>
    <d v="2019-02-15T00:00:00"/>
    <n v="5"/>
  </r>
  <r>
    <s v="Heitzman, Anthony"/>
    <n v="10129"/>
    <n v="0"/>
    <n v="0"/>
    <n v="1"/>
    <n v="1"/>
    <n v="5"/>
    <n v="3"/>
    <n v="0"/>
    <n v="46998"/>
    <n v="0"/>
    <n v="19"/>
    <s v="Production Technician I"/>
    <s v="MA"/>
    <n v="2149"/>
    <d v="1976-01-19T00:00:00"/>
    <n v="49"/>
    <s v="Adult"/>
    <s v="M "/>
    <x v="0"/>
    <s v="US Citizen"/>
    <s v="No"/>
    <s v="White"/>
    <d v="2012-08-13T00:00:00"/>
    <n v="12"/>
    <m/>
    <s v="N/A-StillEmployed"/>
    <s v="Active"/>
    <s v="Production       "/>
    <x v="7"/>
    <n v="19"/>
    <s v="Google Search"/>
    <s v="Fully Meets"/>
    <n v="4.17"/>
    <n v="4"/>
    <n v="0"/>
    <d v="2019-11-02T00:00:00"/>
    <n v="1"/>
  </r>
  <r>
    <s v="Hendrickson, Trina"/>
    <n v="10075"/>
    <n v="0"/>
    <n v="0"/>
    <n v="0"/>
    <n v="5"/>
    <n v="5"/>
    <n v="3"/>
    <n v="0"/>
    <n v="68099"/>
    <n v="1"/>
    <n v="20"/>
    <s v="Production Technician II"/>
    <s v="MA"/>
    <n v="2021"/>
    <d v="1979-11-27T00:00:00"/>
    <n v="45"/>
    <s v="Adult"/>
    <s v="F"/>
    <x v="0"/>
    <s v="US Citizen"/>
    <s v="No"/>
    <s v="White"/>
    <d v="2011-10-01T00:00:00"/>
    <n v="13"/>
    <d v="2013-08-16T00:00:00"/>
    <s v="hours"/>
    <s v="Voluntarily Terminated"/>
    <s v="Production       "/>
    <x v="11"/>
    <n v="18"/>
    <s v="CareerBuilder"/>
    <s v="Fully Meets"/>
    <n v="5"/>
    <n v="3"/>
    <n v="0"/>
    <d v="2013-01-30T00:00:00"/>
    <n v="15"/>
  </r>
  <r>
    <s v="Hitchcock, Alfred"/>
    <n v="10167"/>
    <n v="1"/>
    <n v="1"/>
    <n v="1"/>
    <n v="1"/>
    <n v="6"/>
    <n v="3"/>
    <n v="0"/>
    <n v="70545"/>
    <n v="0"/>
    <n v="3"/>
    <s v="Area Sales Manager"/>
    <s v="NH"/>
    <n v="3062"/>
    <d v="1954-09-21T00:00:00"/>
    <n v="70"/>
    <s v="Senior"/>
    <s v="M "/>
    <x v="1"/>
    <s v="US Citizen"/>
    <s v="No"/>
    <s v="American Indian or Alaska Native"/>
    <d v="2014-08-18T00:00:00"/>
    <n v="10"/>
    <m/>
    <s v="N/A-StillEmployed"/>
    <s v="Active"/>
    <s v="Sales"/>
    <x v="14"/>
    <n v="17"/>
    <s v="Indeed"/>
    <s v="Fully Meets"/>
    <n v="3.6"/>
    <n v="5"/>
    <n v="0"/>
    <d v="2019-01-30T00:00:00"/>
    <n v="9"/>
  </r>
  <r>
    <s v="Homberger, Adrienne  J"/>
    <n v="10195"/>
    <n v="1"/>
    <n v="1"/>
    <n v="0"/>
    <n v="5"/>
    <n v="5"/>
    <n v="3"/>
    <n v="0"/>
    <n v="63478"/>
    <n v="1"/>
    <n v="20"/>
    <s v="Production Technician II"/>
    <s v="MA"/>
    <n v="2445"/>
    <d v="1969-02-24T00:00:00"/>
    <n v="56"/>
    <s v="Adult"/>
    <s v="F"/>
    <x v="1"/>
    <s v="Non-Citizen"/>
    <s v="No"/>
    <s v="White"/>
    <d v="2011-08-15T00:00:00"/>
    <n v="13"/>
    <d v="2012-07-04T00:00:00"/>
    <s v="relocation out of area"/>
    <s v="Voluntarily Terminated"/>
    <s v="Production       "/>
    <x v="0"/>
    <n v="30"/>
    <s v="Indeed"/>
    <s v="Fully Meets"/>
    <n v="3.03"/>
    <n v="5"/>
    <n v="0"/>
    <d v="2012-05-03T00:00:00"/>
    <n v="16"/>
  </r>
  <r>
    <s v="Horton, Jayne"/>
    <n v="10112"/>
    <n v="0"/>
    <n v="0"/>
    <n v="0"/>
    <n v="1"/>
    <n v="3"/>
    <n v="3"/>
    <n v="0"/>
    <n v="97999"/>
    <n v="0"/>
    <n v="8"/>
    <s v="Database Administrator"/>
    <s v="MA"/>
    <n v="2493"/>
    <d v="1986-04-23T00:00:00"/>
    <n v="39"/>
    <s v="Adult"/>
    <s v="F"/>
    <x v="0"/>
    <s v="US Citizen"/>
    <s v="No"/>
    <s v="White"/>
    <d v="2015-03-30T00:00:00"/>
    <n v="10"/>
    <m/>
    <s v="N/A-StillEmployed"/>
    <s v="Active"/>
    <s v="IT/IS"/>
    <x v="1"/>
    <n v="4"/>
    <s v="Indeed"/>
    <s v="Fully Meets"/>
    <n v="4.4800000000000004"/>
    <n v="5"/>
    <n v="6"/>
    <d v="2019-03-01T00:00:00"/>
    <n v="4"/>
  </r>
  <r>
    <s v="Houlihan, Debra"/>
    <n v="10272"/>
    <n v="1"/>
    <n v="1"/>
    <n v="0"/>
    <n v="1"/>
    <n v="6"/>
    <n v="3"/>
    <n v="0"/>
    <n v="180000"/>
    <n v="0"/>
    <n v="11"/>
    <s v="Director of Sales"/>
    <s v="RI"/>
    <n v="2908"/>
    <d v="1979-07-25T00:00:00"/>
    <n v="45"/>
    <s v="Adult"/>
    <s v="F"/>
    <x v="1"/>
    <s v="US Citizen"/>
    <s v="No"/>
    <s v="White"/>
    <d v="2014-05-05T00:00:00"/>
    <n v="11"/>
    <m/>
    <s v="N/A-StillEmployed"/>
    <s v="Active"/>
    <s v="Sales"/>
    <x v="13"/>
    <n v="2"/>
    <s v="LinkedIn"/>
    <s v="Fully Meets"/>
    <n v="4.5"/>
    <n v="4"/>
    <n v="0"/>
    <d v="2019-01-21T00:00:00"/>
    <n v="19"/>
  </r>
  <r>
    <s v="Howard, Estelle"/>
    <n v="10182"/>
    <n v="1"/>
    <n v="1"/>
    <n v="0"/>
    <n v="1"/>
    <n v="1"/>
    <n v="3"/>
    <n v="0"/>
    <n v="49920"/>
    <n v="1"/>
    <n v="2"/>
    <s v="Administrative Assistant"/>
    <s v="MA"/>
    <n v="2170"/>
    <d v="1984-04-26T00:00:00"/>
    <n v="41"/>
    <s v="Adult"/>
    <s v="F"/>
    <x v="1"/>
    <s v="US Citizen"/>
    <s v="No"/>
    <s v="Black or African American"/>
    <d v="2015-02-16T00:00:00"/>
    <n v="10"/>
    <d v="2015-04-15T00:00:00"/>
    <s v="no-call, no-show"/>
    <s v="Terminated for Cause"/>
    <s v="Admin Offices"/>
    <x v="12"/>
    <n v="1"/>
    <s v="Indeed"/>
    <s v="Fully Meets"/>
    <n v="3.24"/>
    <n v="3"/>
    <n v="4"/>
    <d v="2015-04-15T00:00:00"/>
    <n v="6"/>
  </r>
  <r>
    <s v="Hudson, Jane"/>
    <n v="10248"/>
    <n v="0"/>
    <n v="0"/>
    <n v="0"/>
    <n v="1"/>
    <n v="5"/>
    <n v="3"/>
    <n v="0"/>
    <n v="55425"/>
    <n v="0"/>
    <n v="19"/>
    <s v="Production Technician I"/>
    <s v="MA"/>
    <n v="2176"/>
    <d v="1987-06-14T00:00:00"/>
    <n v="38"/>
    <s v="Adult"/>
    <s v="F"/>
    <x v="0"/>
    <s v="US Citizen"/>
    <s v="No"/>
    <s v="White"/>
    <d v="2012-02-20T00:00:00"/>
    <n v="13"/>
    <m/>
    <s v="N/A-StillEmployed"/>
    <s v="Active"/>
    <s v="Production       "/>
    <x v="7"/>
    <n v="19"/>
    <s v="LinkedIn"/>
    <s v="Fully Meets"/>
    <n v="4.8"/>
    <n v="4"/>
    <n v="0"/>
    <d v="2019-07-01T00:00:00"/>
    <n v="4"/>
  </r>
  <r>
    <s v="Hunts, Julissa"/>
    <n v="10201"/>
    <n v="0"/>
    <n v="0"/>
    <n v="0"/>
    <n v="2"/>
    <n v="5"/>
    <n v="3"/>
    <n v="0"/>
    <n v="69340"/>
    <n v="0"/>
    <n v="20"/>
    <s v="Production Technician II"/>
    <s v="MA"/>
    <n v="2021"/>
    <d v="1985-01-17T00:00:00"/>
    <n v="40"/>
    <s v="Adult"/>
    <s v="F"/>
    <x v="0"/>
    <s v="US Citizen"/>
    <s v="No"/>
    <s v="White"/>
    <d v="2016-06-06T00:00:00"/>
    <n v="9"/>
    <m/>
    <s v="N/A-StillEmployed"/>
    <s v="Active"/>
    <s v="Production       "/>
    <x v="3"/>
    <n v="16"/>
    <s v="LinkedIn"/>
    <s v="Fully Meets"/>
    <n v="3"/>
    <n v="5"/>
    <n v="0"/>
    <d v="2019-01-18T00:00:00"/>
    <n v="4"/>
  </r>
  <r>
    <s v="Hutter, Rosalie"/>
    <n v="10214"/>
    <n v="0"/>
    <n v="3"/>
    <n v="0"/>
    <n v="2"/>
    <n v="5"/>
    <n v="3"/>
    <n v="0"/>
    <n v="64995"/>
    <n v="0"/>
    <n v="20"/>
    <s v="Production Technician II"/>
    <s v="MA"/>
    <n v="2351"/>
    <d v="1988-12-27T00:00:00"/>
    <n v="36"/>
    <s v="Adult"/>
    <s v="F"/>
    <x v="4"/>
    <s v="US Citizen"/>
    <s v="No"/>
    <s v="White"/>
    <d v="2015-05-06T00:00:00"/>
    <n v="10"/>
    <m/>
    <s v="N/A-StillEmployed"/>
    <s v="Active"/>
    <s v="Production       "/>
    <x v="4"/>
    <m/>
    <s v="Indeed"/>
    <s v="Fully Meets"/>
    <n v="4.5"/>
    <n v="3"/>
    <n v="0"/>
    <d v="2019-02-14T00:00:00"/>
    <n v="6"/>
  </r>
  <r>
    <s v="Huynh, Ming"/>
    <n v="10160"/>
    <n v="0"/>
    <n v="2"/>
    <n v="0"/>
    <n v="5"/>
    <n v="5"/>
    <n v="3"/>
    <n v="0"/>
    <n v="68182"/>
    <n v="1"/>
    <n v="20"/>
    <s v="Production Technician II"/>
    <s v="MA"/>
    <n v="1742"/>
    <d v="1981-10-26T00:00:00"/>
    <n v="43"/>
    <s v="Adult"/>
    <s v="F"/>
    <x v="2"/>
    <s v="US Citizen"/>
    <s v="No"/>
    <s v="White"/>
    <d v="2011-02-21T00:00:00"/>
    <n v="14"/>
    <d v="2013-01-04T00:00:00"/>
    <s v="unhappy"/>
    <s v="Voluntarily Terminated"/>
    <s v="Production       "/>
    <x v="5"/>
    <n v="11"/>
    <s v="Google Search"/>
    <s v="Fully Meets"/>
    <n v="3.72"/>
    <n v="3"/>
    <n v="0"/>
    <d v="2013-01-02T00:00:00"/>
    <n v="18"/>
  </r>
  <r>
    <s v="Immediato, Walter"/>
    <n v="10289"/>
    <n v="1"/>
    <n v="1"/>
    <n v="1"/>
    <n v="5"/>
    <n v="5"/>
    <n v="2"/>
    <n v="0"/>
    <n v="83082"/>
    <n v="1"/>
    <n v="18"/>
    <s v="Production Manager"/>
    <s v="MA"/>
    <n v="2128"/>
    <d v="1981-03-26T00:00:00"/>
    <n v="44"/>
    <s v="Adult"/>
    <s v="M "/>
    <x v="1"/>
    <s v="US Citizen"/>
    <s v="No"/>
    <s v="Asian"/>
    <d v="2011-02-21T00:00:00"/>
    <n v="14"/>
    <d v="2012-09-24T00:00:00"/>
    <s v="unhappy"/>
    <s v="Voluntarily Terminated"/>
    <s v="Production       "/>
    <x v="13"/>
    <n v="2"/>
    <s v="Indeed"/>
    <s v="Needs Improvement"/>
    <n v="2.34"/>
    <n v="2"/>
    <n v="0"/>
    <d v="2012-12-04T00:00:00"/>
    <n v="4"/>
  </r>
  <r>
    <s v="Ivey, Rose "/>
    <n v="10139"/>
    <n v="0"/>
    <n v="0"/>
    <n v="0"/>
    <n v="1"/>
    <n v="5"/>
    <n v="3"/>
    <n v="0"/>
    <n v="51908"/>
    <n v="0"/>
    <n v="19"/>
    <s v="Production Technician I"/>
    <s v="MA"/>
    <n v="1775"/>
    <d v="1979-03-19T00:00:00"/>
    <n v="46"/>
    <s v="Adult"/>
    <s v="F"/>
    <x v="0"/>
    <s v="US Citizen"/>
    <s v="No"/>
    <s v="White"/>
    <d v="2013-08-19T00:00:00"/>
    <n v="11"/>
    <m/>
    <s v="N/A-StillEmployed"/>
    <s v="Active"/>
    <s v="Production       "/>
    <x v="8"/>
    <n v="12"/>
    <s v="Indeed"/>
    <s v="Fully Meets"/>
    <n v="3.99"/>
    <n v="3"/>
    <n v="0"/>
    <d v="2019-01-14T00:00:00"/>
    <n v="14"/>
  </r>
  <r>
    <s v="Jackson, Maryellen"/>
    <n v="10227"/>
    <n v="0"/>
    <n v="0"/>
    <n v="0"/>
    <n v="1"/>
    <n v="5"/>
    <n v="3"/>
    <n v="0"/>
    <n v="61242"/>
    <n v="0"/>
    <n v="19"/>
    <s v="Production Technician I"/>
    <s v="MA"/>
    <n v="2081"/>
    <d v="1976-12-26T00:00:00"/>
    <n v="48"/>
    <s v="Adult"/>
    <s v="F"/>
    <x v="0"/>
    <s v="US Citizen"/>
    <s v="No"/>
    <s v="Black or African American"/>
    <d v="2012-05-11T00:00:00"/>
    <n v="13"/>
    <m/>
    <s v="N/A-StillEmployed"/>
    <s v="Active"/>
    <s v="Production       "/>
    <x v="10"/>
    <n v="14"/>
    <s v="LinkedIn"/>
    <s v="Fully Meets"/>
    <n v="4.0999999999999996"/>
    <n v="3"/>
    <n v="0"/>
    <d v="2019-01-17T00:00:00"/>
    <n v="7"/>
  </r>
  <r>
    <s v="Jacobi, Hannah  "/>
    <n v="10236"/>
    <n v="0"/>
    <n v="2"/>
    <n v="0"/>
    <n v="1"/>
    <n v="5"/>
    <n v="3"/>
    <n v="0"/>
    <n v="45069"/>
    <n v="0"/>
    <n v="19"/>
    <s v="Production Technician I"/>
    <s v="MA"/>
    <n v="1778"/>
    <d v="1982-03-28T00:00:00"/>
    <n v="43"/>
    <s v="Adult"/>
    <s v="F"/>
    <x v="2"/>
    <s v="US Citizen"/>
    <s v="No"/>
    <s v="White"/>
    <d v="2013-09-30T00:00:00"/>
    <n v="11"/>
    <m/>
    <s v="N/A-StillEmployed"/>
    <s v="Active"/>
    <s v="Production       "/>
    <x v="2"/>
    <n v="20"/>
    <s v="Employee Referral"/>
    <s v="Fully Meets"/>
    <n v="4.3"/>
    <n v="5"/>
    <n v="0"/>
    <d v="2019-02-22T00:00:00"/>
    <n v="7"/>
  </r>
  <r>
    <s v="Jeannite, Tayana"/>
    <n v="10009"/>
    <n v="0"/>
    <n v="2"/>
    <n v="0"/>
    <n v="1"/>
    <n v="5"/>
    <n v="4"/>
    <n v="0"/>
    <n v="60724"/>
    <n v="0"/>
    <n v="20"/>
    <s v="Production Technician II"/>
    <s v="MA"/>
    <n v="1821"/>
    <d v="1975-10-22T00:00:00"/>
    <n v="49"/>
    <s v="Adult"/>
    <s v="F"/>
    <x v="2"/>
    <s v="US Citizen"/>
    <s v="No"/>
    <s v="American Indian or Alaska Native"/>
    <d v="2011-05-07T00:00:00"/>
    <n v="14"/>
    <m/>
    <s v="N/A-StillEmployed"/>
    <s v="Active"/>
    <s v="Production       "/>
    <x v="7"/>
    <n v="19"/>
    <s v="LinkedIn"/>
    <s v="Exceeds"/>
    <n v="4.5999999999999996"/>
    <n v="4"/>
    <n v="0"/>
    <d v="2019-02-25T00:00:00"/>
    <n v="11"/>
  </r>
  <r>
    <s v="Jhaveri, Sneha  "/>
    <n v="10060"/>
    <n v="0"/>
    <n v="3"/>
    <n v="0"/>
    <n v="1"/>
    <n v="5"/>
    <n v="3"/>
    <n v="0"/>
    <n v="60436"/>
    <n v="0"/>
    <n v="19"/>
    <s v="Production Technician I"/>
    <s v="MA"/>
    <n v="2109"/>
    <d v="1973-02-14T00:00:00"/>
    <n v="52"/>
    <s v="Adult"/>
    <s v="F"/>
    <x v="4"/>
    <s v="US Citizen"/>
    <s v="No"/>
    <s v="White"/>
    <d v="2014-06-01T00:00:00"/>
    <n v="11"/>
    <m/>
    <s v="N/A-StillEmployed"/>
    <s v="Active"/>
    <s v="Production       "/>
    <x v="11"/>
    <n v="18"/>
    <s v="LinkedIn"/>
    <s v="Fully Meets"/>
    <n v="5"/>
    <n v="5"/>
    <n v="0"/>
    <d v="2019-01-21T00:00:00"/>
    <n v="9"/>
  </r>
  <r>
    <s v="Johnson, George"/>
    <n v="10034"/>
    <n v="1"/>
    <n v="1"/>
    <n v="1"/>
    <n v="5"/>
    <n v="5"/>
    <n v="4"/>
    <n v="0"/>
    <n v="46837"/>
    <n v="1"/>
    <n v="19"/>
    <s v="Production Technician I"/>
    <s v="MA"/>
    <n v="2445"/>
    <d v="1976-08-25T00:00:00"/>
    <n v="48"/>
    <s v="Adult"/>
    <s v="M "/>
    <x v="1"/>
    <s v="US Citizen"/>
    <s v="No"/>
    <s v="White"/>
    <d v="2011-07-11T00:00:00"/>
    <n v="13"/>
    <d v="2018-04-29T00:00:00"/>
    <s v="more money"/>
    <s v="Voluntarily Terminated"/>
    <s v="Production       "/>
    <x v="0"/>
    <n v="22"/>
    <s v="CareerBuilder"/>
    <s v="Exceeds"/>
    <n v="4.7"/>
    <n v="4"/>
    <n v="0"/>
    <d v="2018-02-14T00:00:00"/>
    <n v="9"/>
  </r>
  <r>
    <s v="Johnson, Noelle "/>
    <n v="10156"/>
    <n v="1"/>
    <n v="1"/>
    <n v="0"/>
    <n v="3"/>
    <n v="3"/>
    <n v="3"/>
    <n v="0"/>
    <n v="105700"/>
    <n v="0"/>
    <n v="8"/>
    <s v="Database Administrator"/>
    <s v="MA"/>
    <n v="2301"/>
    <d v="1977-11-22T00:00:00"/>
    <n v="47"/>
    <s v="Adult"/>
    <s v="F"/>
    <x v="1"/>
    <s v="US Citizen"/>
    <s v="No"/>
    <s v="Asian"/>
    <d v="2015-05-01T00:00:00"/>
    <n v="10"/>
    <m/>
    <s v="N/A-StillEmployed"/>
    <s v="Active"/>
    <s v="IT/IS"/>
    <x v="1"/>
    <n v="4"/>
    <s v="Indeed"/>
    <s v="Fully Meets"/>
    <n v="3.75"/>
    <n v="3"/>
    <n v="5"/>
    <d v="2019-11-02T00:00:00"/>
    <n v="2"/>
  </r>
  <r>
    <s v="Johnston, Yen"/>
    <n v="10036"/>
    <n v="0"/>
    <n v="0"/>
    <n v="0"/>
    <n v="1"/>
    <n v="5"/>
    <n v="4"/>
    <n v="0"/>
    <n v="63322"/>
    <n v="0"/>
    <n v="20"/>
    <s v="Production Technician II"/>
    <s v="MA"/>
    <n v="2128"/>
    <d v="1987-05-21T00:00:00"/>
    <n v="38"/>
    <s v="Adult"/>
    <s v="F"/>
    <x v="0"/>
    <s v="US Citizen"/>
    <s v="No"/>
    <s v="White"/>
    <d v="2014-07-07T00:00:00"/>
    <n v="10"/>
    <m/>
    <s v="N/A-StillEmployed"/>
    <s v="Active"/>
    <s v="Production       "/>
    <x v="8"/>
    <n v="12"/>
    <s v="LinkedIn"/>
    <s v="Exceeds"/>
    <n v="4.3"/>
    <n v="3"/>
    <n v="0"/>
    <d v="2019-11-01T00:00:00"/>
    <n v="1"/>
  </r>
  <r>
    <s v="Jung, Judy  "/>
    <n v="10138"/>
    <n v="1"/>
    <n v="1"/>
    <n v="0"/>
    <n v="5"/>
    <n v="5"/>
    <n v="3"/>
    <n v="0"/>
    <n v="61154"/>
    <n v="1"/>
    <n v="19"/>
    <s v="Production Technician I"/>
    <s v="MA"/>
    <n v="2446"/>
    <d v="1968-05-30T00:00:00"/>
    <n v="57"/>
    <s v="Adult"/>
    <s v="F"/>
    <x v="1"/>
    <s v="US Citizen"/>
    <s v="No"/>
    <s v="Black or African American"/>
    <d v="2011-10-01T00:00:00"/>
    <n v="13"/>
    <d v="2016-01-04T00:00:00"/>
    <s v="unhappy"/>
    <s v="Voluntarily Terminated"/>
    <s v="Production       "/>
    <x v="3"/>
    <n v="16"/>
    <s v="CareerBuilder"/>
    <s v="Fully Meets"/>
    <n v="4"/>
    <n v="4"/>
    <n v="0"/>
    <d v="2016-03-02T00:00:00"/>
    <n v="4"/>
  </r>
  <r>
    <s v="Kampew, Donysha"/>
    <n v="10244"/>
    <n v="0"/>
    <n v="0"/>
    <n v="0"/>
    <n v="5"/>
    <n v="6"/>
    <n v="3"/>
    <n v="0"/>
    <n v="68999"/>
    <n v="1"/>
    <n v="21"/>
    <s v="Sales Manager"/>
    <s v="PA"/>
    <n v="19444"/>
    <d v="1976-09-22T00:00:00"/>
    <n v="48"/>
    <s v="Adult"/>
    <s v="F"/>
    <x v="0"/>
    <s v="US Citizen"/>
    <s v="No"/>
    <s v="White"/>
    <d v="2011-07-11T00:00:00"/>
    <n v="13"/>
    <d v="2014-04-24T00:00:00"/>
    <s v="maternity leave - did not return"/>
    <s v="Voluntarily Terminated"/>
    <s v="Sales"/>
    <x v="18"/>
    <n v="15"/>
    <s v="Google Search"/>
    <s v="Fully Meets"/>
    <n v="4.5"/>
    <n v="5"/>
    <n v="0"/>
    <d v="2013-03-30T00:00:00"/>
    <n v="2"/>
  </r>
  <r>
    <s v="Keatts, Kramer "/>
    <n v="10192"/>
    <n v="0"/>
    <n v="0"/>
    <n v="1"/>
    <n v="1"/>
    <n v="5"/>
    <n v="3"/>
    <n v="0"/>
    <n v="50482"/>
    <n v="0"/>
    <n v="19"/>
    <s v="Production Technician I"/>
    <s v="MA"/>
    <n v="1887"/>
    <d v="1985-06-29T00:00:00"/>
    <n v="39"/>
    <s v="Adult"/>
    <s v="M "/>
    <x v="0"/>
    <s v="US Citizen"/>
    <s v="No"/>
    <s v="White"/>
    <d v="2013-09-30T00:00:00"/>
    <n v="11"/>
    <m/>
    <s v="N/A-StillEmployed"/>
    <s v="Active"/>
    <s v="Production       "/>
    <x v="0"/>
    <n v="22"/>
    <s v="Indeed"/>
    <s v="Fully Meets"/>
    <n v="3.07"/>
    <n v="4"/>
    <n v="0"/>
    <d v="2019-01-23T00:00:00"/>
    <n v="10"/>
  </r>
  <r>
    <s v="Khemmich, Bartholemew"/>
    <n v="10231"/>
    <n v="0"/>
    <n v="0"/>
    <n v="1"/>
    <n v="1"/>
    <n v="6"/>
    <n v="3"/>
    <n v="0"/>
    <n v="65310"/>
    <n v="0"/>
    <n v="3"/>
    <s v="Area Sales Manager"/>
    <s v="CO"/>
    <n v="80820"/>
    <d v="1992-08-17T00:00:00"/>
    <n v="32"/>
    <s v="Adult"/>
    <s v="M "/>
    <x v="0"/>
    <s v="US Citizen"/>
    <s v="No"/>
    <s v="White"/>
    <d v="2013-08-19T00:00:00"/>
    <n v="11"/>
    <m/>
    <s v="N/A-StillEmployed"/>
    <s v="Active"/>
    <s v="Sales"/>
    <x v="16"/>
    <n v="21"/>
    <s v="Indeed"/>
    <s v="Fully Meets"/>
    <n v="4.3"/>
    <n v="5"/>
    <n v="0"/>
    <d v="2019-01-22T00:00:00"/>
    <n v="13"/>
  </r>
  <r>
    <s v="King, Janet"/>
    <n v="10089"/>
    <n v="1"/>
    <n v="1"/>
    <n v="0"/>
    <n v="1"/>
    <n v="2"/>
    <n v="3"/>
    <n v="0"/>
    <n v="250000"/>
    <n v="0"/>
    <n v="16"/>
    <s v="President &amp; CEO"/>
    <s v="MA"/>
    <n v="1902"/>
    <d v="1970-04-24T00:00:00"/>
    <n v="55"/>
    <s v="Adult"/>
    <s v="F"/>
    <x v="1"/>
    <s v="US Citizen"/>
    <s v="Yes"/>
    <s v="White"/>
    <d v="2012-02-07T00:00:00"/>
    <n v="13"/>
    <m/>
    <s v="N/A-StillEmployed"/>
    <s v="Active"/>
    <s v="Executive Office"/>
    <x v="20"/>
    <n v="9"/>
    <s v="Indeed"/>
    <s v="Fully Meets"/>
    <n v="4.83"/>
    <n v="3"/>
    <n v="0"/>
    <d v="2019-01-17T00:00:00"/>
    <n v="10"/>
  </r>
  <r>
    <s v="Kinsella, Kathleen  "/>
    <n v="10166"/>
    <n v="1"/>
    <n v="1"/>
    <n v="0"/>
    <n v="5"/>
    <n v="5"/>
    <n v="3"/>
    <n v="0"/>
    <n v="54005"/>
    <n v="1"/>
    <n v="19"/>
    <s v="Production Technician I"/>
    <s v="MA"/>
    <n v="2170"/>
    <d v="1980-04-18T00:00:00"/>
    <n v="45"/>
    <s v="Adult"/>
    <s v="F"/>
    <x v="1"/>
    <s v="US Citizen"/>
    <s v="No"/>
    <s v="White"/>
    <d v="2011-09-26T00:00:00"/>
    <n v="13"/>
    <d v="2015-04-06T00:00:00"/>
    <s v="more money"/>
    <s v="Voluntarily Terminated"/>
    <s v="Production       "/>
    <x v="4"/>
    <n v="39"/>
    <s v="Google Search"/>
    <s v="Fully Meets"/>
    <n v="3.6"/>
    <n v="5"/>
    <n v="0"/>
    <d v="2015-01-03T00:00:00"/>
    <n v="16"/>
  </r>
  <r>
    <s v="Kirill, Alexandra  "/>
    <n v="10170"/>
    <n v="1"/>
    <n v="1"/>
    <n v="0"/>
    <n v="5"/>
    <n v="5"/>
    <n v="3"/>
    <n v="0"/>
    <n v="45433"/>
    <n v="1"/>
    <n v="19"/>
    <s v="Production Technician I"/>
    <s v="MA"/>
    <n v="2127"/>
    <d v="1970-04-25T00:00:00"/>
    <n v="55"/>
    <s v="Adult"/>
    <s v="F"/>
    <x v="1"/>
    <s v="US Citizen"/>
    <s v="No"/>
    <s v="White"/>
    <d v="2011-09-26T00:00:00"/>
    <n v="13"/>
    <d v="2014-09-01T00:00:00"/>
    <s v="more money"/>
    <s v="Voluntarily Terminated"/>
    <s v="Production       "/>
    <x v="5"/>
    <n v="11"/>
    <s v="Google Search"/>
    <s v="Fully Meets"/>
    <n v="3.49"/>
    <n v="4"/>
    <n v="0"/>
    <d v="2013-01-30T00:00:00"/>
    <n v="6"/>
  </r>
  <r>
    <s v="Knapp, Bradley  J"/>
    <n v="10208"/>
    <n v="0"/>
    <n v="0"/>
    <n v="1"/>
    <n v="1"/>
    <n v="5"/>
    <n v="3"/>
    <n v="0"/>
    <n v="46654"/>
    <n v="0"/>
    <n v="19"/>
    <s v="Production Technician I"/>
    <s v="MA"/>
    <n v="1721"/>
    <d v="1983-03-28T00:00:00"/>
    <n v="42"/>
    <s v="Adult"/>
    <s v="M "/>
    <x v="0"/>
    <s v="US Citizen"/>
    <s v="No"/>
    <s v="Black or African American"/>
    <d v="2014-02-17T00:00:00"/>
    <n v="11"/>
    <m/>
    <s v="N/A-StillEmployed"/>
    <s v="Active"/>
    <s v="Production       "/>
    <x v="7"/>
    <n v="19"/>
    <s v="LinkedIn"/>
    <s v="Fully Meets"/>
    <n v="3.1"/>
    <n v="3"/>
    <n v="0"/>
    <d v="2019-06-02T00:00:00"/>
    <n v="3"/>
  </r>
  <r>
    <s v="Kretschmer, John"/>
    <n v="10176"/>
    <n v="1"/>
    <n v="1"/>
    <n v="1"/>
    <n v="1"/>
    <n v="5"/>
    <n v="3"/>
    <n v="0"/>
    <n v="63973"/>
    <n v="0"/>
    <n v="19"/>
    <s v="Production Technician I"/>
    <s v="MA"/>
    <n v="1801"/>
    <d v="1989-03-31T00:00:00"/>
    <n v="36"/>
    <s v="Adult"/>
    <s v="M "/>
    <x v="1"/>
    <s v="US Citizen"/>
    <s v="No"/>
    <s v="Asian"/>
    <d v="2011-10-01T00:00:00"/>
    <n v="13"/>
    <m/>
    <s v="N/A-StillEmployed"/>
    <s v="Active"/>
    <s v="Production       "/>
    <x v="8"/>
    <n v="12"/>
    <s v="Indeed"/>
    <s v="Fully Meets"/>
    <n v="3.38"/>
    <n v="3"/>
    <n v="0"/>
    <d v="2019-01-21T00:00:00"/>
    <n v="17"/>
  </r>
  <r>
    <s v="Kreuger, Freddy"/>
    <n v="10165"/>
    <n v="0"/>
    <n v="0"/>
    <n v="1"/>
    <n v="1"/>
    <n v="6"/>
    <n v="3"/>
    <n v="1"/>
    <n v="71339"/>
    <n v="0"/>
    <n v="3"/>
    <s v="Area Sales Manager"/>
    <s v="NY"/>
    <n v="10171"/>
    <d v="1985-11-23T00:00:00"/>
    <n v="39"/>
    <s v="Adult"/>
    <s v="M "/>
    <x v="0"/>
    <s v="US Citizen"/>
    <s v="Yes"/>
    <s v="Black or African American"/>
    <d v="2011-07-03T00:00:00"/>
    <n v="13"/>
    <m/>
    <s v="N/A-StillEmployed"/>
    <s v="Active"/>
    <s v="Sales"/>
    <x v="14"/>
    <n v="17"/>
    <s v="Diversity Job Fair"/>
    <s v="Fully Meets"/>
    <n v="3.65"/>
    <n v="5"/>
    <n v="0"/>
    <d v="2019-01-17T00:00:00"/>
    <n v="20"/>
  </r>
  <r>
    <s v="Lajiri,  Jyoti"/>
    <n v="10113"/>
    <n v="1"/>
    <n v="1"/>
    <n v="1"/>
    <n v="3"/>
    <n v="3"/>
    <n v="3"/>
    <n v="0"/>
    <n v="93206"/>
    <n v="0"/>
    <n v="28"/>
    <s v="Sr. Network Engineer"/>
    <s v="MA"/>
    <n v="2169"/>
    <d v="1980-09-30T00:00:00"/>
    <n v="44"/>
    <s v="Adult"/>
    <s v="M "/>
    <x v="1"/>
    <s v="US Citizen"/>
    <s v="No"/>
    <s v="White"/>
    <d v="2014-10-11T00:00:00"/>
    <n v="10"/>
    <m/>
    <s v="N/A-StillEmployed"/>
    <s v="Active"/>
    <s v="IT/IS"/>
    <x v="9"/>
    <n v="7"/>
    <s v="Employee Referral"/>
    <s v="Fully Meets"/>
    <n v="4.46"/>
    <n v="5"/>
    <n v="6"/>
    <d v="2019-07-01T00:00:00"/>
    <n v="7"/>
  </r>
  <r>
    <s v="Landa, Hans"/>
    <n v="10092"/>
    <n v="1"/>
    <n v="1"/>
    <n v="1"/>
    <n v="4"/>
    <n v="5"/>
    <n v="3"/>
    <n v="0"/>
    <n v="82758"/>
    <n v="1"/>
    <n v="18"/>
    <s v="Production Manager"/>
    <s v="MA"/>
    <n v="1890"/>
    <d v="1979-11-24T00:00:00"/>
    <n v="45"/>
    <s v="Adult"/>
    <s v="M "/>
    <x v="1"/>
    <s v="US Citizen"/>
    <s v="No"/>
    <s v="White"/>
    <d v="2011-10-01T00:00:00"/>
    <n v="13"/>
    <d v="2015-12-12T00:00:00"/>
    <s v="attendance"/>
    <s v="Terminated for Cause"/>
    <s v="Production       "/>
    <x v="13"/>
    <n v="2"/>
    <s v="Employee Referral"/>
    <s v="Fully Meets"/>
    <n v="4.78"/>
    <n v="4"/>
    <n v="0"/>
    <d v="2015-02-15T00:00:00"/>
    <n v="9"/>
  </r>
  <r>
    <s v="Langford, Lindsey"/>
    <n v="10106"/>
    <n v="0"/>
    <n v="2"/>
    <n v="0"/>
    <n v="5"/>
    <n v="5"/>
    <n v="3"/>
    <n v="0"/>
    <n v="66074"/>
    <n v="1"/>
    <n v="20"/>
    <s v="Production Technician II"/>
    <s v="MA"/>
    <n v="2090"/>
    <d v="1982-05-19T00:00:00"/>
    <n v="43"/>
    <s v="Adult"/>
    <s v="F"/>
    <x v="2"/>
    <s v="US Citizen"/>
    <s v="No"/>
    <s v="Asian"/>
    <d v="2013-07-01T00:00:00"/>
    <n v="11"/>
    <d v="2014-03-31T00:00:00"/>
    <s v="Another position"/>
    <s v="Voluntarily Terminated"/>
    <s v="Production       "/>
    <x v="10"/>
    <n v="14"/>
    <s v="Indeed"/>
    <s v="Fully Meets"/>
    <n v="4.5199999999999996"/>
    <n v="3"/>
    <n v="0"/>
    <d v="2014-02-20T00:00:00"/>
    <n v="20"/>
  </r>
  <r>
    <s v="Langton, Enrico"/>
    <n v="10052"/>
    <n v="1"/>
    <n v="1"/>
    <n v="1"/>
    <n v="1"/>
    <n v="5"/>
    <n v="3"/>
    <n v="0"/>
    <n v="46120"/>
    <n v="0"/>
    <n v="19"/>
    <s v="Production Technician I"/>
    <s v="MA"/>
    <n v="2048"/>
    <d v="1979-02-20T00:00:00"/>
    <n v="46"/>
    <s v="Adult"/>
    <s v="M "/>
    <x v="1"/>
    <s v="US Citizen"/>
    <s v="No"/>
    <s v="White"/>
    <d v="2012-09-07T00:00:00"/>
    <n v="12"/>
    <m/>
    <s v="N/A-StillEmployed"/>
    <s v="Active"/>
    <s v="Production       "/>
    <x v="10"/>
    <n v="14"/>
    <s v="LinkedIn"/>
    <s v="Fully Meets"/>
    <n v="5"/>
    <n v="5"/>
    <n v="0"/>
    <d v="2019-04-02T00:00:00"/>
    <n v="13"/>
  </r>
  <r>
    <s v="LaRotonda, William  "/>
    <n v="10038"/>
    <n v="0"/>
    <n v="2"/>
    <n v="1"/>
    <n v="1"/>
    <n v="1"/>
    <n v="3"/>
    <n v="0"/>
    <n v="64520"/>
    <n v="0"/>
    <n v="1"/>
    <s v="Accountant I"/>
    <s v="MA"/>
    <n v="1460"/>
    <d v="1988-03-17T00:00:00"/>
    <n v="37"/>
    <s v="Adult"/>
    <s v="M "/>
    <x v="2"/>
    <s v="US Citizen"/>
    <s v="No"/>
    <s v="Black or African American"/>
    <d v="2014-06-01T00:00:00"/>
    <n v="11"/>
    <m/>
    <s v="N/A-StillEmployed"/>
    <s v="Active"/>
    <s v="Admin Offices"/>
    <x v="12"/>
    <n v="1"/>
    <s v="Website"/>
    <s v="Fully Meets"/>
    <n v="5"/>
    <n v="4"/>
    <n v="4"/>
    <d v="2019-01-17T00:00:00"/>
    <n v="3"/>
  </r>
  <r>
    <s v="Latif, Mohammed"/>
    <n v="10249"/>
    <n v="1"/>
    <n v="1"/>
    <n v="1"/>
    <n v="5"/>
    <n v="5"/>
    <n v="3"/>
    <n v="0"/>
    <n v="61962"/>
    <n v="1"/>
    <n v="20"/>
    <s v="Production Technician II"/>
    <s v="MA"/>
    <n v="2126"/>
    <d v="1989-07-18T00:00:00"/>
    <n v="35"/>
    <s v="Adult"/>
    <s v="M "/>
    <x v="1"/>
    <s v="US Citizen"/>
    <s v="No"/>
    <s v="White"/>
    <d v="2012-02-04T00:00:00"/>
    <n v="13"/>
    <d v="2013-04-15T00:00:00"/>
    <s v="more money"/>
    <s v="Voluntarily Terminated"/>
    <s v="Production       "/>
    <x v="2"/>
    <n v="20"/>
    <s v="Google Search"/>
    <s v="Fully Meets"/>
    <n v="4.9000000000000004"/>
    <n v="3"/>
    <n v="0"/>
    <d v="2013-02-20T00:00:00"/>
    <n v="20"/>
  </r>
  <r>
    <s v="Le, Binh"/>
    <n v="10232"/>
    <n v="0"/>
    <n v="0"/>
    <n v="0"/>
    <n v="1"/>
    <n v="3"/>
    <n v="3"/>
    <n v="0"/>
    <n v="81584"/>
    <n v="0"/>
    <n v="22"/>
    <s v="Senior BI Developer"/>
    <s v="MA"/>
    <n v="1886"/>
    <d v="1986-07-20T00:00:00"/>
    <n v="38"/>
    <s v="Adult"/>
    <s v="F"/>
    <x v="0"/>
    <s v="US Citizen"/>
    <s v="No"/>
    <s v="Asian"/>
    <d v="2016-02-10T00:00:00"/>
    <n v="9"/>
    <m/>
    <s v="N/A-StillEmployed"/>
    <s v="Active"/>
    <s v="IT/IS"/>
    <x v="19"/>
    <n v="13"/>
    <s v="Indeed"/>
    <s v="Fully Meets"/>
    <n v="4.0999999999999996"/>
    <n v="5"/>
    <n v="7"/>
    <d v="2019-08-01T00:00:00"/>
    <n v="2"/>
  </r>
  <r>
    <s v="Leach, Dallas"/>
    <n v="10087"/>
    <n v="0"/>
    <n v="0"/>
    <n v="0"/>
    <n v="5"/>
    <n v="5"/>
    <n v="3"/>
    <n v="0"/>
    <n v="63676"/>
    <n v="1"/>
    <n v="19"/>
    <s v="Production Technician I"/>
    <s v="MA"/>
    <n v="1810"/>
    <d v="1986-08-17T00:00:00"/>
    <n v="38"/>
    <s v="Adult"/>
    <s v="F"/>
    <x v="0"/>
    <s v="US Citizen"/>
    <s v="No"/>
    <s v="Asian"/>
    <d v="2011-09-26T00:00:00"/>
    <n v="13"/>
    <d v="2018-08-19T00:00:00"/>
    <s v="return to school"/>
    <s v="Voluntarily Terminated"/>
    <s v="Production       "/>
    <x v="2"/>
    <n v="20"/>
    <s v="CareerBuilder"/>
    <s v="Fully Meets"/>
    <n v="4.88"/>
    <n v="3"/>
    <n v="0"/>
    <d v="2017-02-07T00:00:00"/>
    <n v="17"/>
  </r>
  <r>
    <s v="LeBlanc, Brandon  R"/>
    <n v="10134"/>
    <n v="1"/>
    <n v="1"/>
    <n v="1"/>
    <n v="1"/>
    <n v="1"/>
    <n v="3"/>
    <n v="0"/>
    <n v="93046"/>
    <n v="0"/>
    <n v="23"/>
    <s v="Shared Services Manager"/>
    <s v="MA"/>
    <n v="1460"/>
    <d v="1984-09-16T00:00:00"/>
    <n v="40"/>
    <s v="Adult"/>
    <s v="M "/>
    <x v="1"/>
    <s v="US Citizen"/>
    <s v="No"/>
    <s v="White"/>
    <d v="2016-05-01T00:00:00"/>
    <n v="9"/>
    <m/>
    <s v="N/A-StillEmployed"/>
    <s v="Active"/>
    <s v="Admin Offices"/>
    <x v="13"/>
    <n v="2"/>
    <s v="CareerBuilder"/>
    <s v="Fully Meets"/>
    <n v="4.0999999999999996"/>
    <n v="4"/>
    <n v="0"/>
    <d v="2019-01-28T00:00:00"/>
    <n v="20"/>
  </r>
  <r>
    <s v="Lecter, Hannibal"/>
    <n v="10251"/>
    <n v="1"/>
    <n v="1"/>
    <n v="1"/>
    <n v="1"/>
    <n v="5"/>
    <n v="3"/>
    <n v="0"/>
    <n v="64738"/>
    <n v="0"/>
    <n v="19"/>
    <s v="Production Technician I"/>
    <s v="MA"/>
    <n v="1776"/>
    <d v="1981-11-23T00:00:00"/>
    <n v="43"/>
    <s v="Adult"/>
    <s v="M "/>
    <x v="1"/>
    <s v="US Citizen"/>
    <s v="No"/>
    <s v="Asian"/>
    <d v="2012-05-14T00:00:00"/>
    <n v="13"/>
    <m/>
    <s v="N/A-StillEmployed"/>
    <s v="Active"/>
    <s v="Production       "/>
    <x v="3"/>
    <n v="16"/>
    <s v="Google Search"/>
    <s v="Fully Meets"/>
    <n v="4.0999999999999996"/>
    <n v="3"/>
    <n v="0"/>
    <d v="2019-02-22T00:00:00"/>
    <n v="10"/>
  </r>
  <r>
    <s v="Leruth, Giovanni"/>
    <n v="10103"/>
    <n v="0"/>
    <n v="3"/>
    <n v="1"/>
    <n v="1"/>
    <n v="6"/>
    <n v="3"/>
    <n v="0"/>
    <n v="70468"/>
    <n v="0"/>
    <n v="3"/>
    <s v="Area Sales Manager"/>
    <s v="UT"/>
    <n v="84111"/>
    <d v="1988-08-29T00:00:00"/>
    <n v="36"/>
    <s v="Adult"/>
    <s v="M "/>
    <x v="4"/>
    <s v="US Citizen"/>
    <s v="No"/>
    <s v="Black or African American"/>
    <d v="2012-04-30T00:00:00"/>
    <n v="13"/>
    <m/>
    <s v="N/A-StillEmployed"/>
    <s v="Active"/>
    <s v="Sales"/>
    <x v="14"/>
    <n v="17"/>
    <s v="Website"/>
    <s v="Fully Meets"/>
    <n v="4.53"/>
    <n v="3"/>
    <n v="0"/>
    <d v="2019-01-29T00:00:00"/>
    <n v="16"/>
  </r>
  <r>
    <s v="Liebig, Ketsia"/>
    <n v="10017"/>
    <n v="1"/>
    <n v="1"/>
    <n v="0"/>
    <n v="1"/>
    <n v="5"/>
    <n v="4"/>
    <n v="0"/>
    <n v="77915"/>
    <n v="0"/>
    <n v="18"/>
    <s v="Production Manager"/>
    <s v="MA"/>
    <n v="2110"/>
    <d v="1984-10-15T00:00:00"/>
    <n v="40"/>
    <s v="Adult"/>
    <s v="F"/>
    <x v="1"/>
    <s v="US Citizen"/>
    <s v="No"/>
    <s v="White"/>
    <d v="2013-09-30T00:00:00"/>
    <n v="11"/>
    <m/>
    <s v="N/A-StillEmployed"/>
    <s v="Active"/>
    <s v="Production       "/>
    <x v="13"/>
    <n v="2"/>
    <s v="Website"/>
    <s v="Exceeds"/>
    <n v="4.0999999999999996"/>
    <n v="3"/>
    <n v="0"/>
    <d v="2019-01-21T00:00:00"/>
    <n v="11"/>
  </r>
  <r>
    <s v="Linares, Marilyn "/>
    <n v="10186"/>
    <n v="1"/>
    <n v="1"/>
    <n v="0"/>
    <n v="5"/>
    <n v="5"/>
    <n v="3"/>
    <n v="0"/>
    <n v="52624"/>
    <n v="1"/>
    <n v="19"/>
    <s v="Production Technician I"/>
    <s v="MA"/>
    <n v="1886"/>
    <d v="1961-06-19T00:00:00"/>
    <n v="64"/>
    <s v="Senior"/>
    <s v="F"/>
    <x v="1"/>
    <s v="US Citizen"/>
    <s v="No"/>
    <s v="White"/>
    <d v="2011-05-07T00:00:00"/>
    <n v="14"/>
    <d v="2018-09-26T00:00:00"/>
    <s v="unhappy"/>
    <s v="Voluntarily Terminated"/>
    <s v="Production       "/>
    <x v="0"/>
    <n v="22"/>
    <s v="Indeed"/>
    <s v="Fully Meets"/>
    <n v="3.18"/>
    <n v="4"/>
    <n v="0"/>
    <d v="2018-02-03T00:00:00"/>
    <n v="16"/>
  </r>
  <r>
    <s v="Linden, Mathew"/>
    <n v="10137"/>
    <n v="1"/>
    <n v="1"/>
    <n v="1"/>
    <n v="3"/>
    <n v="5"/>
    <n v="3"/>
    <n v="0"/>
    <n v="63450"/>
    <n v="0"/>
    <n v="20"/>
    <s v="Production Technician II"/>
    <s v="MA"/>
    <n v="1770"/>
    <d v="1970-09-22T00:00:00"/>
    <n v="54"/>
    <s v="Adult"/>
    <s v="M "/>
    <x v="1"/>
    <s v="US Citizen"/>
    <s v="No"/>
    <s v="White"/>
    <d v="2013-08-07T00:00:00"/>
    <n v="11"/>
    <m/>
    <s v="N/A-StillEmployed"/>
    <s v="Active"/>
    <s v="Production       "/>
    <x v="11"/>
    <n v="18"/>
    <s v="LinkedIn"/>
    <s v="Fully Meets"/>
    <n v="4"/>
    <n v="3"/>
    <n v="0"/>
    <d v="2019-02-18T00:00:00"/>
    <n v="7"/>
  </r>
  <r>
    <s v="Lindsay, Leonara "/>
    <n v="10008"/>
    <n v="0"/>
    <n v="0"/>
    <n v="0"/>
    <n v="1"/>
    <n v="3"/>
    <n v="4"/>
    <n v="1"/>
    <n v="51777"/>
    <n v="0"/>
    <n v="14"/>
    <s v="IT Support"/>
    <s v="CT"/>
    <n v="6070"/>
    <d v="1984-12-31T00:00:00"/>
    <n v="40"/>
    <s v="Adult"/>
    <s v="F"/>
    <x v="0"/>
    <s v="US Citizen"/>
    <s v="Yes"/>
    <s v="Black or African American"/>
    <d v="2011-01-21T00:00:00"/>
    <n v="14"/>
    <m/>
    <s v="N/A-StillEmployed"/>
    <s v="Active"/>
    <s v="IT/IS"/>
    <x v="17"/>
    <n v="6"/>
    <s v="Diversity Job Fair"/>
    <s v="Exceeds"/>
    <n v="4.6399999999999997"/>
    <n v="4"/>
    <n v="5"/>
    <d v="2019-01-25T00:00:00"/>
    <n v="14"/>
  </r>
  <r>
    <s v="Lundy, Susan"/>
    <n v="10096"/>
    <n v="0"/>
    <n v="4"/>
    <n v="0"/>
    <n v="5"/>
    <n v="5"/>
    <n v="3"/>
    <n v="0"/>
    <n v="67237"/>
    <n v="1"/>
    <n v="20"/>
    <s v="Production Technician II"/>
    <s v="MA"/>
    <n v="2122"/>
    <d v="1982-07-22T00:00:00"/>
    <n v="42"/>
    <s v="Adult"/>
    <s v="F"/>
    <x v="3"/>
    <s v="US Citizen"/>
    <s v="No"/>
    <s v="White"/>
    <d v="2013-08-07T00:00:00"/>
    <n v="11"/>
    <d v="2016-09-15T00:00:00"/>
    <s v="more money"/>
    <s v="Voluntarily Terminated"/>
    <s v="Production       "/>
    <x v="0"/>
    <n v="22"/>
    <s v="LinkedIn"/>
    <s v="Fully Meets"/>
    <n v="4.6500000000000004"/>
    <n v="4"/>
    <n v="0"/>
    <d v="2016-10-06T00:00:00"/>
    <n v="15"/>
  </r>
  <r>
    <s v="Lunquist, Lisa"/>
    <n v="10035"/>
    <n v="0"/>
    <n v="0"/>
    <n v="0"/>
    <n v="1"/>
    <n v="5"/>
    <n v="4"/>
    <n v="0"/>
    <n v="73330"/>
    <n v="0"/>
    <n v="20"/>
    <s v="Production Technician II"/>
    <s v="MA"/>
    <n v="2324"/>
    <d v="1985-01-28T00:00:00"/>
    <n v="40"/>
    <s v="Adult"/>
    <s v="F"/>
    <x v="0"/>
    <s v="US Citizen"/>
    <s v="No"/>
    <s v="Black or African American"/>
    <d v="2013-08-19T00:00:00"/>
    <n v="11"/>
    <m/>
    <s v="N/A-StillEmployed"/>
    <s v="Active"/>
    <s v="Production       "/>
    <x v="3"/>
    <n v="16"/>
    <s v="Indeed"/>
    <s v="Exceeds"/>
    <n v="4.2"/>
    <n v="4"/>
    <n v="0"/>
    <d v="2019-12-02T00:00:00"/>
    <n v="19"/>
  </r>
  <r>
    <s v="Lydon, Allison"/>
    <n v="10057"/>
    <n v="1"/>
    <n v="1"/>
    <n v="0"/>
    <n v="3"/>
    <n v="5"/>
    <n v="3"/>
    <n v="0"/>
    <n v="52057"/>
    <n v="0"/>
    <n v="19"/>
    <s v="Production Technician I"/>
    <s v="MA"/>
    <n v="2122"/>
    <d v="1973-05-27T00:00:00"/>
    <n v="52"/>
    <s v="Adult"/>
    <s v="F"/>
    <x v="1"/>
    <s v="US Citizen"/>
    <s v="No"/>
    <s v="Black or African American"/>
    <d v="2015-02-16T00:00:00"/>
    <n v="10"/>
    <m/>
    <s v="N/A-StillEmployed"/>
    <s v="Active"/>
    <s v="Production       "/>
    <x v="3"/>
    <n v="16"/>
    <s v="Website"/>
    <s v="Fully Meets"/>
    <n v="5"/>
    <n v="3"/>
    <n v="0"/>
    <d v="2019-01-23T00:00:00"/>
    <n v="6"/>
  </r>
  <r>
    <s v="Lynch, Lindsay"/>
    <n v="10004"/>
    <n v="0"/>
    <n v="0"/>
    <n v="0"/>
    <n v="5"/>
    <n v="5"/>
    <n v="4"/>
    <n v="1"/>
    <n v="47434"/>
    <n v="1"/>
    <n v="19"/>
    <s v="Production Technician I"/>
    <s v="MA"/>
    <n v="1844"/>
    <d v="1972-11-21T00:00:00"/>
    <n v="52"/>
    <s v="Adult"/>
    <s v="F"/>
    <x v="0"/>
    <s v="US Citizen"/>
    <s v="Yes"/>
    <s v="Black or African American"/>
    <d v="2011-07-11T00:00:00"/>
    <n v="13"/>
    <d v="2015-11-14T00:00:00"/>
    <s v="Another position"/>
    <s v="Voluntarily Terminated"/>
    <s v="Production       "/>
    <x v="4"/>
    <n v="39"/>
    <s v="Diversity Job Fair"/>
    <s v="Exceeds"/>
    <n v="5"/>
    <n v="4"/>
    <n v="0"/>
    <d v="2015-02-02T00:00:00"/>
    <n v="17"/>
  </r>
  <r>
    <s v="MacLennan, Samuel"/>
    <n v="10191"/>
    <n v="0"/>
    <n v="4"/>
    <n v="1"/>
    <n v="5"/>
    <n v="5"/>
    <n v="3"/>
    <n v="0"/>
    <n v="52788"/>
    <n v="1"/>
    <n v="19"/>
    <s v="Production Technician I"/>
    <s v="MA"/>
    <n v="1938"/>
    <d v="1987-03-18T00:00:00"/>
    <n v="38"/>
    <s v="Adult"/>
    <s v="M "/>
    <x v="3"/>
    <s v="US Citizen"/>
    <s v="No"/>
    <s v="White"/>
    <d v="2012-09-24T00:00:00"/>
    <n v="12"/>
    <d v="2017-09-26T00:00:00"/>
    <s v="hours"/>
    <s v="Voluntarily Terminated"/>
    <s v="Production       "/>
    <x v="5"/>
    <n v="11"/>
    <s v="Indeed"/>
    <s v="Fully Meets"/>
    <n v="3.08"/>
    <n v="4"/>
    <n v="0"/>
    <d v="2017-01-04T00:00:00"/>
    <n v="18"/>
  </r>
  <r>
    <s v="Mahoney, Lauren  "/>
    <n v="10219"/>
    <n v="0"/>
    <n v="0"/>
    <n v="0"/>
    <n v="1"/>
    <n v="5"/>
    <n v="3"/>
    <n v="0"/>
    <n v="45395"/>
    <n v="0"/>
    <n v="19"/>
    <s v="Production Technician I"/>
    <s v="MA"/>
    <n v="2189"/>
    <d v="1986-07-27T00:00:00"/>
    <n v="38"/>
    <s v="Adult"/>
    <s v="F"/>
    <x v="0"/>
    <s v="US Citizen"/>
    <s v="No"/>
    <s v="White"/>
    <d v="2014-06-01T00:00:00"/>
    <n v="11"/>
    <m/>
    <s v="N/A-StillEmployed"/>
    <s v="Active"/>
    <s v="Production       "/>
    <x v="7"/>
    <n v="19"/>
    <s v="LinkedIn"/>
    <s v="Fully Meets"/>
    <n v="4.5999999999999996"/>
    <n v="4"/>
    <n v="0"/>
    <d v="2019-02-26T00:00:00"/>
    <n v="14"/>
  </r>
  <r>
    <s v="Manchester, Robyn"/>
    <n v="10077"/>
    <n v="1"/>
    <n v="1"/>
    <n v="0"/>
    <n v="2"/>
    <n v="5"/>
    <n v="3"/>
    <n v="0"/>
    <n v="62385"/>
    <n v="0"/>
    <n v="20"/>
    <s v="Production Technician II"/>
    <s v="MA"/>
    <n v="2324"/>
    <d v="1974-12-21T00:00:00"/>
    <n v="50"/>
    <s v="Adult"/>
    <s v="F"/>
    <x v="1"/>
    <s v="US Citizen"/>
    <s v="No"/>
    <s v="White"/>
    <d v="2016-11-05T00:00:00"/>
    <n v="8"/>
    <m/>
    <s v="N/A-StillEmployed"/>
    <s v="Active"/>
    <s v="Production       "/>
    <x v="4"/>
    <m/>
    <s v="LinkedIn"/>
    <s v="Fully Meets"/>
    <n v="5"/>
    <n v="3"/>
    <n v="0"/>
    <d v="2019-01-21T00:00:00"/>
    <n v="4"/>
  </r>
  <r>
    <s v="Mancuso, Karen"/>
    <n v="10073"/>
    <n v="1"/>
    <n v="1"/>
    <n v="0"/>
    <n v="5"/>
    <n v="5"/>
    <n v="3"/>
    <n v="0"/>
    <n v="68407"/>
    <n v="1"/>
    <n v="20"/>
    <s v="Production Technician II"/>
    <s v="MA"/>
    <n v="2176"/>
    <d v="1986-04-26T00:00:00"/>
    <n v="39"/>
    <s v="Adult"/>
    <s v="F"/>
    <x v="1"/>
    <s v="US Citizen"/>
    <s v="No"/>
    <s v="Two or more races"/>
    <d v="2011-05-07T00:00:00"/>
    <n v="14"/>
    <d v="2012-08-19T00:00:00"/>
    <s v="Another position"/>
    <s v="Voluntarily Terminated"/>
    <s v="Production       "/>
    <x v="5"/>
    <n v="11"/>
    <s v="LinkedIn"/>
    <s v="Fully Meets"/>
    <n v="5"/>
    <n v="4"/>
    <n v="0"/>
    <d v="2012-02-07T00:00:00"/>
    <n v="16"/>
  </r>
  <r>
    <s v="Mangal, Debbie"/>
    <n v="10279"/>
    <n v="1"/>
    <n v="1"/>
    <n v="0"/>
    <n v="1"/>
    <n v="5"/>
    <n v="3"/>
    <n v="0"/>
    <n v="61349"/>
    <n v="0"/>
    <n v="19"/>
    <s v="Production Technician I"/>
    <s v="MA"/>
    <n v="2451"/>
    <d v="1987-12-17T00:00:00"/>
    <n v="37"/>
    <s v="Adult"/>
    <s v="F"/>
    <x v="1"/>
    <s v="US Citizen"/>
    <s v="No"/>
    <s v="White"/>
    <d v="2013-11-11T00:00:00"/>
    <n v="11"/>
    <m/>
    <s v="N/A-StillEmployed"/>
    <s v="Active"/>
    <s v="Production       "/>
    <x v="8"/>
    <n v="12"/>
    <s v="LinkedIn"/>
    <s v="Fully Meets"/>
    <n v="4.0999999999999996"/>
    <n v="3"/>
    <n v="0"/>
    <d v="2019-01-22T00:00:00"/>
    <n v="11"/>
  </r>
  <r>
    <s v="Martin, Sandra"/>
    <n v="10110"/>
    <n v="0"/>
    <n v="0"/>
    <n v="0"/>
    <n v="1"/>
    <n v="4"/>
    <n v="3"/>
    <n v="0"/>
    <n v="105688"/>
    <n v="0"/>
    <n v="24"/>
    <s v="Software Engineer"/>
    <s v="MA"/>
    <n v="2135"/>
    <d v="1981-04-14T00:00:00"/>
    <n v="44"/>
    <s v="Adult"/>
    <s v="F"/>
    <x v="0"/>
    <s v="US Citizen"/>
    <s v="No"/>
    <s v="Asian"/>
    <d v="2013-11-11T00:00:00"/>
    <n v="11"/>
    <m/>
    <s v="N/A-StillEmployed"/>
    <s v="Active"/>
    <s v="Software Engineering"/>
    <x v="6"/>
    <n v="10"/>
    <s v="Google Search"/>
    <s v="Fully Meets"/>
    <n v="4.5"/>
    <n v="5"/>
    <n v="4"/>
    <d v="2019-01-14T00:00:00"/>
    <n v="14"/>
  </r>
  <r>
    <s v="Maurice, Shana"/>
    <n v="10053"/>
    <n v="1"/>
    <n v="1"/>
    <n v="0"/>
    <n v="1"/>
    <n v="5"/>
    <n v="3"/>
    <n v="0"/>
    <n v="54132"/>
    <n v="0"/>
    <n v="19"/>
    <s v="Production Technician I"/>
    <s v="MA"/>
    <n v="2330"/>
    <d v="1985-08-24T00:00:00"/>
    <n v="39"/>
    <s v="Adult"/>
    <s v="F"/>
    <x v="1"/>
    <s v="US Citizen"/>
    <s v="No"/>
    <s v="White"/>
    <d v="2011-05-31T00:00:00"/>
    <n v="14"/>
    <m/>
    <s v="N/A-StillEmployed"/>
    <s v="Active"/>
    <s v="Production       "/>
    <x v="10"/>
    <n v="14"/>
    <s v="Indeed"/>
    <s v="Fully Meets"/>
    <n v="5"/>
    <n v="4"/>
    <n v="0"/>
    <d v="2019-10-01T00:00:00"/>
    <n v="8"/>
  </r>
  <r>
    <s v="Carthy, B'rigit"/>
    <n v="10076"/>
    <n v="0"/>
    <n v="0"/>
    <n v="0"/>
    <n v="1"/>
    <n v="5"/>
    <n v="3"/>
    <n v="0"/>
    <n v="55315"/>
    <n v="0"/>
    <n v="20"/>
    <s v="Production Technician II"/>
    <s v="MA"/>
    <n v="2149"/>
    <d v="1988-05-19T00:00:00"/>
    <n v="37"/>
    <s v="Adult"/>
    <s v="F"/>
    <x v="0"/>
    <s v="US Citizen"/>
    <s v="No"/>
    <s v="Black or African American"/>
    <d v="2015-03-30T00:00:00"/>
    <n v="10"/>
    <m/>
    <s v="N/A-StillEmployed"/>
    <s v="Active"/>
    <s v="Production       "/>
    <x v="7"/>
    <n v="19"/>
    <s v="LinkedIn"/>
    <s v="Fully Meets"/>
    <n v="5"/>
    <n v="5"/>
    <n v="0"/>
    <d v="2019-07-02T00:00:00"/>
    <n v="16"/>
  </r>
  <r>
    <s v="Mckenna, Sandy"/>
    <n v="10145"/>
    <n v="1"/>
    <n v="1"/>
    <n v="0"/>
    <n v="1"/>
    <n v="5"/>
    <n v="3"/>
    <n v="0"/>
    <n v="62810"/>
    <n v="0"/>
    <n v="19"/>
    <s v="Production Technician I"/>
    <s v="MA"/>
    <n v="2184"/>
    <d v="1987-11-25T00:00:00"/>
    <n v="37"/>
    <s v="Adult"/>
    <s v="F"/>
    <x v="1"/>
    <s v="US Citizen"/>
    <s v="No"/>
    <s v="Black or African American"/>
    <d v="2013-07-01T00:00:00"/>
    <n v="11"/>
    <m/>
    <s v="N/A-StillEmployed"/>
    <s v="Active"/>
    <s v="Production       "/>
    <x v="2"/>
    <n v="20"/>
    <s v="CareerBuilder"/>
    <s v="Fully Meets"/>
    <n v="3.93"/>
    <n v="3"/>
    <n v="0"/>
    <d v="2019-01-30T00:00:00"/>
    <n v="20"/>
  </r>
  <r>
    <s v="McKinzie, Jac"/>
    <n v="10202"/>
    <n v="1"/>
    <n v="1"/>
    <n v="1"/>
    <n v="2"/>
    <n v="6"/>
    <n v="3"/>
    <n v="0"/>
    <n v="63291"/>
    <n v="0"/>
    <n v="3"/>
    <s v="Area Sales Manager"/>
    <s v="TX"/>
    <n v="78789"/>
    <d v="1963-10-30T00:00:00"/>
    <n v="61"/>
    <s v="Senior"/>
    <s v="M "/>
    <x v="1"/>
    <s v="US Citizen"/>
    <s v="No"/>
    <s v="Two or more races"/>
    <d v="2016-06-07T00:00:00"/>
    <n v="9"/>
    <m/>
    <s v="N/A-StillEmployed"/>
    <s v="Active"/>
    <s v="Sales"/>
    <x v="16"/>
    <n v="21"/>
    <s v="Website"/>
    <s v="Fully Meets"/>
    <n v="3.4"/>
    <n v="4"/>
    <n v="0"/>
    <d v="2019-01-29T00:00:00"/>
    <n v="7"/>
  </r>
  <r>
    <s v="Meads, Elizabeth"/>
    <n v="10128"/>
    <n v="0"/>
    <n v="0"/>
    <n v="0"/>
    <n v="5"/>
    <n v="5"/>
    <n v="3"/>
    <n v="1"/>
    <n v="62659"/>
    <n v="1"/>
    <n v="19"/>
    <s v="Production Technician I"/>
    <s v="MA"/>
    <n v="1760"/>
    <d v="1984-08-16T00:00:00"/>
    <n v="40"/>
    <s v="Adult"/>
    <s v="F"/>
    <x v="0"/>
    <s v="US Citizen"/>
    <s v="No"/>
    <s v="Black or African American"/>
    <d v="2012-02-04T00:00:00"/>
    <n v="13"/>
    <d v="2016-11-11T00:00:00"/>
    <s v="Another position"/>
    <s v="Voluntarily Terminated"/>
    <s v="Production       "/>
    <x v="11"/>
    <n v="18"/>
    <s v="Diversity Job Fair"/>
    <s v="Fully Meets"/>
    <n v="4.18"/>
    <n v="4"/>
    <n v="0"/>
    <d v="2016-05-02T00:00:00"/>
    <n v="17"/>
  </r>
  <r>
    <s v="Medeiros, Jennifer"/>
    <n v="10068"/>
    <n v="0"/>
    <n v="0"/>
    <n v="0"/>
    <n v="1"/>
    <n v="5"/>
    <n v="3"/>
    <n v="0"/>
    <n v="55688"/>
    <n v="0"/>
    <n v="19"/>
    <s v="Production Technician I"/>
    <s v="MA"/>
    <n v="2346"/>
    <d v="1987-06-14T00:00:00"/>
    <n v="38"/>
    <s v="Adult"/>
    <s v="F"/>
    <x v="0"/>
    <s v="US Citizen"/>
    <s v="No"/>
    <s v="White"/>
    <d v="2015-03-30T00:00:00"/>
    <n v="10"/>
    <m/>
    <s v="N/A-StillEmployed"/>
    <s v="Active"/>
    <s v="Production       "/>
    <x v="0"/>
    <n v="22"/>
    <s v="CareerBuilder"/>
    <s v="Fully Meets"/>
    <n v="5"/>
    <n v="4"/>
    <n v="0"/>
    <d v="2019-01-21T00:00:00"/>
    <n v="10"/>
  </r>
  <r>
    <s v="Miller, Brannon"/>
    <n v="10116"/>
    <n v="0"/>
    <n v="0"/>
    <n v="1"/>
    <n v="1"/>
    <n v="5"/>
    <n v="3"/>
    <n v="0"/>
    <n v="83667"/>
    <n v="0"/>
    <n v="18"/>
    <s v="Production Manager"/>
    <s v="MA"/>
    <n v="2045"/>
    <d v="1968-07-20T00:00:00"/>
    <n v="56"/>
    <s v="Adult"/>
    <s v="M "/>
    <x v="0"/>
    <s v="US Citizen"/>
    <s v="Yes"/>
    <s v="Hispanic"/>
    <d v="2012-08-16T00:00:00"/>
    <n v="12"/>
    <m/>
    <s v="N/A-StillEmployed"/>
    <s v="Active"/>
    <s v="Production       "/>
    <x v="13"/>
    <n v="2"/>
    <s v="Indeed"/>
    <s v="Fully Meets"/>
    <n v="4.37"/>
    <n v="3"/>
    <n v="0"/>
    <d v="2019-01-14T00:00:00"/>
    <n v="2"/>
  </r>
  <r>
    <s v="Miller, Ned"/>
    <n v="10298"/>
    <n v="0"/>
    <n v="0"/>
    <n v="1"/>
    <n v="5"/>
    <n v="5"/>
    <n v="1"/>
    <n v="0"/>
    <n v="55800"/>
    <n v="1"/>
    <n v="20"/>
    <s v="Production Technician II"/>
    <s v="MA"/>
    <n v="2472"/>
    <d v="1975-09-30T00:00:00"/>
    <n v="49"/>
    <s v="Adult"/>
    <s v="M "/>
    <x v="0"/>
    <s v="US Citizen"/>
    <s v="No"/>
    <s v="White"/>
    <d v="2011-08-15T00:00:00"/>
    <n v="13"/>
    <d v="2014-04-09T00:00:00"/>
    <s v="unhappy"/>
    <s v="Voluntarily Terminated"/>
    <s v="Production       "/>
    <x v="8"/>
    <n v="12"/>
    <s v="LinkedIn"/>
    <s v="PIP"/>
    <n v="3"/>
    <n v="2"/>
    <n v="0"/>
    <d v="2013-01-14T00:00:00"/>
    <n v="6"/>
  </r>
  <r>
    <s v="Monkfish, Erasumus"/>
    <n v="10213"/>
    <n v="1"/>
    <n v="1"/>
    <n v="1"/>
    <n v="1"/>
    <n v="5"/>
    <n v="3"/>
    <n v="0"/>
    <n v="58207"/>
    <n v="0"/>
    <n v="20"/>
    <s v="Production Technician II"/>
    <s v="MA"/>
    <n v="1450"/>
    <d v="1973-03-26T00:00:00"/>
    <n v="52"/>
    <s v="Adult"/>
    <s v="M "/>
    <x v="1"/>
    <s v="US Citizen"/>
    <s v="No"/>
    <s v="White"/>
    <d v="2011-07-11T00:00:00"/>
    <n v="13"/>
    <m/>
    <s v="N/A-StillEmployed"/>
    <s v="Active"/>
    <s v="Production       "/>
    <x v="10"/>
    <n v="14"/>
    <s v="LinkedIn"/>
    <s v="Fully Meets"/>
    <n v="3.7"/>
    <n v="3"/>
    <n v="0"/>
    <d v="2019-08-01T00:00:00"/>
    <n v="14"/>
  </r>
  <r>
    <s v="Monroe, Peter"/>
    <n v="10288"/>
    <n v="1"/>
    <n v="1"/>
    <n v="1"/>
    <n v="1"/>
    <n v="3"/>
    <n v="2"/>
    <n v="1"/>
    <n v="157000"/>
    <n v="0"/>
    <n v="13"/>
    <s v="IT Manager - Infra"/>
    <s v="MA"/>
    <n v="2134"/>
    <d v="1982-08-25T00:00:00"/>
    <n v="42"/>
    <s v="Adult"/>
    <s v="M "/>
    <x v="1"/>
    <s v="Eligible NonCitizen"/>
    <s v="Yes"/>
    <s v="Black or African American"/>
    <d v="2012-02-15T00:00:00"/>
    <n v="13"/>
    <m/>
    <s v="N/A-StillEmployed"/>
    <s v="Active"/>
    <s v="IT/IS"/>
    <x v="15"/>
    <n v="5"/>
    <s v="Diversity Job Fair"/>
    <s v="Needs Improvement"/>
    <n v="2.39"/>
    <n v="3"/>
    <n v="6"/>
    <d v="2019-02-22T00:00:00"/>
    <n v="13"/>
  </r>
  <r>
    <s v="Monterro, Luisa"/>
    <n v="10025"/>
    <n v="0"/>
    <n v="0"/>
    <n v="0"/>
    <n v="1"/>
    <n v="5"/>
    <n v="4"/>
    <n v="0"/>
    <n v="72460"/>
    <n v="0"/>
    <n v="20"/>
    <s v="Production Technician II"/>
    <s v="MA"/>
    <n v="2126"/>
    <d v="1985-03-14T00:00:00"/>
    <n v="40"/>
    <s v="Adult"/>
    <s v="F"/>
    <x v="0"/>
    <s v="US Citizen"/>
    <s v="No"/>
    <s v="Black or African American"/>
    <d v="2013-05-13T00:00:00"/>
    <n v="12"/>
    <m/>
    <s v="N/A-StillEmployed"/>
    <s v="Active"/>
    <s v="Production       "/>
    <x v="2"/>
    <n v="20"/>
    <s v="Indeed"/>
    <s v="Exceeds"/>
    <n v="4.7"/>
    <n v="3"/>
    <n v="0"/>
    <d v="2019-01-14T00:00:00"/>
    <n v="1"/>
  </r>
  <r>
    <s v="Moran, Patrick"/>
    <n v="10223"/>
    <n v="0"/>
    <n v="0"/>
    <n v="1"/>
    <n v="3"/>
    <n v="5"/>
    <n v="3"/>
    <n v="1"/>
    <n v="72106"/>
    <n v="0"/>
    <n v="20"/>
    <s v="Production Technician II"/>
    <s v="MA"/>
    <n v="2127"/>
    <d v="1978-03-28T00:00:00"/>
    <n v="47"/>
    <s v="Adult"/>
    <s v="M "/>
    <x v="0"/>
    <s v="US Citizen"/>
    <s v="No"/>
    <s v="Black or African American"/>
    <d v="2012-09-01T00:00:00"/>
    <n v="12"/>
    <m/>
    <s v="N/A-StillEmployed"/>
    <s v="Active"/>
    <s v="Production       "/>
    <x v="11"/>
    <n v="18"/>
    <s v="Diversity Job Fair"/>
    <s v="Fully Meets"/>
    <n v="4.0999999999999996"/>
    <n v="4"/>
    <n v="0"/>
    <d v="2019-01-31T00:00:00"/>
    <n v="12"/>
  </r>
  <r>
    <s v="Morway, Tanya"/>
    <n v="10151"/>
    <n v="1"/>
    <n v="1"/>
    <n v="0"/>
    <n v="1"/>
    <n v="3"/>
    <n v="3"/>
    <n v="0"/>
    <n v="52599"/>
    <n v="0"/>
    <n v="15"/>
    <s v="Network Engineer"/>
    <s v="MA"/>
    <n v="2048"/>
    <d v="1968-08-15T00:00:00"/>
    <n v="56"/>
    <s v="Adult"/>
    <s v="F"/>
    <x v="1"/>
    <s v="US Citizen"/>
    <s v="No"/>
    <s v="White"/>
    <d v="2015-02-16T00:00:00"/>
    <n v="10"/>
    <m/>
    <s v="N/A-StillEmployed"/>
    <s v="Active"/>
    <s v="IT/IS"/>
    <x v="9"/>
    <n v="7"/>
    <s v="CareerBuilder"/>
    <s v="Fully Meets"/>
    <n v="3.81"/>
    <n v="3"/>
    <n v="6"/>
    <d v="2019-11-02T00:00:00"/>
    <n v="6"/>
  </r>
  <r>
    <s v="Motlagh,  Dawn"/>
    <n v="10254"/>
    <n v="0"/>
    <n v="2"/>
    <n v="0"/>
    <n v="1"/>
    <n v="5"/>
    <n v="3"/>
    <n v="0"/>
    <n v="63430"/>
    <n v="0"/>
    <n v="19"/>
    <s v="Production Technician I"/>
    <s v="MA"/>
    <n v="2453"/>
    <d v="1987-10-24T00:00:00"/>
    <n v="37"/>
    <s v="Adult"/>
    <s v="F"/>
    <x v="2"/>
    <s v="US Citizen"/>
    <s v="No"/>
    <s v="White"/>
    <d v="2013-01-04T00:00:00"/>
    <n v="12"/>
    <m/>
    <s v="N/A-StillEmployed"/>
    <s v="Active"/>
    <s v="Production       "/>
    <x v="3"/>
    <n v="16"/>
    <s v="LinkedIn"/>
    <s v="Fully Meets"/>
    <n v="4.4000000000000004"/>
    <n v="4"/>
    <n v="0"/>
    <d v="2019-01-17T00:00:00"/>
    <n v="18"/>
  </r>
  <r>
    <s v="Moumanil, Maliki "/>
    <n v="10120"/>
    <n v="0"/>
    <n v="3"/>
    <n v="1"/>
    <n v="1"/>
    <n v="5"/>
    <n v="3"/>
    <n v="0"/>
    <n v="74417"/>
    <n v="0"/>
    <n v="20"/>
    <s v="Production Technician II"/>
    <s v="MA"/>
    <n v="1460"/>
    <d v="1953-05-24T00:00:00"/>
    <n v="72"/>
    <s v="Senior"/>
    <s v="M "/>
    <x v="4"/>
    <s v="US Citizen"/>
    <s v="No"/>
    <s v="Black or African American"/>
    <d v="2013-05-13T00:00:00"/>
    <n v="12"/>
    <m/>
    <s v="N/A-StillEmployed"/>
    <s v="Active"/>
    <s v="Production       "/>
    <x v="0"/>
    <n v="22"/>
    <s v="LinkedIn"/>
    <s v="Fully Meets"/>
    <n v="4.29"/>
    <n v="5"/>
    <n v="0"/>
    <d v="2019-01-28T00:00:00"/>
    <n v="11"/>
  </r>
  <r>
    <s v="Myers, Michael"/>
    <n v="10216"/>
    <n v="0"/>
    <n v="0"/>
    <n v="1"/>
    <n v="1"/>
    <n v="5"/>
    <n v="3"/>
    <n v="0"/>
    <n v="57575"/>
    <n v="0"/>
    <n v="19"/>
    <s v="Production Technician I"/>
    <s v="MA"/>
    <n v="1550"/>
    <d v="1975-09-16T00:00:00"/>
    <n v="49"/>
    <s v="Adult"/>
    <s v="M "/>
    <x v="0"/>
    <s v="US Citizen"/>
    <s v="No"/>
    <s v="Asian"/>
    <d v="2013-08-07T00:00:00"/>
    <n v="11"/>
    <m/>
    <s v="N/A-StillEmployed"/>
    <s v="Active"/>
    <s v="Production       "/>
    <x v="2"/>
    <n v="20"/>
    <s v="LinkedIn"/>
    <s v="Fully Meets"/>
    <n v="4.0999999999999996"/>
    <n v="4"/>
    <n v="0"/>
    <d v="2019-01-22T00:00:00"/>
    <n v="13"/>
  </r>
  <r>
    <s v="Navathe, Kurt"/>
    <n v="10079"/>
    <n v="0"/>
    <n v="0"/>
    <n v="1"/>
    <n v="1"/>
    <n v="3"/>
    <n v="3"/>
    <n v="0"/>
    <n v="87921"/>
    <n v="0"/>
    <n v="22"/>
    <s v="Senior BI Developer"/>
    <s v="MA"/>
    <n v="2056"/>
    <d v="1968-01-15T00:00:00"/>
    <n v="57"/>
    <s v="Adult"/>
    <s v="M "/>
    <x v="0"/>
    <s v="US Citizen"/>
    <s v="No"/>
    <s v="Asian"/>
    <d v="2017-10-02T00:00:00"/>
    <n v="7"/>
    <m/>
    <s v="N/A-StillEmployed"/>
    <s v="Active"/>
    <s v="IT/IS"/>
    <x v="19"/>
    <n v="13"/>
    <s v="Indeed"/>
    <s v="Fully Meets"/>
    <n v="5"/>
    <n v="3"/>
    <n v="6"/>
    <d v="2019-02-25T00:00:00"/>
    <n v="17"/>
  </r>
  <r>
    <s v="Ndzi, Colombui"/>
    <n v="10215"/>
    <n v="0"/>
    <n v="0"/>
    <n v="1"/>
    <n v="5"/>
    <n v="5"/>
    <n v="3"/>
    <n v="1"/>
    <n v="50470"/>
    <n v="1"/>
    <n v="19"/>
    <s v="Production Technician I"/>
    <s v="MA"/>
    <n v="2110"/>
    <d v="1983-05-16T00:00:00"/>
    <n v="42"/>
    <s v="Adult"/>
    <s v="M "/>
    <x v="0"/>
    <s v="US Citizen"/>
    <s v="No"/>
    <s v="Black or African American"/>
    <d v="2011-09-26T00:00:00"/>
    <n v="13"/>
    <d v="2014-04-04T00:00:00"/>
    <s v="return to school"/>
    <s v="Voluntarily Terminated"/>
    <s v="Production       "/>
    <x v="4"/>
    <n v="39"/>
    <s v="Diversity Job Fair"/>
    <s v="Fully Meets"/>
    <n v="4.3"/>
    <n v="3"/>
    <n v="0"/>
    <d v="2013-02-03T00:00:00"/>
    <n v="19"/>
  </r>
  <r>
    <s v="Ndzi, Horia"/>
    <n v="10185"/>
    <n v="1"/>
    <n v="1"/>
    <n v="1"/>
    <n v="5"/>
    <n v="5"/>
    <n v="3"/>
    <n v="0"/>
    <n v="46664"/>
    <n v="1"/>
    <n v="19"/>
    <s v="Production Technician I"/>
    <s v="MA"/>
    <n v="2421"/>
    <d v="1983-06-14T00:00:00"/>
    <n v="42"/>
    <s v="Adult"/>
    <s v="M "/>
    <x v="1"/>
    <s v="US Citizen"/>
    <s v="No"/>
    <s v="White"/>
    <d v="2013-01-04T00:00:00"/>
    <n v="12"/>
    <d v="2016-05-25T00:00:00"/>
    <s v="more money"/>
    <s v="Voluntarily Terminated"/>
    <s v="Production       "/>
    <x v="5"/>
    <n v="11"/>
    <s v="Employee Referral"/>
    <s v="Fully Meets"/>
    <n v="3.18"/>
    <n v="3"/>
    <n v="0"/>
    <d v="2016-06-03T00:00:00"/>
    <n v="10"/>
  </r>
  <r>
    <s v="Newman, Richard "/>
    <n v="10063"/>
    <n v="1"/>
    <n v="1"/>
    <n v="1"/>
    <n v="3"/>
    <n v="5"/>
    <n v="3"/>
    <n v="0"/>
    <n v="48495"/>
    <n v="0"/>
    <n v="19"/>
    <s v="Production Technician I"/>
    <s v="MA"/>
    <n v="2136"/>
    <d v="1985-03-15T00:00:00"/>
    <n v="40"/>
    <s v="Adult"/>
    <s v="M "/>
    <x v="1"/>
    <s v="US Citizen"/>
    <s v="No"/>
    <s v="White"/>
    <d v="2014-12-05T00:00:00"/>
    <n v="10"/>
    <m/>
    <s v="N/A-StillEmployed"/>
    <s v="Active"/>
    <s v="Production       "/>
    <x v="7"/>
    <n v="19"/>
    <s v="LinkedIn"/>
    <s v="Fully Meets"/>
    <n v="5"/>
    <n v="5"/>
    <n v="0"/>
    <d v="2019-02-18T00:00:00"/>
    <n v="11"/>
  </r>
  <r>
    <s v="Ngodup, Shari "/>
    <n v="10037"/>
    <n v="0"/>
    <n v="3"/>
    <n v="0"/>
    <n v="1"/>
    <n v="5"/>
    <n v="4"/>
    <n v="1"/>
    <n v="52984"/>
    <n v="0"/>
    <n v="19"/>
    <s v="Production Technician I"/>
    <s v="MA"/>
    <n v="1810"/>
    <d v="1969-03-31T00:00:00"/>
    <n v="56"/>
    <s v="Adult"/>
    <s v="F"/>
    <x v="4"/>
    <s v="US Citizen"/>
    <s v="No"/>
    <s v="Black or African American"/>
    <d v="2013-01-04T00:00:00"/>
    <n v="12"/>
    <m/>
    <s v="N/A-StillEmployed"/>
    <s v="Active"/>
    <s v="Production       "/>
    <x v="8"/>
    <n v="12"/>
    <s v="Diversity Job Fair"/>
    <s v="Exceeds"/>
    <n v="4"/>
    <n v="3"/>
    <n v="0"/>
    <d v="2019-02-13T00:00:00"/>
    <n v="12"/>
  </r>
  <r>
    <s v="Nguyen, Dheepa"/>
    <n v="10042"/>
    <n v="0"/>
    <n v="0"/>
    <n v="0"/>
    <n v="1"/>
    <n v="6"/>
    <n v="3"/>
    <n v="0"/>
    <n v="63695"/>
    <n v="0"/>
    <n v="3"/>
    <s v="Area Sales Manager"/>
    <s v="GA"/>
    <n v="30428"/>
    <d v="1991-05-23T00:00:00"/>
    <n v="34"/>
    <s v="Adult"/>
    <s v="F"/>
    <x v="0"/>
    <s v="US Citizen"/>
    <s v="No"/>
    <s v="Two or more races"/>
    <d v="2013-08-07T00:00:00"/>
    <n v="11"/>
    <m/>
    <s v="N/A-StillEmployed"/>
    <s v="Active"/>
    <s v="Sales"/>
    <x v="16"/>
    <n v="21"/>
    <s v="Indeed"/>
    <s v="Fully Meets"/>
    <n v="5"/>
    <n v="5"/>
    <n v="0"/>
    <d v="2019-01-25T00:00:00"/>
    <n v="2"/>
  </r>
  <r>
    <s v="Nguyen, Lei-Ming"/>
    <n v="10206"/>
    <n v="0"/>
    <n v="0"/>
    <n v="0"/>
    <n v="1"/>
    <n v="5"/>
    <n v="3"/>
    <n v="0"/>
    <n v="62061"/>
    <n v="0"/>
    <n v="19"/>
    <s v="Production Technician I"/>
    <s v="MA"/>
    <n v="2132"/>
    <d v="1987-01-31T00:00:00"/>
    <n v="38"/>
    <s v="Adult"/>
    <s v="F"/>
    <x v="0"/>
    <s v="US Citizen"/>
    <s v="No"/>
    <s v="White"/>
    <d v="2013-08-07T00:00:00"/>
    <n v="11"/>
    <m/>
    <s v="N/A-StillEmployed"/>
    <s v="Active"/>
    <s v="Production       "/>
    <x v="10"/>
    <n v="14"/>
    <s v="LinkedIn"/>
    <s v="Fully Meets"/>
    <n v="3.6"/>
    <n v="5"/>
    <n v="0"/>
    <d v="2019-02-01T00:00:00"/>
    <n v="4"/>
  </r>
  <r>
    <s v="Nowlan, Kristie"/>
    <n v="10104"/>
    <n v="0"/>
    <n v="0"/>
    <n v="0"/>
    <n v="1"/>
    <n v="5"/>
    <n v="3"/>
    <n v="0"/>
    <n v="66738"/>
    <n v="0"/>
    <n v="20"/>
    <s v="Production Technician II"/>
    <s v="MA"/>
    <n v="1040"/>
    <d v="1955-11-14T00:00:00"/>
    <n v="69"/>
    <s v="Senior"/>
    <s v="F"/>
    <x v="0"/>
    <s v="US Citizen"/>
    <s v="No"/>
    <s v="White"/>
    <d v="2014-10-11T00:00:00"/>
    <n v="10"/>
    <m/>
    <s v="N/A-StillEmployed"/>
    <s v="Active"/>
    <s v="Production       "/>
    <x v="3"/>
    <n v="16"/>
    <s v="Indeed"/>
    <s v="Fully Meets"/>
    <n v="4.53"/>
    <n v="5"/>
    <n v="0"/>
    <d v="2019-01-16T00:00:00"/>
    <n v="5"/>
  </r>
  <r>
    <s v="O'hare, Lynn"/>
    <n v="10303"/>
    <n v="0"/>
    <n v="0"/>
    <n v="0"/>
    <n v="4"/>
    <n v="5"/>
    <n v="1"/>
    <n v="0"/>
    <n v="52674"/>
    <n v="1"/>
    <n v="19"/>
    <s v="Production Technician I"/>
    <s v="MA"/>
    <n v="2152"/>
    <d v="1987-05-24T00:00:00"/>
    <n v="38"/>
    <s v="Adult"/>
    <s v="F"/>
    <x v="0"/>
    <s v="US Citizen"/>
    <s v="No"/>
    <s v="Two or more races"/>
    <d v="2014-03-31T00:00:00"/>
    <n v="11"/>
    <d v="2018-01-05T00:00:00"/>
    <s v="performance"/>
    <s v="Terminated for Cause"/>
    <s v="Production       "/>
    <x v="2"/>
    <n v="20"/>
    <s v="LinkedIn"/>
    <s v="PIP"/>
    <n v="2.33"/>
    <n v="2"/>
    <n v="0"/>
    <d v="2018-09-03T00:00:00"/>
    <n v="3"/>
  </r>
  <r>
    <s v="Oliver, Brooke "/>
    <n v="10078"/>
    <n v="1"/>
    <n v="1"/>
    <n v="0"/>
    <n v="5"/>
    <n v="5"/>
    <n v="3"/>
    <n v="0"/>
    <n v="71966"/>
    <n v="1"/>
    <n v="20"/>
    <s v="Production Technician II"/>
    <s v="MA"/>
    <n v="2492"/>
    <d v="1983-07-30T00:00:00"/>
    <n v="41"/>
    <s v="Adult"/>
    <s v="F"/>
    <x v="1"/>
    <s v="US Citizen"/>
    <s v="No"/>
    <s v="Asian"/>
    <d v="2011-05-14T00:00:00"/>
    <n v="14"/>
    <d v="2013-08-19T00:00:00"/>
    <s v="unhappy"/>
    <s v="Voluntarily Terminated"/>
    <s v="Production       "/>
    <x v="4"/>
    <n v="39"/>
    <s v="LinkedIn"/>
    <s v="Fully Meets"/>
    <n v="5"/>
    <n v="3"/>
    <n v="0"/>
    <d v="2013-02-07T00:00:00"/>
    <n v="17"/>
  </r>
  <r>
    <s v="Onque, Jasmine"/>
    <n v="10121"/>
    <n v="0"/>
    <n v="0"/>
    <n v="0"/>
    <n v="1"/>
    <n v="6"/>
    <n v="3"/>
    <n v="0"/>
    <n v="63051"/>
    <n v="0"/>
    <n v="3"/>
    <s v="Area Sales Manager"/>
    <s v="FL"/>
    <n v="33174"/>
    <d v="1985-04-20T00:00:00"/>
    <n v="40"/>
    <s v="Adult"/>
    <s v="F"/>
    <x v="0"/>
    <s v="US Citizen"/>
    <s v="Yes"/>
    <s v="White"/>
    <d v="2013-09-30T00:00:00"/>
    <n v="11"/>
    <m/>
    <s v="N/A-StillEmployed"/>
    <s v="Active"/>
    <s v="Sales"/>
    <x v="16"/>
    <n v="21"/>
    <s v="Indeed"/>
    <s v="Fully Meets"/>
    <n v="4.28"/>
    <n v="3"/>
    <n v="0"/>
    <d v="2019-01-25T00:00:00"/>
    <n v="1"/>
  </r>
  <r>
    <s v="Osturnka, Adeel"/>
    <n v="10021"/>
    <n v="1"/>
    <n v="1"/>
    <n v="1"/>
    <n v="1"/>
    <n v="5"/>
    <n v="4"/>
    <n v="0"/>
    <n v="47414"/>
    <n v="0"/>
    <n v="19"/>
    <s v="Production Technician I"/>
    <s v="MA"/>
    <n v="2478"/>
    <d v="1979-08-30T00:00:00"/>
    <n v="45"/>
    <s v="Adult"/>
    <s v="M "/>
    <x v="1"/>
    <s v="US Citizen"/>
    <s v="No"/>
    <s v="White"/>
    <d v="2013-09-30T00:00:00"/>
    <n v="11"/>
    <m/>
    <s v="N/A-StillEmployed"/>
    <s v="Active"/>
    <s v="Production       "/>
    <x v="11"/>
    <n v="18"/>
    <s v="LinkedIn"/>
    <s v="Exceeds"/>
    <n v="5"/>
    <n v="3"/>
    <n v="0"/>
    <d v="2019-07-02T00:00:00"/>
    <n v="13"/>
  </r>
  <r>
    <s v="Owad, Clinton"/>
    <n v="10281"/>
    <n v="0"/>
    <n v="0"/>
    <n v="1"/>
    <n v="1"/>
    <n v="5"/>
    <n v="2"/>
    <n v="0"/>
    <n v="53060"/>
    <n v="0"/>
    <n v="19"/>
    <s v="Production Technician I"/>
    <s v="MA"/>
    <n v="1760"/>
    <d v="1979-02-24T00:00:00"/>
    <n v="46"/>
    <s v="Adult"/>
    <s v="M "/>
    <x v="0"/>
    <s v="US Citizen"/>
    <s v="No"/>
    <s v="Black or African American"/>
    <d v="2014-02-17T00:00:00"/>
    <n v="11"/>
    <m/>
    <s v="N/A-StillEmployed"/>
    <s v="Active"/>
    <s v="Production       "/>
    <x v="0"/>
    <n v="22"/>
    <s v="LinkedIn"/>
    <s v="Needs Improvement"/>
    <n v="4.25"/>
    <n v="3"/>
    <n v="0"/>
    <d v="2019-04-02T00:00:00"/>
    <n v="6"/>
  </r>
  <r>
    <s v="Ozark, Travis"/>
    <n v="10041"/>
    <n v="0"/>
    <n v="0"/>
    <n v="1"/>
    <n v="1"/>
    <n v="6"/>
    <n v="3"/>
    <n v="0"/>
    <n v="68829"/>
    <n v="0"/>
    <n v="3"/>
    <s v="Area Sales Manager"/>
    <s v="NC"/>
    <n v="27229"/>
    <d v="1978-08-17T00:00:00"/>
    <n v="46"/>
    <s v="Adult"/>
    <s v="M "/>
    <x v="0"/>
    <s v="US Citizen"/>
    <s v="No"/>
    <s v="White"/>
    <d v="2015-05-01T00:00:00"/>
    <n v="10"/>
    <m/>
    <s v="N/A-StillEmployed"/>
    <s v="Active"/>
    <s v="Sales"/>
    <x v="14"/>
    <n v="17"/>
    <s v="Website"/>
    <s v="Fully Meets"/>
    <n v="5"/>
    <n v="5"/>
    <n v="0"/>
    <d v="2019-01-14T00:00:00"/>
    <n v="18"/>
  </r>
  <r>
    <s v="Panjwani, Nina"/>
    <n v="10148"/>
    <n v="1"/>
    <n v="1"/>
    <n v="0"/>
    <n v="5"/>
    <n v="5"/>
    <n v="3"/>
    <n v="0"/>
    <n v="63515"/>
    <n v="1"/>
    <n v="19"/>
    <s v="Production Technician I"/>
    <s v="MA"/>
    <n v="2351"/>
    <d v="1979-01-05T00:00:00"/>
    <n v="46"/>
    <s v="Adult"/>
    <s v="F"/>
    <x v="1"/>
    <s v="US Citizen"/>
    <s v="No"/>
    <s v="White"/>
    <d v="2011-07-02T00:00:00"/>
    <n v="13"/>
    <d v="2014-12-01T00:00:00"/>
    <s v="Another position"/>
    <s v="Voluntarily Terminated"/>
    <s v="Production       "/>
    <x v="3"/>
    <n v="16"/>
    <s v="Google Search"/>
    <s v="Fully Meets"/>
    <n v="3.89"/>
    <n v="4"/>
    <n v="0"/>
    <d v="2013-04-03T00:00:00"/>
    <n v="7"/>
  </r>
  <r>
    <s v="Patronick, Lucas"/>
    <n v="10005"/>
    <n v="0"/>
    <n v="0"/>
    <n v="1"/>
    <n v="5"/>
    <n v="4"/>
    <n v="4"/>
    <n v="1"/>
    <n v="108987"/>
    <n v="1"/>
    <n v="24"/>
    <s v="Software Engineer"/>
    <s v="MA"/>
    <n v="1844"/>
    <d v="1979-02-20T00:00:00"/>
    <n v="46"/>
    <s v="Adult"/>
    <s v="M "/>
    <x v="0"/>
    <s v="US Citizen"/>
    <s v="No"/>
    <s v="Black or African American"/>
    <d v="2011-07-11T00:00:00"/>
    <n v="13"/>
    <d v="2015-07-09T00:00:00"/>
    <s v="Another position"/>
    <s v="Voluntarily Terminated"/>
    <s v="Software Engineering"/>
    <x v="6"/>
    <n v="10"/>
    <s v="Diversity Job Fair"/>
    <s v="Exceeds"/>
    <n v="5"/>
    <n v="5"/>
    <n v="3"/>
    <d v="2015-08-16T00:00:00"/>
    <n v="13"/>
  </r>
  <r>
    <s v="Pearson, Randall"/>
    <n v="10259"/>
    <n v="1"/>
    <n v="1"/>
    <n v="1"/>
    <n v="5"/>
    <n v="3"/>
    <n v="3"/>
    <n v="0"/>
    <n v="93093"/>
    <n v="1"/>
    <n v="9"/>
    <s v="Data Analyst"/>
    <s v="MA"/>
    <n v="2747"/>
    <d v="1988-03-17T00:00:00"/>
    <n v="37"/>
    <s v="Adult"/>
    <s v="M "/>
    <x v="1"/>
    <s v="US Citizen"/>
    <s v="No"/>
    <s v="White"/>
    <d v="2014-01-12T00:00:00"/>
    <n v="11"/>
    <d v="2016-01-05T00:00:00"/>
    <s v="performance"/>
    <s v="Voluntarily Terminated"/>
    <s v="IT/IS"/>
    <x v="1"/>
    <n v="4"/>
    <s v="Employee Referral"/>
    <s v="Fully Meets"/>
    <n v="4.7"/>
    <n v="4"/>
    <n v="5"/>
    <d v="2019-01-16T00:00:00"/>
    <n v="19"/>
  </r>
  <r>
    <s v="Smith, Martin"/>
    <n v="10286"/>
    <n v="0"/>
    <n v="0"/>
    <n v="1"/>
    <n v="5"/>
    <n v="5"/>
    <n v="2"/>
    <n v="0"/>
    <n v="53564"/>
    <n v="1"/>
    <n v="19"/>
    <s v="Production Technician I"/>
    <s v="MA"/>
    <n v="2458"/>
    <d v="1989-07-18T00:00:00"/>
    <n v="35"/>
    <s v="Adult"/>
    <s v="M "/>
    <x v="0"/>
    <s v="US Citizen"/>
    <s v="No"/>
    <s v="Black or African American"/>
    <d v="2011-10-01T00:00:00"/>
    <n v="13"/>
    <d v="2017-12-28T00:00:00"/>
    <s v="career change"/>
    <s v="Voluntarily Terminated"/>
    <s v="Production       "/>
    <x v="4"/>
    <n v="39"/>
    <s v="Google Search"/>
    <s v="Needs Improvement"/>
    <n v="3.54"/>
    <n v="5"/>
    <n v="0"/>
    <d v="2017-06-04T00:00:00"/>
    <n v="15"/>
  </r>
  <r>
    <s v="Pelletier, Ermine"/>
    <n v="10297"/>
    <n v="1"/>
    <n v="1"/>
    <n v="0"/>
    <n v="5"/>
    <n v="5"/>
    <n v="2"/>
    <n v="0"/>
    <n v="60270"/>
    <n v="1"/>
    <n v="20"/>
    <s v="Production Technician II"/>
    <s v="MA"/>
    <n v="2472"/>
    <d v="1986-07-20T00:00:00"/>
    <n v="38"/>
    <s v="Adult"/>
    <s v="F"/>
    <x v="1"/>
    <s v="US Citizen"/>
    <s v="No"/>
    <s v="Asian"/>
    <d v="2011-05-07T00:00:00"/>
    <n v="14"/>
    <d v="2015-09-15T00:00:00"/>
    <s v="unhappy"/>
    <s v="Voluntarily Terminated"/>
    <s v="Production       "/>
    <x v="5"/>
    <n v="11"/>
    <s v="CareerBuilder"/>
    <s v="Needs Improvement"/>
    <n v="2.4"/>
    <n v="5"/>
    <n v="0"/>
    <d v="2015-06-02T00:00:00"/>
    <n v="2"/>
  </r>
  <r>
    <s v="Perry, Shakira"/>
    <n v="10171"/>
    <n v="0"/>
    <n v="0"/>
    <n v="0"/>
    <n v="5"/>
    <n v="5"/>
    <n v="3"/>
    <n v="0"/>
    <n v="45998"/>
    <n v="1"/>
    <n v="19"/>
    <s v="Production Technician I"/>
    <s v="MA"/>
    <n v="2176"/>
    <d v="1986-08-17T00:00:00"/>
    <n v="38"/>
    <s v="Adult"/>
    <s v="F"/>
    <x v="0"/>
    <s v="US Citizen"/>
    <s v="No"/>
    <s v="White"/>
    <d v="2011-05-16T00:00:00"/>
    <n v="14"/>
    <d v="2015-10-25T00:00:00"/>
    <s v="medical issues"/>
    <s v="Voluntarily Terminated"/>
    <s v="Production       "/>
    <x v="5"/>
    <n v="11"/>
    <s v="LinkedIn"/>
    <s v="Fully Meets"/>
    <n v="3.45"/>
    <n v="4"/>
    <n v="0"/>
    <d v="2014-05-13T00:00:00"/>
    <n v="5"/>
  </r>
  <r>
    <s v="Peters, Lauren"/>
    <n v="10032"/>
    <n v="1"/>
    <n v="1"/>
    <n v="0"/>
    <n v="5"/>
    <n v="5"/>
    <n v="4"/>
    <n v="0"/>
    <n v="57954"/>
    <n v="1"/>
    <n v="20"/>
    <s v="Production Technician II"/>
    <s v="MA"/>
    <n v="1886"/>
    <d v="1984-09-16T00:00:00"/>
    <n v="40"/>
    <s v="Adult"/>
    <s v="F"/>
    <x v="1"/>
    <s v="US Citizen"/>
    <s v="No"/>
    <s v="White"/>
    <d v="2011-05-16T00:00:00"/>
    <n v="14"/>
    <d v="2013-04-02T00:00:00"/>
    <s v="more money"/>
    <s v="Voluntarily Terminated"/>
    <s v="Production       "/>
    <x v="7"/>
    <n v="19"/>
    <s v="Indeed"/>
    <s v="Exceeds"/>
    <n v="4.2"/>
    <n v="5"/>
    <n v="0"/>
    <d v="2013-10-01T00:00:00"/>
    <n v="12"/>
  </r>
  <r>
    <s v="Peterson, Ebonee  "/>
    <n v="10130"/>
    <n v="1"/>
    <n v="1"/>
    <n v="0"/>
    <n v="5"/>
    <n v="5"/>
    <n v="3"/>
    <n v="0"/>
    <n v="74669"/>
    <n v="1"/>
    <n v="18"/>
    <s v="Production Manager"/>
    <s v="MA"/>
    <n v="2030"/>
    <d v="1981-11-23T00:00:00"/>
    <n v="43"/>
    <s v="Adult"/>
    <s v="F"/>
    <x v="1"/>
    <s v="US Citizen"/>
    <s v="No"/>
    <s v="White"/>
    <d v="2010-10-25T00:00:00"/>
    <n v="14"/>
    <d v="2016-08-15T00:00:00"/>
    <s v="Another position"/>
    <s v="Voluntarily Terminated"/>
    <s v="Production       "/>
    <x v="13"/>
    <n v="2"/>
    <s v="Indeed"/>
    <s v="Fully Meets"/>
    <n v="4.16"/>
    <n v="5"/>
    <n v="0"/>
    <d v="2015-05-03T00:00:00"/>
    <n v="6"/>
  </r>
  <r>
    <s v="Petingill, Shana  "/>
    <n v="10217"/>
    <n v="1"/>
    <n v="1"/>
    <n v="0"/>
    <n v="1"/>
    <n v="5"/>
    <n v="3"/>
    <n v="0"/>
    <n v="74226"/>
    <n v="0"/>
    <n v="20"/>
    <s v="Production Technician II"/>
    <s v="MA"/>
    <n v="2050"/>
    <d v="1988-08-29T00:00:00"/>
    <n v="36"/>
    <s v="Adult"/>
    <s v="F"/>
    <x v="1"/>
    <s v="Eligible NonCitizen"/>
    <s v="No"/>
    <s v="Asian"/>
    <d v="2012-02-04T00:00:00"/>
    <n v="13"/>
    <m/>
    <s v="N/A-StillEmployed"/>
    <s v="Active"/>
    <s v="Production       "/>
    <x v="8"/>
    <n v="12"/>
    <s v="LinkedIn"/>
    <s v="Fully Meets"/>
    <n v="4.3"/>
    <n v="3"/>
    <n v="0"/>
    <d v="2019-01-14T00:00:00"/>
    <n v="14"/>
  </r>
  <r>
    <s v="Petrowsky, Thelma"/>
    <n v="10016"/>
    <n v="1"/>
    <n v="1"/>
    <n v="0"/>
    <n v="1"/>
    <n v="3"/>
    <n v="4"/>
    <n v="0"/>
    <n v="93554"/>
    <n v="0"/>
    <n v="9"/>
    <s v="Data Analyst"/>
    <s v="MA"/>
    <n v="1886"/>
    <d v="1984-10-15T00:00:00"/>
    <n v="40"/>
    <s v="Adult"/>
    <s v="F"/>
    <x v="1"/>
    <s v="US Citizen"/>
    <s v="No"/>
    <s v="Black or African American"/>
    <d v="2014-10-11T00:00:00"/>
    <n v="10"/>
    <m/>
    <s v="N/A-StillEmployed"/>
    <s v="Active"/>
    <s v="IT/IS"/>
    <x v="1"/>
    <n v="4"/>
    <s v="Employee Referral"/>
    <s v="Exceeds"/>
    <n v="4.5999999999999996"/>
    <n v="5"/>
    <n v="7"/>
    <d v="2019-04-01T00:00:00"/>
    <n v="16"/>
  </r>
  <r>
    <s v="Pham, Hong"/>
    <n v="10050"/>
    <n v="1"/>
    <n v="1"/>
    <n v="1"/>
    <n v="5"/>
    <n v="5"/>
    <n v="3"/>
    <n v="0"/>
    <n v="64724"/>
    <n v="1"/>
    <n v="19"/>
    <s v="Production Technician I"/>
    <s v="MA"/>
    <n v="2451"/>
    <d v="1961-06-19T00:00:00"/>
    <n v="64"/>
    <s v="Senior"/>
    <s v="M "/>
    <x v="1"/>
    <s v="US Citizen"/>
    <s v="No"/>
    <s v="Asian"/>
    <d v="2011-05-07T00:00:00"/>
    <n v="14"/>
    <d v="2012-11-30T00:00:00"/>
    <s v="more money"/>
    <s v="Voluntarily Terminated"/>
    <s v="Production       "/>
    <x v="8"/>
    <n v="12"/>
    <s v="Google Search"/>
    <s v="Fully Meets"/>
    <n v="5"/>
    <n v="3"/>
    <n v="0"/>
    <d v="2012-02-20T00:00:00"/>
    <n v="13"/>
  </r>
  <r>
    <s v="Pitt, Brad "/>
    <n v="10164"/>
    <n v="0"/>
    <n v="0"/>
    <n v="1"/>
    <n v="1"/>
    <n v="5"/>
    <n v="3"/>
    <n v="0"/>
    <n v="47001"/>
    <n v="0"/>
    <n v="19"/>
    <s v="Production Technician I"/>
    <s v="MA"/>
    <n v="2451"/>
    <d v="1970-09-22T00:00:00"/>
    <n v="54"/>
    <s v="Adult"/>
    <s v="M "/>
    <x v="0"/>
    <s v="US Citizen"/>
    <s v="No"/>
    <s v="White"/>
    <d v="2007-05-11T00:00:00"/>
    <n v="18"/>
    <m/>
    <s v="N/A-StillEmployed"/>
    <s v="Active"/>
    <s v="Production       "/>
    <x v="10"/>
    <n v="14"/>
    <s v="Google Search"/>
    <s v="Fully Meets"/>
    <n v="3.66"/>
    <n v="3"/>
    <n v="0"/>
    <d v="2019-02-25T00:00:00"/>
    <n v="15"/>
  </r>
  <r>
    <s v="Potts, Xana"/>
    <n v="10124"/>
    <n v="1"/>
    <n v="1"/>
    <n v="0"/>
    <n v="1"/>
    <n v="6"/>
    <n v="3"/>
    <n v="0"/>
    <n v="61844"/>
    <n v="0"/>
    <n v="3"/>
    <s v="Area Sales Manager"/>
    <s v="KY"/>
    <n v="40220"/>
    <d v="1984-12-31T00:00:00"/>
    <n v="40"/>
    <s v="Adult"/>
    <s v="F"/>
    <x v="1"/>
    <s v="US Citizen"/>
    <s v="No"/>
    <s v="Black or African American"/>
    <d v="2012-09-01T00:00:00"/>
    <n v="12"/>
    <m/>
    <s v="N/A-StillEmployed"/>
    <s v="Active"/>
    <s v="Sales"/>
    <x v="16"/>
    <n v="21"/>
    <s v="Website"/>
    <s v="Fully Meets"/>
    <n v="4.2"/>
    <n v="5"/>
    <n v="0"/>
    <d v="2019-01-02T00:00:00"/>
    <n v="9"/>
  </r>
  <r>
    <s v="Power, Morissa"/>
    <n v="10187"/>
    <n v="0"/>
    <n v="2"/>
    <n v="0"/>
    <n v="5"/>
    <n v="5"/>
    <n v="3"/>
    <n v="0"/>
    <n v="46799"/>
    <n v="1"/>
    <n v="19"/>
    <s v="Production Technician I"/>
    <s v="MA"/>
    <n v="1742"/>
    <d v="1982-07-22T00:00:00"/>
    <n v="42"/>
    <s v="Adult"/>
    <s v="F"/>
    <x v="2"/>
    <s v="Eligible NonCitizen"/>
    <s v="No"/>
    <s v="Asian"/>
    <d v="2011-05-16T00:00:00"/>
    <n v="14"/>
    <d v="2018-04-06T00:00:00"/>
    <s v="Another position"/>
    <s v="Voluntarily Terminated"/>
    <s v="Production       "/>
    <x v="2"/>
    <n v="20"/>
    <s v="Google Search"/>
    <s v="Fully Meets"/>
    <n v="3.17"/>
    <n v="4"/>
    <n v="0"/>
    <d v="2018-02-04T00:00:00"/>
    <n v="14"/>
  </r>
  <r>
    <s v="Punjabhi, Louis  "/>
    <n v="10225"/>
    <n v="0"/>
    <n v="0"/>
    <n v="1"/>
    <n v="1"/>
    <n v="5"/>
    <n v="3"/>
    <n v="0"/>
    <n v="59472"/>
    <n v="0"/>
    <n v="19"/>
    <s v="Production Technician I"/>
    <s v="MA"/>
    <n v="2109"/>
    <d v="1985-01-28T00:00:00"/>
    <n v="40"/>
    <s v="Adult"/>
    <s v="M "/>
    <x v="0"/>
    <s v="US Citizen"/>
    <s v="No"/>
    <s v="White"/>
    <d v="2014-06-01T00:00:00"/>
    <n v="11"/>
    <m/>
    <s v="N/A-StillEmployed"/>
    <s v="Active"/>
    <s v="Production       "/>
    <x v="11"/>
    <n v="18"/>
    <s v="Employee Referral"/>
    <s v="Fully Meets"/>
    <n v="4.8"/>
    <n v="3"/>
    <n v="0"/>
    <d v="2019-07-01T00:00:00"/>
    <n v="14"/>
  </r>
  <r>
    <s v="Purinton, Janine"/>
    <n v="10262"/>
    <n v="0"/>
    <n v="2"/>
    <n v="0"/>
    <n v="5"/>
    <n v="5"/>
    <n v="3"/>
    <n v="0"/>
    <n v="46430"/>
    <n v="1"/>
    <n v="19"/>
    <s v="Production Technician I"/>
    <s v="MA"/>
    <n v="2474"/>
    <d v="1973-05-27T00:00:00"/>
    <n v="52"/>
    <s v="Adult"/>
    <s v="F"/>
    <x v="2"/>
    <s v="US Citizen"/>
    <s v="No"/>
    <s v="White"/>
    <d v="2012-09-24T00:00:00"/>
    <n v="12"/>
    <d v="2013-06-18T00:00:00"/>
    <s v="unhappy"/>
    <s v="Voluntarily Terminated"/>
    <s v="Production       "/>
    <x v="2"/>
    <n v="20"/>
    <s v="Indeed"/>
    <s v="Fully Meets"/>
    <n v="4.5"/>
    <n v="5"/>
    <n v="0"/>
    <d v="2013-02-04T00:00:00"/>
    <n v="16"/>
  </r>
  <r>
    <s v="Quinn, Sean"/>
    <n v="10131"/>
    <n v="1"/>
    <n v="1"/>
    <n v="1"/>
    <n v="5"/>
    <n v="1"/>
    <n v="3"/>
    <n v="1"/>
    <n v="83363"/>
    <n v="1"/>
    <n v="23"/>
    <s v="Software Engineer"/>
    <s v="MA"/>
    <n v="2045"/>
    <d v="1972-11-21T00:00:00"/>
    <n v="52"/>
    <s v="Adult"/>
    <s v="M "/>
    <x v="1"/>
    <s v="Eligible NonCitizen"/>
    <s v="No"/>
    <s v="Black or African American"/>
    <d v="2011-02-21T00:00:00"/>
    <n v="14"/>
    <d v="2015-08-15T00:00:00"/>
    <s v="career change"/>
    <s v="Voluntarily Terminated"/>
    <s v="Software Engineering"/>
    <x v="13"/>
    <n v="2"/>
    <s v="Diversity Job Fair"/>
    <s v="Fully Meets"/>
    <n v="4.1500000000000004"/>
    <n v="4"/>
    <n v="0"/>
    <d v="2014-04-19T00:00:00"/>
    <n v="4"/>
  </r>
  <r>
    <s v="Rachael, Maggie"/>
    <n v="10239"/>
    <n v="1"/>
    <n v="1"/>
    <n v="0"/>
    <n v="1"/>
    <n v="3"/>
    <n v="3"/>
    <n v="0"/>
    <n v="95920"/>
    <n v="0"/>
    <n v="4"/>
    <s v="BI Developer"/>
    <s v="MA"/>
    <n v="2110"/>
    <d v="1987-03-18T00:00:00"/>
    <n v="38"/>
    <s v="Adult"/>
    <s v="F"/>
    <x v="1"/>
    <s v="US Citizen"/>
    <s v="No"/>
    <s v="Black or African American"/>
    <d v="2016-02-10T00:00:00"/>
    <n v="9"/>
    <m/>
    <s v="N/A-StillEmployed"/>
    <s v="Active"/>
    <s v="IT/IS"/>
    <x v="19"/>
    <n v="13"/>
    <s v="Indeed"/>
    <s v="Fully Meets"/>
    <n v="4.4000000000000004"/>
    <n v="4"/>
    <n v="6"/>
    <d v="2019-06-02T00:00:00"/>
    <n v="10"/>
  </r>
  <r>
    <s v="Rarrick, Quinn"/>
    <n v="10152"/>
    <n v="0"/>
    <n v="2"/>
    <n v="1"/>
    <n v="5"/>
    <n v="5"/>
    <n v="3"/>
    <n v="0"/>
    <n v="61729"/>
    <n v="1"/>
    <n v="19"/>
    <s v="Production Technician I"/>
    <s v="MA"/>
    <n v="2478"/>
    <d v="1986-07-24T00:00:00"/>
    <n v="38"/>
    <s v="Adult"/>
    <s v="M "/>
    <x v="2"/>
    <s v="US Citizen"/>
    <s v="No"/>
    <s v="White"/>
    <d v="2011-09-26T00:00:00"/>
    <n v="13"/>
    <d v="2018-07-04T00:00:00"/>
    <s v="more money"/>
    <s v="Voluntarily Terminated"/>
    <s v="Production       "/>
    <x v="0"/>
    <n v="22"/>
    <s v="Indeed"/>
    <s v="Fully Meets"/>
    <n v="3.8"/>
    <n v="5"/>
    <n v="0"/>
    <d v="2018-04-02T00:00:00"/>
    <n v="19"/>
  </r>
  <r>
    <s v="Ren, Kylo"/>
    <n v="10140"/>
    <n v="1"/>
    <n v="1"/>
    <n v="1"/>
    <n v="1"/>
    <n v="6"/>
    <n v="3"/>
    <n v="0"/>
    <n v="61809"/>
    <n v="0"/>
    <n v="3"/>
    <s v="Area Sales Manager"/>
    <s v="ID"/>
    <n v="83706"/>
    <d v="1974-12-21T00:00:00"/>
    <n v="50"/>
    <s v="Adult"/>
    <s v="M "/>
    <x v="1"/>
    <s v="US Citizen"/>
    <s v="No"/>
    <s v="White"/>
    <d v="2014-12-05T00:00:00"/>
    <n v="10"/>
    <m/>
    <s v="N/A-StillEmployed"/>
    <s v="Active"/>
    <s v="Sales"/>
    <x v="14"/>
    <n v="17"/>
    <s v="CareerBuilder"/>
    <s v="Fully Meets"/>
    <n v="3.98"/>
    <n v="3"/>
    <n v="0"/>
    <d v="2019-01-28T00:00:00"/>
    <n v="4"/>
  </r>
  <r>
    <s v="Rhoads, Thomas"/>
    <n v="10058"/>
    <n v="0"/>
    <n v="2"/>
    <n v="1"/>
    <n v="5"/>
    <n v="5"/>
    <n v="3"/>
    <n v="0"/>
    <n v="45115"/>
    <n v="1"/>
    <n v="19"/>
    <s v="Production Technician I"/>
    <s v="MA"/>
    <n v="2176"/>
    <d v="1986-04-26T00:00:00"/>
    <n v="39"/>
    <s v="Adult"/>
    <s v="M "/>
    <x v="2"/>
    <s v="US Citizen"/>
    <s v="Yes"/>
    <s v="White"/>
    <d v="2011-05-16T00:00:00"/>
    <n v="14"/>
    <d v="2016-01-15T00:00:00"/>
    <s v="retiring"/>
    <s v="Voluntarily Terminated"/>
    <s v="Production       "/>
    <x v="3"/>
    <n v="16"/>
    <s v="LinkedIn"/>
    <s v="Fully Meets"/>
    <n v="5"/>
    <n v="4"/>
    <n v="0"/>
    <d v="2015-03-30T00:00:00"/>
    <n v="11"/>
  </r>
  <r>
    <s v="Rivera, Haley  "/>
    <n v="10011"/>
    <n v="1"/>
    <n v="1"/>
    <n v="0"/>
    <n v="1"/>
    <n v="5"/>
    <n v="4"/>
    <n v="0"/>
    <n v="46738"/>
    <n v="0"/>
    <n v="19"/>
    <s v="Production Technician I"/>
    <s v="MA"/>
    <n v="2171"/>
    <d v="1987-12-17T00:00:00"/>
    <n v="37"/>
    <s v="Adult"/>
    <s v="F"/>
    <x v="1"/>
    <s v="US Citizen"/>
    <s v="No"/>
    <s v="Asian"/>
    <d v="2011-11-28T00:00:00"/>
    <n v="13"/>
    <m/>
    <s v="N/A-StillEmployed"/>
    <s v="Active"/>
    <s v="Production       "/>
    <x v="4"/>
    <m/>
    <s v="Google Search"/>
    <s v="Exceeds"/>
    <n v="4.3600000000000003"/>
    <n v="5"/>
    <n v="0"/>
    <d v="2019-11-02T00:00:00"/>
    <n v="16"/>
  </r>
  <r>
    <s v="Roberson, May"/>
    <n v="10230"/>
    <n v="0"/>
    <n v="2"/>
    <n v="0"/>
    <n v="5"/>
    <n v="5"/>
    <n v="3"/>
    <n v="0"/>
    <n v="64971"/>
    <n v="1"/>
    <n v="20"/>
    <s v="Production Technician II"/>
    <s v="MA"/>
    <n v="1902"/>
    <d v="1981-04-14T00:00:00"/>
    <n v="44"/>
    <s v="Adult"/>
    <s v="F"/>
    <x v="2"/>
    <s v="Eligible NonCitizen"/>
    <s v="No"/>
    <s v="Black or African American"/>
    <d v="2011-09-26T00:00:00"/>
    <n v="13"/>
    <d v="2011-10-22T00:00:00"/>
    <s v="return to school"/>
    <s v="Voluntarily Terminated"/>
    <s v="Production       "/>
    <x v="10"/>
    <n v="14"/>
    <s v="Google Search"/>
    <s v="Fully Meets"/>
    <n v="4.5"/>
    <n v="4"/>
    <n v="0"/>
    <d v="2011-10-22T00:00:00"/>
    <n v="10"/>
  </r>
  <r>
    <s v="Robertson, Peter"/>
    <n v="10224"/>
    <n v="1"/>
    <n v="1"/>
    <n v="1"/>
    <n v="5"/>
    <n v="5"/>
    <n v="3"/>
    <n v="0"/>
    <n v="55578"/>
    <n v="1"/>
    <n v="20"/>
    <s v="Production Technician II"/>
    <s v="MA"/>
    <n v="2138"/>
    <d v="1985-08-24T00:00:00"/>
    <n v="39"/>
    <s v="Adult"/>
    <s v="M "/>
    <x v="1"/>
    <s v="US Citizen"/>
    <s v="No"/>
    <s v="White"/>
    <d v="2011-05-07T00:00:00"/>
    <n v="14"/>
    <d v="2012-08-02T00:00:00"/>
    <s v="Another position"/>
    <s v="Voluntarily Terminated"/>
    <s v="Production       "/>
    <x v="2"/>
    <n v="20"/>
    <s v="Indeed"/>
    <s v="Fully Meets"/>
    <n v="4.2"/>
    <n v="5"/>
    <n v="0"/>
    <d v="2012-06-01T00:00:00"/>
    <n v="13"/>
  </r>
  <r>
    <s v="Robinson, Alain  "/>
    <n v="10047"/>
    <n v="1"/>
    <n v="1"/>
    <n v="1"/>
    <n v="5"/>
    <n v="5"/>
    <n v="3"/>
    <n v="0"/>
    <n v="50428"/>
    <n v="1"/>
    <n v="19"/>
    <s v="Production Technician I"/>
    <s v="MA"/>
    <n v="1420"/>
    <d v="1988-05-19T00:00:00"/>
    <n v="37"/>
    <s v="Adult"/>
    <s v="M "/>
    <x v="1"/>
    <s v="US Citizen"/>
    <s v="No"/>
    <s v="Black or African American"/>
    <d v="2011-10-01T00:00:00"/>
    <n v="13"/>
    <d v="2016-01-26T00:00:00"/>
    <s v="attendance"/>
    <s v="Voluntarily Terminated"/>
    <s v="Production       "/>
    <x v="5"/>
    <n v="11"/>
    <s v="Indeed"/>
    <s v="Fully Meets"/>
    <n v="5"/>
    <n v="3"/>
    <n v="0"/>
    <d v="2015-10-01T00:00:00"/>
    <n v="11"/>
  </r>
  <r>
    <s v="Robinson, Cherly"/>
    <n v="10285"/>
    <n v="1"/>
    <n v="1"/>
    <n v="0"/>
    <n v="4"/>
    <n v="5"/>
    <n v="2"/>
    <n v="0"/>
    <n v="61422"/>
    <n v="1"/>
    <n v="19"/>
    <s v="Production Technician I"/>
    <s v="MA"/>
    <n v="1460"/>
    <d v="1987-11-25T00:00:00"/>
    <n v="37"/>
    <s v="Adult"/>
    <s v="F"/>
    <x v="1"/>
    <s v="US Citizen"/>
    <s v="No"/>
    <s v="White"/>
    <d v="2011-10-01T00:00:00"/>
    <n v="13"/>
    <d v="2016-05-17T00:00:00"/>
    <s v="attendance"/>
    <s v="Terminated for Cause"/>
    <s v="Production       "/>
    <x v="7"/>
    <n v="19"/>
    <s v="Indeed"/>
    <s v="Needs Improvement"/>
    <n v="3.6"/>
    <n v="3"/>
    <n v="0"/>
    <d v="2016-05-04T00:00:00"/>
    <n v="16"/>
  </r>
  <r>
    <s v="Robinson, Elias"/>
    <n v="10020"/>
    <n v="0"/>
    <n v="4"/>
    <n v="1"/>
    <n v="1"/>
    <n v="5"/>
    <n v="4"/>
    <n v="0"/>
    <n v="63353"/>
    <n v="0"/>
    <n v="19"/>
    <s v="Production Technician I"/>
    <s v="MA"/>
    <n v="1730"/>
    <d v="1963-10-30T00:00:00"/>
    <n v="61"/>
    <s v="Senior"/>
    <s v="M "/>
    <x v="3"/>
    <s v="US Citizen"/>
    <s v="No"/>
    <s v="White"/>
    <d v="2013-08-07T00:00:00"/>
    <n v="11"/>
    <m/>
    <s v="N/A-StillEmployed"/>
    <s v="Active"/>
    <s v="Production       "/>
    <x v="8"/>
    <n v="12"/>
    <s v="Employee Referral"/>
    <s v="Exceeds"/>
    <n v="3.6"/>
    <n v="5"/>
    <n v="0"/>
    <d v="2019-11-02T00:00:00"/>
    <n v="4"/>
  </r>
  <r>
    <s v="Roby, Lori "/>
    <n v="10162"/>
    <n v="1"/>
    <n v="1"/>
    <n v="0"/>
    <n v="1"/>
    <n v="3"/>
    <n v="3"/>
    <n v="0"/>
    <n v="89883"/>
    <n v="0"/>
    <n v="9"/>
    <s v="Data Analyst"/>
    <s v="MA"/>
    <n v="1886"/>
    <d v="1984-08-16T00:00:00"/>
    <n v="40"/>
    <s v="Adult"/>
    <s v="F"/>
    <x v="1"/>
    <s v="US Citizen"/>
    <s v="No"/>
    <s v="White"/>
    <d v="2015-02-16T00:00:00"/>
    <n v="10"/>
    <m/>
    <s v="N/A-StillEmployed"/>
    <s v="Active"/>
    <s v="IT/IS"/>
    <x v="1"/>
    <n v="4"/>
    <s v="Employee Referral"/>
    <s v="Fully Meets"/>
    <n v="3.69"/>
    <n v="5"/>
    <n v="6"/>
    <d v="2019-02-14T00:00:00"/>
    <n v="15"/>
  </r>
  <r>
    <s v="Roehrich, Bianca"/>
    <n v="10149"/>
    <n v="0"/>
    <n v="0"/>
    <n v="0"/>
    <n v="5"/>
    <n v="3"/>
    <n v="3"/>
    <n v="0"/>
    <n v="120000"/>
    <n v="1"/>
    <n v="29"/>
    <s v="Principal Data Architect"/>
    <s v="MA"/>
    <n v="2703"/>
    <d v="1987-06-14T00:00:00"/>
    <n v="38"/>
    <s v="Adult"/>
    <s v="F"/>
    <x v="0"/>
    <s v="US Citizen"/>
    <s v="Yes"/>
    <s v="White"/>
    <d v="2015-05-01T00:00:00"/>
    <n v="10"/>
    <d v="2018-10-11T00:00:00"/>
    <s v="Another position"/>
    <s v="Voluntarily Terminated"/>
    <s v="IT/IS"/>
    <x v="1"/>
    <n v="4"/>
    <s v="LinkedIn"/>
    <s v="Fully Meets"/>
    <n v="3.88"/>
    <n v="3"/>
    <n v="7"/>
    <d v="2018-02-13T00:00:00"/>
    <n v="12"/>
  </r>
  <r>
    <s v="Roper, Katie"/>
    <n v="10086"/>
    <n v="0"/>
    <n v="0"/>
    <n v="0"/>
    <n v="1"/>
    <n v="3"/>
    <n v="3"/>
    <n v="0"/>
    <n v="150290"/>
    <n v="0"/>
    <n v="7"/>
    <s v="Data Architect"/>
    <s v="MA"/>
    <n v="2056"/>
    <d v="1968-07-20T00:00:00"/>
    <n v="56"/>
    <s v="Adult"/>
    <s v="F"/>
    <x v="0"/>
    <s v="US Citizen"/>
    <s v="No"/>
    <s v="Black or African American"/>
    <d v="2017-07-01T00:00:00"/>
    <n v="7"/>
    <m/>
    <s v="N/A-StillEmployed"/>
    <s v="Active"/>
    <s v="IT/IS"/>
    <x v="19"/>
    <n v="13"/>
    <s v="Indeed"/>
    <s v="Fully Meets"/>
    <n v="4.9400000000000004"/>
    <n v="3"/>
    <n v="5"/>
    <d v="2019-06-02T00:00:00"/>
    <n v="17"/>
  </r>
  <r>
    <s v="Rose, Ashley  "/>
    <n v="10054"/>
    <n v="0"/>
    <n v="3"/>
    <n v="0"/>
    <n v="1"/>
    <n v="5"/>
    <n v="3"/>
    <n v="0"/>
    <n v="60627"/>
    <n v="0"/>
    <n v="19"/>
    <s v="Production Technician I"/>
    <s v="MA"/>
    <n v="1886"/>
    <d v="1975-09-30T00:00:00"/>
    <n v="49"/>
    <s v="Adult"/>
    <s v="F"/>
    <x v="4"/>
    <s v="US Citizen"/>
    <s v="No"/>
    <s v="White"/>
    <d v="2014-06-01T00:00:00"/>
    <n v="11"/>
    <m/>
    <s v="N/A-StillEmployed"/>
    <s v="Active"/>
    <s v="Production       "/>
    <x v="10"/>
    <n v="14"/>
    <s v="Website"/>
    <s v="Fully Meets"/>
    <n v="5"/>
    <n v="4"/>
    <n v="0"/>
    <d v="2019-01-31T00:00:00"/>
    <n v="8"/>
  </r>
  <r>
    <s v="Rossetti, Bruno"/>
    <n v="10065"/>
    <n v="0"/>
    <n v="0"/>
    <n v="1"/>
    <n v="5"/>
    <n v="5"/>
    <n v="3"/>
    <n v="0"/>
    <n v="53180"/>
    <n v="1"/>
    <n v="19"/>
    <s v="Production Technician I"/>
    <s v="MA"/>
    <n v="2155"/>
    <d v="1973-03-26T00:00:00"/>
    <n v="52"/>
    <s v="Adult"/>
    <s v="M "/>
    <x v="0"/>
    <s v="US Citizen"/>
    <s v="No"/>
    <s v="White"/>
    <d v="2011-04-04T00:00:00"/>
    <n v="14"/>
    <d v="2018-08-13T00:00:00"/>
    <s v="Another position"/>
    <s v="Voluntarily Terminated"/>
    <s v="Production       "/>
    <x v="2"/>
    <n v="20"/>
    <s v="Google Search"/>
    <s v="Fully Meets"/>
    <n v="5"/>
    <n v="5"/>
    <n v="0"/>
    <d v="2018-02-07T00:00:00"/>
    <n v="4"/>
  </r>
  <r>
    <s v="Roup,Simon"/>
    <n v="10198"/>
    <n v="0"/>
    <n v="0"/>
    <n v="1"/>
    <n v="1"/>
    <n v="3"/>
    <n v="3"/>
    <n v="0"/>
    <n v="140920"/>
    <n v="0"/>
    <n v="13"/>
    <s v="IT Manager - DB"/>
    <s v="MA"/>
    <n v="2481"/>
    <d v="1982-08-25T00:00:00"/>
    <n v="42"/>
    <s v="Adult"/>
    <s v="M "/>
    <x v="0"/>
    <s v="US Citizen"/>
    <s v="No"/>
    <s v="White"/>
    <d v="2013-01-20T00:00:00"/>
    <n v="12"/>
    <m/>
    <s v="N/A-StillEmployed"/>
    <s v="Active"/>
    <s v="IT/IS"/>
    <x v="15"/>
    <n v="5"/>
    <s v="Indeed"/>
    <s v="Fully Meets"/>
    <n v="3.6"/>
    <n v="5"/>
    <n v="7"/>
    <d v="2019-02-18T00:00:00"/>
    <n v="13"/>
  </r>
  <r>
    <s v="Ruiz, Ricardo"/>
    <n v="10222"/>
    <n v="0"/>
    <n v="2"/>
    <n v="1"/>
    <n v="5"/>
    <n v="3"/>
    <n v="3"/>
    <n v="1"/>
    <n v="148999"/>
    <n v="1"/>
    <n v="13"/>
    <s v="IT Manager - DB"/>
    <s v="MA"/>
    <n v="1915"/>
    <d v="1985-03-14T00:00:00"/>
    <n v="40"/>
    <s v="Adult"/>
    <s v="M "/>
    <x v="2"/>
    <s v="US Citizen"/>
    <s v="No"/>
    <s v="Black or African American"/>
    <d v="2012-09-01T00:00:00"/>
    <n v="12"/>
    <d v="2015-04-11T00:00:00"/>
    <s v="hours"/>
    <s v="Voluntarily Terminated"/>
    <s v="IT/IS"/>
    <x v="15"/>
    <n v="5"/>
    <s v="Diversity Job Fair"/>
    <s v="Fully Meets"/>
    <n v="4.3"/>
    <n v="4"/>
    <n v="6"/>
    <d v="2015-04-01T00:00:00"/>
    <n v="8"/>
  </r>
  <r>
    <s v="Saada, Adell"/>
    <n v="10126"/>
    <n v="1"/>
    <n v="1"/>
    <n v="0"/>
    <n v="1"/>
    <n v="4"/>
    <n v="3"/>
    <n v="0"/>
    <n v="86214"/>
    <n v="0"/>
    <n v="24"/>
    <s v="Software Engineer"/>
    <s v="MA"/>
    <n v="2132"/>
    <d v="1978-03-28T00:00:00"/>
    <n v="47"/>
    <s v="Adult"/>
    <s v="F"/>
    <x v="1"/>
    <s v="US Citizen"/>
    <s v="No"/>
    <s v="White"/>
    <d v="2012-05-11T00:00:00"/>
    <n v="13"/>
    <m/>
    <s v="N/A-StillEmployed"/>
    <s v="Active"/>
    <s v="Software Engineering"/>
    <x v="6"/>
    <n v="10"/>
    <s v="Indeed"/>
    <s v="Fully Meets"/>
    <n v="4.2"/>
    <n v="3"/>
    <n v="6"/>
    <d v="2019-02-13T00:00:00"/>
    <n v="2"/>
  </r>
  <r>
    <s v="Saar-Beckles, Melinda"/>
    <n v="10295"/>
    <n v="0"/>
    <n v="0"/>
    <n v="0"/>
    <n v="2"/>
    <n v="5"/>
    <n v="2"/>
    <n v="1"/>
    <n v="47750"/>
    <n v="0"/>
    <n v="19"/>
    <s v="Production Technician I"/>
    <s v="MA"/>
    <n v="1801"/>
    <d v="1968-08-15T00:00:00"/>
    <n v="56"/>
    <s v="Adult"/>
    <s v="F"/>
    <x v="0"/>
    <s v="US Citizen"/>
    <s v="No"/>
    <s v="Black or African American"/>
    <d v="2016-04-07T00:00:00"/>
    <n v="9"/>
    <m/>
    <s v="N/A-StillEmployed"/>
    <s v="Active"/>
    <s v="Production       "/>
    <x v="11"/>
    <n v="18"/>
    <s v="Diversity Job Fair"/>
    <s v="Needs Improvement"/>
    <n v="2.6"/>
    <n v="4"/>
    <n v="0"/>
    <d v="2019-02-18T00:00:00"/>
    <n v="4"/>
  </r>
  <r>
    <s v="Sadki, Nore  "/>
    <n v="10260"/>
    <n v="0"/>
    <n v="0"/>
    <n v="1"/>
    <n v="5"/>
    <n v="5"/>
    <n v="3"/>
    <n v="0"/>
    <n v="46428"/>
    <n v="1"/>
    <n v="19"/>
    <s v="Production Technician I"/>
    <s v="MA"/>
    <n v="2148"/>
    <d v="1987-10-24T00:00:00"/>
    <n v="37"/>
    <s v="Adult"/>
    <s v="M "/>
    <x v="0"/>
    <s v="US Citizen"/>
    <s v="No"/>
    <s v="White"/>
    <d v="2009-05-01T00:00:00"/>
    <n v="16"/>
    <d v="2018-07-30T00:00:00"/>
    <s v="relocation out of area"/>
    <s v="Voluntarily Terminated"/>
    <s v="Production       "/>
    <x v="0"/>
    <n v="22"/>
    <s v="Google Search"/>
    <s v="Fully Meets"/>
    <n v="4.5999999999999996"/>
    <n v="5"/>
    <n v="0"/>
    <d v="2018-05-02T00:00:00"/>
    <n v="7"/>
  </r>
  <r>
    <s v="Sahoo, Adil"/>
    <n v="10233"/>
    <n v="1"/>
    <n v="1"/>
    <n v="1"/>
    <n v="1"/>
    <n v="5"/>
    <n v="3"/>
    <n v="0"/>
    <n v="57975"/>
    <n v="0"/>
    <n v="20"/>
    <s v="Production Technician II"/>
    <s v="MA"/>
    <n v="2062"/>
    <d v="1953-05-24T00:00:00"/>
    <n v="72"/>
    <s v="Senior"/>
    <s v="M "/>
    <x v="1"/>
    <s v="US Citizen"/>
    <s v="No"/>
    <s v="White"/>
    <d v="2010-08-30T00:00:00"/>
    <n v="14"/>
    <m/>
    <s v="N/A-StillEmployed"/>
    <s v="Active"/>
    <s v="Production       "/>
    <x v="11"/>
    <n v="18"/>
    <s v="CareerBuilder"/>
    <s v="Fully Meets"/>
    <n v="4.0999999999999996"/>
    <n v="3"/>
    <n v="0"/>
    <d v="2019-10-01T00:00:00"/>
    <n v="13"/>
  </r>
  <r>
    <s v="Salter, Jason"/>
    <n v="10229"/>
    <n v="0"/>
    <n v="2"/>
    <n v="1"/>
    <n v="5"/>
    <n v="3"/>
    <n v="3"/>
    <n v="0"/>
    <n v="88527"/>
    <n v="1"/>
    <n v="9"/>
    <s v="Data Analyst "/>
    <s v="MA"/>
    <n v="2452"/>
    <d v="1975-09-16T00:00:00"/>
    <n v="49"/>
    <s v="Adult"/>
    <s v="M "/>
    <x v="2"/>
    <s v="US Citizen"/>
    <s v="No"/>
    <s v="Black or African American"/>
    <d v="2015-05-01T00:00:00"/>
    <n v="10"/>
    <d v="2015-10-31T00:00:00"/>
    <s v="hours"/>
    <s v="Voluntarily Terminated"/>
    <s v="IT/IS"/>
    <x v="1"/>
    <n v="4"/>
    <s v="LinkedIn"/>
    <s v="Fully Meets"/>
    <n v="4.2"/>
    <n v="3"/>
    <n v="5"/>
    <d v="2015-04-20T00:00:00"/>
    <n v="2"/>
  </r>
  <r>
    <s v="Sander, Kamrin"/>
    <n v="10169"/>
    <n v="1"/>
    <n v="1"/>
    <n v="0"/>
    <n v="1"/>
    <n v="5"/>
    <n v="3"/>
    <n v="0"/>
    <n v="56147"/>
    <n v="0"/>
    <n v="19"/>
    <s v="Production Technician I"/>
    <s v="MA"/>
    <n v="2154"/>
    <d v="1968-01-14T00:00:00"/>
    <n v="57"/>
    <s v="Adult"/>
    <s v="F"/>
    <x v="1"/>
    <s v="US Citizen"/>
    <s v="No"/>
    <s v="Black or African American"/>
    <d v="2013-09-30T00:00:00"/>
    <n v="11"/>
    <m/>
    <s v="N/A-StillEmployed"/>
    <s v="Active"/>
    <s v="Production       "/>
    <x v="3"/>
    <n v="16"/>
    <s v="LinkedIn"/>
    <s v="Fully Meets"/>
    <n v="3.51"/>
    <n v="3"/>
    <n v="0"/>
    <d v="2019-02-18T00:00:00"/>
    <n v="2"/>
  </r>
  <r>
    <s v="Sewkumar, Nori"/>
    <n v="10071"/>
    <n v="0"/>
    <n v="0"/>
    <n v="0"/>
    <n v="3"/>
    <n v="5"/>
    <n v="3"/>
    <n v="0"/>
    <n v="50923"/>
    <n v="0"/>
    <n v="19"/>
    <s v="Production Technician I"/>
    <s v="MA"/>
    <n v="2191"/>
    <d v="1983-05-16T00:00:00"/>
    <n v="42"/>
    <s v="Adult"/>
    <s v="F"/>
    <x v="0"/>
    <s v="US Citizen"/>
    <s v="No"/>
    <s v="Asian"/>
    <d v="2013-09-30T00:00:00"/>
    <n v="11"/>
    <m/>
    <s v="N/A-StillEmployed"/>
    <s v="Active"/>
    <s v="Production       "/>
    <x v="4"/>
    <m/>
    <s v="Google Search"/>
    <s v="Fully Meets"/>
    <n v="5"/>
    <n v="5"/>
    <n v="0"/>
    <d v="2019-06-02T00:00:00"/>
    <n v="14"/>
  </r>
  <r>
    <s v="Shepard, Anita "/>
    <n v="10179"/>
    <n v="1"/>
    <n v="1"/>
    <n v="0"/>
    <n v="1"/>
    <n v="3"/>
    <n v="3"/>
    <n v="0"/>
    <n v="50750"/>
    <n v="0"/>
    <n v="15"/>
    <s v="Network Engineer"/>
    <s v="MA"/>
    <n v="1773"/>
    <d v="1983-06-14T00:00:00"/>
    <n v="42"/>
    <s v="Adult"/>
    <s v="F"/>
    <x v="1"/>
    <s v="US Citizen"/>
    <s v="No"/>
    <s v="White"/>
    <d v="2013-09-30T00:00:00"/>
    <n v="11"/>
    <m/>
    <s v="N/A-StillEmployed"/>
    <s v="Active"/>
    <s v="IT/IS"/>
    <x v="9"/>
    <n v="7"/>
    <s v="LinkedIn"/>
    <s v="Fully Meets"/>
    <n v="3.31"/>
    <n v="3"/>
    <n v="6"/>
    <d v="2019-07-01T00:00:00"/>
    <n v="7"/>
  </r>
  <r>
    <s v="Shields, Seffi"/>
    <n v="10091"/>
    <n v="1"/>
    <n v="1"/>
    <n v="0"/>
    <n v="1"/>
    <n v="5"/>
    <n v="3"/>
    <n v="0"/>
    <n v="52087"/>
    <n v="0"/>
    <n v="19"/>
    <s v="Production Technician I"/>
    <s v="MA"/>
    <n v="2149"/>
    <d v="1985-03-15T00:00:00"/>
    <n v="40"/>
    <s v="Adult"/>
    <s v="F"/>
    <x v="1"/>
    <s v="US Citizen"/>
    <s v="No"/>
    <s v="White"/>
    <d v="2013-08-19T00:00:00"/>
    <n v="11"/>
    <m/>
    <s v="N/A-StillEmployed"/>
    <s v="Active"/>
    <s v="Production       "/>
    <x v="5"/>
    <n v="11"/>
    <s v="LinkedIn"/>
    <s v="Fully Meets"/>
    <n v="4.8099999999999996"/>
    <n v="4"/>
    <n v="0"/>
    <d v="2019-02-15T00:00:00"/>
    <n v="15"/>
  </r>
  <r>
    <s v="Simard, Kramer"/>
    <n v="10178"/>
    <n v="1"/>
    <n v="1"/>
    <n v="1"/>
    <n v="1"/>
    <n v="3"/>
    <n v="3"/>
    <n v="0"/>
    <n v="87826"/>
    <n v="0"/>
    <n v="9"/>
    <s v="Data Analyst"/>
    <s v="MA"/>
    <n v="2110"/>
    <d v="1969-03-31T00:00:00"/>
    <n v="56"/>
    <s v="Adult"/>
    <s v="M "/>
    <x v="1"/>
    <s v="US Citizen"/>
    <s v="Yes"/>
    <s v="White"/>
    <d v="2015-05-01T00:00:00"/>
    <n v="10"/>
    <m/>
    <s v="N/A-StillEmployed"/>
    <s v="Active"/>
    <s v="IT/IS"/>
    <x v="1"/>
    <n v="4"/>
    <s v="Employee Referral"/>
    <s v="Fully Meets"/>
    <n v="3.32"/>
    <n v="3"/>
    <n v="7"/>
    <d v="2019-01-14T00:00:00"/>
    <n v="16"/>
  </r>
  <r>
    <s v="Singh, Nan "/>
    <n v="10039"/>
    <n v="0"/>
    <n v="0"/>
    <n v="0"/>
    <n v="1"/>
    <n v="1"/>
    <n v="3"/>
    <n v="0"/>
    <n v="51920"/>
    <n v="0"/>
    <n v="2"/>
    <s v="Administrative Assistant"/>
    <s v="MA"/>
    <n v="2330"/>
    <d v="1991-05-23T00:00:00"/>
    <n v="34"/>
    <s v="Adult"/>
    <s v="F"/>
    <x v="0"/>
    <s v="US Citizen"/>
    <s v="No"/>
    <s v="White"/>
    <d v="2015-01-05T00:00:00"/>
    <n v="10"/>
    <m/>
    <s v="N/A-StillEmployed"/>
    <s v="Active"/>
    <s v="Admin Offices"/>
    <x v="12"/>
    <n v="1"/>
    <s v="Website"/>
    <s v="Fully Meets"/>
    <n v="5"/>
    <n v="3"/>
    <n v="5"/>
    <d v="2019-01-15T00:00:00"/>
    <n v="2"/>
  </r>
  <r>
    <s v="Sloan, Constance"/>
    <n v="10095"/>
    <n v="0"/>
    <n v="0"/>
    <n v="0"/>
    <n v="5"/>
    <n v="5"/>
    <n v="3"/>
    <n v="0"/>
    <n v="63878"/>
    <n v="1"/>
    <n v="20"/>
    <s v="Production Technician II"/>
    <s v="MA"/>
    <n v="1851"/>
    <d v="1987-01-31T00:00:00"/>
    <n v="38"/>
    <s v="Adult"/>
    <s v="F"/>
    <x v="0"/>
    <s v="US Citizen"/>
    <s v="No"/>
    <s v="White"/>
    <d v="2009-10-26T00:00:00"/>
    <n v="15"/>
    <d v="2015-08-04T00:00:00"/>
    <s v="maternity leave - did not return"/>
    <s v="Voluntarily Terminated"/>
    <s v="Production       "/>
    <x v="0"/>
    <n v="22"/>
    <s v="CareerBuilder"/>
    <s v="Fully Meets"/>
    <n v="4.68"/>
    <n v="4"/>
    <n v="0"/>
    <d v="2015-02-04T00:00:00"/>
    <n v="20"/>
  </r>
  <r>
    <s v="Smith, Joe"/>
    <n v="10027"/>
    <n v="0"/>
    <n v="0"/>
    <n v="1"/>
    <n v="1"/>
    <n v="5"/>
    <n v="4"/>
    <n v="0"/>
    <n v="60656"/>
    <n v="0"/>
    <n v="20"/>
    <s v="Production Technician II"/>
    <s v="MA"/>
    <n v="2045"/>
    <d v="1955-11-14T00:00:00"/>
    <n v="69"/>
    <s v="Senior"/>
    <s v="M "/>
    <x v="0"/>
    <s v="US Citizen"/>
    <s v="No"/>
    <s v="White"/>
    <d v="2014-09-29T00:00:00"/>
    <n v="10"/>
    <m/>
    <s v="N/A-StillEmployed"/>
    <s v="Active"/>
    <s v="Production       "/>
    <x v="3"/>
    <n v="16"/>
    <s v="Indeed"/>
    <s v="Exceeds"/>
    <n v="4.3"/>
    <n v="3"/>
    <n v="0"/>
    <d v="2019-01-28T00:00:00"/>
    <n v="4"/>
  </r>
  <r>
    <s v="Smith, John"/>
    <n v="10291"/>
    <n v="0"/>
    <n v="2"/>
    <n v="1"/>
    <n v="1"/>
    <n v="6"/>
    <n v="2"/>
    <n v="1"/>
    <n v="72992"/>
    <n v="0"/>
    <n v="21"/>
    <s v="Sales Manager"/>
    <s v="MA"/>
    <n v="1886"/>
    <d v="1987-05-24T00:00:00"/>
    <n v="38"/>
    <s v="Adult"/>
    <s v="M "/>
    <x v="2"/>
    <s v="US Citizen"/>
    <s v="No"/>
    <s v="Black or African American"/>
    <d v="2014-05-18T00:00:00"/>
    <n v="11"/>
    <m/>
    <s v="N/A-StillEmployed"/>
    <s v="Active"/>
    <s v="Sales"/>
    <x v="18"/>
    <n v="15"/>
    <s v="Diversity Job Fair"/>
    <s v="Needs Improvement"/>
    <n v="2.4"/>
    <n v="4"/>
    <n v="0"/>
    <d v="2019-01-16T00:00:00"/>
    <n v="16"/>
  </r>
  <r>
    <s v="Smith, Leigh Ann"/>
    <n v="10153"/>
    <n v="1"/>
    <n v="1"/>
    <n v="0"/>
    <n v="5"/>
    <n v="1"/>
    <n v="3"/>
    <n v="1"/>
    <n v="55000"/>
    <n v="1"/>
    <n v="2"/>
    <s v="Administrative Assistant"/>
    <s v="MA"/>
    <n v="1844"/>
    <d v="1983-07-30T00:00:00"/>
    <n v="41"/>
    <s v="Adult"/>
    <s v="F"/>
    <x v="1"/>
    <s v="US Citizen"/>
    <s v="No"/>
    <s v="Black or African American"/>
    <d v="2011-09-26T00:00:00"/>
    <n v="13"/>
    <d v="2013-09-25T00:00:00"/>
    <s v="career change"/>
    <s v="Voluntarily Terminated"/>
    <s v="Admin Offices"/>
    <x v="12"/>
    <n v="1"/>
    <s v="Diversity Job Fair"/>
    <s v="Fully Meets"/>
    <n v="3.8"/>
    <n v="4"/>
    <n v="4"/>
    <d v="2013-08-15T00:00:00"/>
    <n v="17"/>
  </r>
  <r>
    <s v="Smith, Sade"/>
    <n v="10157"/>
    <n v="0"/>
    <n v="0"/>
    <n v="0"/>
    <n v="1"/>
    <n v="5"/>
    <n v="3"/>
    <n v="0"/>
    <n v="58939"/>
    <n v="0"/>
    <n v="19"/>
    <s v="Production Technician I"/>
    <s v="MA"/>
    <n v="2130"/>
    <d v="1985-04-20T00:00:00"/>
    <n v="40"/>
    <s v="Adult"/>
    <s v="F"/>
    <x v="0"/>
    <s v="US Citizen"/>
    <s v="No"/>
    <s v="White"/>
    <d v="2013-11-11T00:00:00"/>
    <n v="11"/>
    <m/>
    <s v="N/A-StillEmployed"/>
    <s v="Active"/>
    <s v="Production       "/>
    <x v="7"/>
    <n v="19"/>
    <s v="Employee Referral"/>
    <s v="Fully Meets"/>
    <n v="3.73"/>
    <n v="3"/>
    <n v="0"/>
    <d v="2019-01-24T00:00:00"/>
    <n v="16"/>
  </r>
  <r>
    <s v="Soto, Julia "/>
    <n v="10119"/>
    <n v="1"/>
    <n v="1"/>
    <n v="0"/>
    <n v="1"/>
    <n v="3"/>
    <n v="3"/>
    <n v="0"/>
    <n v="66593"/>
    <n v="0"/>
    <n v="14"/>
    <s v="IT Support"/>
    <s v="MA"/>
    <n v="2360"/>
    <d v="1969-03-31T00:00:00"/>
    <n v="56"/>
    <s v="Adult"/>
    <s v="F"/>
    <x v="1"/>
    <s v="US Citizen"/>
    <s v="No"/>
    <s v="Black or African American"/>
    <d v="2011-10-06T00:00:00"/>
    <n v="13"/>
    <m/>
    <s v="N/A-StillEmployed"/>
    <s v="Active"/>
    <s v="IT/IS"/>
    <x v="17"/>
    <n v="6"/>
    <s v="LinkedIn"/>
    <s v="Fully Meets"/>
    <n v="4.3"/>
    <n v="3"/>
    <n v="5"/>
    <d v="2019-08-02T00:00:00"/>
    <n v="19"/>
  </r>
  <r>
    <s v="Soze, Keyser"/>
    <n v="10180"/>
    <n v="1"/>
    <n v="1"/>
    <n v="1"/>
    <n v="2"/>
    <n v="3"/>
    <n v="3"/>
    <n v="0"/>
    <n v="87565"/>
    <n v="0"/>
    <n v="28"/>
    <s v="Sr. Network Engineer"/>
    <s v="MA"/>
    <n v="1545"/>
    <d v="1979-02-24T00:00:00"/>
    <n v="46"/>
    <s v="Adult"/>
    <s v="M "/>
    <x v="1"/>
    <s v="US Citizen"/>
    <s v="No"/>
    <s v="Asian"/>
    <d v="2016-06-30T00:00:00"/>
    <n v="8"/>
    <m/>
    <s v="N/A-StillEmployed"/>
    <s v="Active"/>
    <s v="IT/IS"/>
    <x v="9"/>
    <n v="7"/>
    <s v="LinkedIn"/>
    <s v="Fully Meets"/>
    <n v="3.27"/>
    <n v="4"/>
    <n v="5"/>
    <d v="2019-01-14T00:00:00"/>
    <n v="13"/>
  </r>
  <r>
    <s v="Sparks, Taylor  "/>
    <n v="10302"/>
    <n v="1"/>
    <n v="1"/>
    <n v="0"/>
    <n v="1"/>
    <n v="5"/>
    <n v="1"/>
    <n v="0"/>
    <n v="64021"/>
    <n v="0"/>
    <n v="19"/>
    <s v="Production Technician I"/>
    <s v="MA"/>
    <n v="2093"/>
    <d v="1978-08-17T00:00:00"/>
    <n v="46"/>
    <s v="Adult"/>
    <s v="F"/>
    <x v="1"/>
    <s v="US Citizen"/>
    <s v="No"/>
    <s v="White"/>
    <d v="2012-02-20T00:00:00"/>
    <n v="13"/>
    <m/>
    <s v="N/A-StillEmployed"/>
    <s v="Active"/>
    <s v="Production       "/>
    <x v="8"/>
    <n v="12"/>
    <s v="Indeed"/>
    <s v="PIP"/>
    <n v="2.4"/>
    <n v="2"/>
    <n v="1"/>
    <d v="2019-02-25T00:00:00"/>
    <n v="20"/>
  </r>
  <r>
    <s v="Spirea, Kelley"/>
    <n v="10090"/>
    <n v="1"/>
    <n v="1"/>
    <n v="0"/>
    <n v="1"/>
    <n v="5"/>
    <n v="3"/>
    <n v="0"/>
    <n v="65714"/>
    <n v="0"/>
    <n v="18"/>
    <s v="Production Manager"/>
    <s v="MA"/>
    <n v="2451"/>
    <d v="1975-09-30T00:00:00"/>
    <n v="49"/>
    <s v="Adult"/>
    <s v="F"/>
    <x v="1"/>
    <s v="US Citizen"/>
    <s v="No"/>
    <s v="White"/>
    <d v="2012-02-10T00:00:00"/>
    <n v="13"/>
    <m/>
    <s v="N/A-StillEmployed"/>
    <s v="Active"/>
    <s v="Production       "/>
    <x v="13"/>
    <n v="2"/>
    <s v="LinkedIn"/>
    <s v="Fully Meets"/>
    <n v="4.83"/>
    <n v="5"/>
    <n v="0"/>
    <d v="2019-02-14T00:00:00"/>
    <n v="15"/>
  </r>
  <r>
    <s v="Squatrito, Kristen"/>
    <n v="10030"/>
    <n v="0"/>
    <n v="2"/>
    <n v="0"/>
    <n v="5"/>
    <n v="5"/>
    <n v="4"/>
    <n v="0"/>
    <n v="62425"/>
    <n v="1"/>
    <n v="19"/>
    <s v="Production Technician I"/>
    <s v="MA"/>
    <n v="2359"/>
    <d v="1973-03-26T00:00:00"/>
    <n v="52"/>
    <s v="Adult"/>
    <s v="F"/>
    <x v="2"/>
    <s v="US Citizen"/>
    <s v="No"/>
    <s v="White"/>
    <d v="2011-05-13T00:00:00"/>
    <n v="14"/>
    <d v="2015-06-29T00:00:00"/>
    <s v="unhappy"/>
    <s v="Voluntarily Terminated"/>
    <s v="Production       "/>
    <x v="10"/>
    <n v="14"/>
    <s v="LinkedIn"/>
    <s v="Exceeds"/>
    <n v="4.0999999999999996"/>
    <n v="4"/>
    <n v="0"/>
    <d v="2015-02-03T00:00:00"/>
    <n v="16"/>
  </r>
  <r>
    <s v="Stanford,Barbara  M"/>
    <n v="10278"/>
    <n v="0"/>
    <n v="2"/>
    <n v="0"/>
    <n v="1"/>
    <n v="5"/>
    <n v="3"/>
    <n v="0"/>
    <n v="47961"/>
    <n v="0"/>
    <n v="19"/>
    <s v="Production Technician I"/>
    <s v="MA"/>
    <n v="2050"/>
    <d v="1982-08-25T00:00:00"/>
    <n v="42"/>
    <s v="Adult"/>
    <s v="F"/>
    <x v="2"/>
    <s v="US Citizen"/>
    <s v="No"/>
    <s v="Two or more races"/>
    <d v="2011-10-01T00:00:00"/>
    <n v="13"/>
    <m/>
    <s v="N/A-StillEmployed"/>
    <s v="Active"/>
    <s v="Production       "/>
    <x v="2"/>
    <n v="20"/>
    <s v="Google Search"/>
    <s v="Fully Meets"/>
    <n v="4.0999999999999996"/>
    <n v="4"/>
    <n v="0"/>
    <d v="2019-07-02T00:00:00"/>
    <n v="9"/>
  </r>
  <r>
    <s v="Stansfield, Norman"/>
    <n v="10307"/>
    <n v="1"/>
    <n v="1"/>
    <n v="1"/>
    <n v="1"/>
    <n v="6"/>
    <n v="1"/>
    <n v="0"/>
    <n v="58273"/>
    <n v="0"/>
    <n v="3"/>
    <s v="Area Sales Manager"/>
    <s v="NV"/>
    <n v="89139"/>
    <d v="1985-03-14T00:00:00"/>
    <n v="40"/>
    <s v="Adult"/>
    <s v="M "/>
    <x v="1"/>
    <s v="US Citizen"/>
    <s v="No"/>
    <s v="White"/>
    <d v="2014-12-05T00:00:00"/>
    <n v="10"/>
    <m/>
    <s v="N/A-StillEmployed"/>
    <s v="Active"/>
    <s v="Sales"/>
    <x v="16"/>
    <n v="21"/>
    <s v="Website"/>
    <s v="PIP"/>
    <n v="1.81"/>
    <n v="2"/>
    <n v="0"/>
    <d v="2019-01-17T00:00:00"/>
    <n v="5"/>
  </r>
  <r>
    <s v="Steans, Tyrone  "/>
    <n v="10147"/>
    <n v="0"/>
    <n v="0"/>
    <n v="1"/>
    <n v="1"/>
    <n v="1"/>
    <n v="3"/>
    <n v="0"/>
    <n v="63003"/>
    <n v="0"/>
    <n v="1"/>
    <s v="Accountant I"/>
    <s v="MA"/>
    <n v="2703"/>
    <d v="1978-03-28T00:00:00"/>
    <n v="47"/>
    <s v="Adult"/>
    <s v="M "/>
    <x v="0"/>
    <s v="US Citizen"/>
    <s v="No"/>
    <s v="White"/>
    <d v="2014-09-29T00:00:00"/>
    <n v="10"/>
    <m/>
    <s v="N/A-StillEmployed"/>
    <s v="Active"/>
    <s v="Admin Offices"/>
    <x v="12"/>
    <n v="1"/>
    <s v="Indeed"/>
    <s v="Fully Meets"/>
    <n v="3.9"/>
    <n v="5"/>
    <n v="5"/>
    <d v="2019-01-18T00:00:00"/>
    <n v="9"/>
  </r>
  <r>
    <s v="Stoica, Rick"/>
    <n v="10266"/>
    <n v="1"/>
    <n v="1"/>
    <n v="1"/>
    <n v="1"/>
    <n v="5"/>
    <n v="3"/>
    <n v="0"/>
    <n v="61355"/>
    <n v="0"/>
    <n v="19"/>
    <s v="Production Technician I"/>
    <s v="MA"/>
    <n v="2301"/>
    <d v="1968-08-15T00:00:00"/>
    <n v="56"/>
    <s v="Adult"/>
    <s v="M "/>
    <x v="1"/>
    <s v="US Citizen"/>
    <s v="No"/>
    <s v="Asian"/>
    <d v="2014-02-17T00:00:00"/>
    <n v="11"/>
    <m/>
    <s v="N/A-StillEmployed"/>
    <s v="Active"/>
    <s v="Production       "/>
    <x v="11"/>
    <n v="18"/>
    <s v="LinkedIn"/>
    <s v="Fully Meets"/>
    <n v="4.7"/>
    <n v="3"/>
    <n v="0"/>
    <d v="2019-11-01T00:00:00"/>
    <n v="4"/>
  </r>
  <r>
    <s v="Strong, Caitrin"/>
    <n v="10241"/>
    <n v="1"/>
    <n v="1"/>
    <n v="0"/>
    <n v="1"/>
    <n v="6"/>
    <n v="3"/>
    <n v="0"/>
    <n v="60120"/>
    <n v="0"/>
    <n v="3"/>
    <s v="Area Sales Manager"/>
    <s v="MT"/>
    <n v="59102"/>
    <d v="1987-10-24T00:00:00"/>
    <n v="37"/>
    <s v="Adult"/>
    <s v="F"/>
    <x v="1"/>
    <s v="US Citizen"/>
    <s v="No"/>
    <s v="Black or African American"/>
    <d v="2010-09-27T00:00:00"/>
    <n v="14"/>
    <m/>
    <s v="N/A-StillEmployed"/>
    <s v="Active"/>
    <s v="Sales"/>
    <x v="14"/>
    <n v="17"/>
    <s v="Indeed"/>
    <s v="Fully Meets"/>
    <n v="4.0999999999999996"/>
    <n v="4"/>
    <n v="0"/>
    <d v="2019-01-31T00:00:00"/>
    <n v="18"/>
  </r>
  <r>
    <s v="Sullivan, Kissy "/>
    <n v="10158"/>
    <n v="1"/>
    <n v="1"/>
    <n v="0"/>
    <n v="1"/>
    <n v="5"/>
    <n v="3"/>
    <n v="0"/>
    <n v="63682"/>
    <n v="0"/>
    <n v="18"/>
    <s v="Production Manager"/>
    <s v="MA"/>
    <n v="1776"/>
    <d v="1953-05-24T00:00:00"/>
    <n v="72"/>
    <s v="Senior"/>
    <s v="F"/>
    <x v="1"/>
    <s v="US Citizen"/>
    <s v="No"/>
    <s v="Black or African American"/>
    <d v="2009-08-01T00:00:00"/>
    <n v="15"/>
    <m/>
    <s v="N/A-StillEmployed"/>
    <s v="Active"/>
    <s v="Production       "/>
    <x v="13"/>
    <n v="2"/>
    <s v="Indeed"/>
    <s v="Fully Meets"/>
    <n v="3.73"/>
    <n v="4"/>
    <n v="0"/>
    <d v="2019-01-24T00:00:00"/>
    <n v="12"/>
  </r>
  <r>
    <s v="Sullivan, Timothy"/>
    <n v="10117"/>
    <n v="1"/>
    <n v="1"/>
    <n v="1"/>
    <n v="1"/>
    <n v="5"/>
    <n v="3"/>
    <n v="0"/>
    <n v="63025"/>
    <n v="0"/>
    <n v="19"/>
    <s v="Production Technician I"/>
    <s v="MA"/>
    <n v="2747"/>
    <d v="1975-09-16T00:00:00"/>
    <n v="49"/>
    <s v="Adult"/>
    <s v="M "/>
    <x v="1"/>
    <s v="US Citizen"/>
    <s v="Yes"/>
    <s v="White"/>
    <d v="2015-05-01T00:00:00"/>
    <n v="10"/>
    <m/>
    <s v="N/A-StillEmployed"/>
    <s v="Active"/>
    <s v="Production       "/>
    <x v="0"/>
    <n v="22"/>
    <s v="Google Search"/>
    <s v="Fully Meets"/>
    <n v="4.3600000000000003"/>
    <n v="5"/>
    <n v="0"/>
    <d v="2019-01-24T00:00:00"/>
    <n v="10"/>
  </r>
  <r>
    <s v="Sutwell, Barbara"/>
    <n v="10209"/>
    <n v="0"/>
    <n v="0"/>
    <n v="0"/>
    <n v="1"/>
    <n v="5"/>
    <n v="3"/>
    <n v="0"/>
    <n v="59238"/>
    <n v="0"/>
    <n v="19"/>
    <s v="Production Technician I"/>
    <s v="MA"/>
    <n v="2718"/>
    <d v="1968-01-15T00:00:00"/>
    <n v="57"/>
    <s v="Adult"/>
    <s v="F"/>
    <x v="0"/>
    <s v="Eligible NonCitizen"/>
    <s v="No"/>
    <s v="Asian"/>
    <d v="2011-05-14T00:00:00"/>
    <n v="14"/>
    <m/>
    <s v="N/A-StillEmployed"/>
    <s v="Active"/>
    <s v="Production       "/>
    <x v="3"/>
    <n v="16"/>
    <s v="Indeed"/>
    <s v="Fully Meets"/>
    <n v="3.4"/>
    <n v="5"/>
    <n v="0"/>
    <d v="2019-01-31T00:00:00"/>
    <n v="13"/>
  </r>
  <r>
    <s v="Szabo, Andrew"/>
    <n v="10024"/>
    <n v="0"/>
    <n v="0"/>
    <n v="1"/>
    <n v="1"/>
    <n v="4"/>
    <n v="4"/>
    <n v="0"/>
    <n v="92989"/>
    <n v="0"/>
    <n v="24"/>
    <s v="Software Engineer"/>
    <s v="MA"/>
    <n v="2140"/>
    <d v="1983-05-16T00:00:00"/>
    <n v="42"/>
    <s v="Adult"/>
    <s v="M "/>
    <x v="0"/>
    <s v="US Citizen"/>
    <s v="No"/>
    <s v="White"/>
    <d v="2014-07-07T00:00:00"/>
    <n v="10"/>
    <m/>
    <s v="N/A-StillEmployed"/>
    <s v="Active"/>
    <s v="Software Engineering"/>
    <x v="6"/>
    <n v="10"/>
    <s v="LinkedIn"/>
    <s v="Exceeds"/>
    <n v="4.5"/>
    <n v="5"/>
    <n v="5"/>
    <d v="2019-02-18T00:00:00"/>
    <n v="1"/>
  </r>
  <r>
    <s v="Tannen, Biff"/>
    <n v="10173"/>
    <n v="1"/>
    <n v="1"/>
    <n v="1"/>
    <n v="1"/>
    <n v="3"/>
    <n v="3"/>
    <n v="0"/>
    <n v="90100"/>
    <n v="0"/>
    <n v="4"/>
    <s v="BI Developer"/>
    <s v="MA"/>
    <n v="2134"/>
    <d v="1983-06-14T00:00:00"/>
    <n v="42"/>
    <s v="Adult"/>
    <s v="M "/>
    <x v="1"/>
    <s v="US Citizen"/>
    <s v="No"/>
    <s v="White"/>
    <d v="2017-04-20T00:00:00"/>
    <n v="8"/>
    <m/>
    <s v="N/A-StillEmployed"/>
    <s v="Active"/>
    <s v="IT/IS"/>
    <x v="19"/>
    <n v="13"/>
    <s v="Indeed"/>
    <s v="Fully Meets"/>
    <n v="3.4"/>
    <n v="3"/>
    <n v="6"/>
    <d v="2019-02-01T00:00:00"/>
    <n v="14"/>
  </r>
  <r>
    <s v="Tavares, Desiree  "/>
    <n v="10221"/>
    <n v="1"/>
    <n v="1"/>
    <n v="0"/>
    <n v="5"/>
    <n v="5"/>
    <n v="3"/>
    <n v="1"/>
    <n v="60754"/>
    <n v="1"/>
    <n v="19"/>
    <s v="Production Technician I"/>
    <s v="MA"/>
    <n v="1801"/>
    <d v="1985-03-15T00:00:00"/>
    <n v="40"/>
    <s v="Adult"/>
    <s v="F"/>
    <x v="1"/>
    <s v="Non-Citizen"/>
    <s v="No"/>
    <s v="Black or African American"/>
    <d v="2009-04-27T00:00:00"/>
    <n v="16"/>
    <d v="2013-01-04T00:00:00"/>
    <s v="Another position"/>
    <s v="Voluntarily Terminated"/>
    <s v="Production       "/>
    <x v="4"/>
    <n v="39"/>
    <s v="Diversity Job Fair"/>
    <s v="Fully Meets"/>
    <n v="4.5"/>
    <n v="5"/>
    <n v="0"/>
    <d v="2012-02-15T00:00:00"/>
    <n v="11"/>
  </r>
  <r>
    <s v="Tejeda, Lenora "/>
    <n v="10146"/>
    <n v="1"/>
    <n v="1"/>
    <n v="0"/>
    <n v="5"/>
    <n v="5"/>
    <n v="3"/>
    <n v="0"/>
    <n v="72202"/>
    <n v="1"/>
    <n v="20"/>
    <s v="Production Technician II"/>
    <s v="MA"/>
    <n v="2129"/>
    <d v="1969-03-31T00:00:00"/>
    <n v="56"/>
    <s v="Adult"/>
    <s v="F"/>
    <x v="1"/>
    <s v="US Citizen"/>
    <s v="No"/>
    <s v="White"/>
    <d v="2011-05-16T00:00:00"/>
    <n v="14"/>
    <d v="2017-08-07T00:00:00"/>
    <s v="Another position"/>
    <s v="Voluntarily Terminated"/>
    <s v="Production       "/>
    <x v="3"/>
    <n v="16"/>
    <s v="Google Search"/>
    <s v="Fully Meets"/>
    <n v="3.93"/>
    <n v="3"/>
    <n v="0"/>
    <d v="2017-04-18T00:00:00"/>
    <n v="3"/>
  </r>
  <r>
    <s v="Terry, Sharlene "/>
    <n v="10161"/>
    <n v="0"/>
    <n v="0"/>
    <n v="0"/>
    <n v="1"/>
    <n v="6"/>
    <n v="3"/>
    <n v="0"/>
    <n v="58370"/>
    <n v="0"/>
    <n v="3"/>
    <s v="Area Sales Manager"/>
    <s v="OR"/>
    <n v="97756"/>
    <d v="1991-05-23T00:00:00"/>
    <n v="34"/>
    <s v="Adult"/>
    <s v="F"/>
    <x v="0"/>
    <s v="US Citizen"/>
    <s v="No"/>
    <s v="Black or African American"/>
    <d v="2014-09-29T00:00:00"/>
    <n v="10"/>
    <m/>
    <s v="N/A-StillEmployed"/>
    <s v="Active"/>
    <s v="Sales"/>
    <x v="16"/>
    <n v="21"/>
    <s v="Indeed"/>
    <s v="Fully Meets"/>
    <n v="3.69"/>
    <n v="3"/>
    <n v="0"/>
    <d v="2019-01-28T00:00:00"/>
    <n v="18"/>
  </r>
  <r>
    <s v="Theamstern, Sophia"/>
    <n v="10141"/>
    <n v="0"/>
    <n v="0"/>
    <n v="0"/>
    <n v="5"/>
    <n v="5"/>
    <n v="3"/>
    <n v="0"/>
    <n v="48413"/>
    <n v="1"/>
    <n v="19"/>
    <s v="Production Technician I"/>
    <s v="MA"/>
    <n v="2066"/>
    <d v="1987-01-31T00:00:00"/>
    <n v="38"/>
    <s v="Adult"/>
    <s v="F"/>
    <x v="0"/>
    <s v="US Citizen"/>
    <s v="No"/>
    <s v="White"/>
    <d v="2011-05-07T00:00:00"/>
    <n v="14"/>
    <d v="2016-05-09T00:00:00"/>
    <s v="return to school"/>
    <s v="Voluntarily Terminated"/>
    <s v="Production       "/>
    <x v="5"/>
    <n v="11"/>
    <s v="Indeed"/>
    <s v="Fully Meets"/>
    <n v="3.98"/>
    <n v="4"/>
    <n v="0"/>
    <d v="2016-02-03T00:00:00"/>
    <n v="1"/>
  </r>
  <r>
    <s v="Thibaud, Kenneth"/>
    <n v="10268"/>
    <n v="0"/>
    <n v="4"/>
    <n v="1"/>
    <n v="5"/>
    <n v="5"/>
    <n v="3"/>
    <n v="0"/>
    <n v="67176"/>
    <n v="1"/>
    <n v="20"/>
    <s v="Production Technician II"/>
    <s v="MA"/>
    <n v="2472"/>
    <d v="1955-11-14T00:00:00"/>
    <n v="69"/>
    <s v="Senior"/>
    <s v="M "/>
    <x v="3"/>
    <s v="US Citizen"/>
    <s v="No"/>
    <s v="White"/>
    <d v="2007-06-25T00:00:00"/>
    <n v="17"/>
    <d v="2010-08-30T00:00:00"/>
    <s v="military"/>
    <s v="Voluntarily Terminated"/>
    <s v="Production       "/>
    <x v="4"/>
    <n v="39"/>
    <s v="Other"/>
    <s v="Fully Meets"/>
    <n v="4.0999999999999996"/>
    <n v="4"/>
    <n v="0"/>
    <d v="2010-07-14T00:00:00"/>
    <n v="15"/>
  </r>
  <r>
    <s v="Tippett, Jeanette"/>
    <n v="10123"/>
    <n v="0"/>
    <n v="2"/>
    <n v="0"/>
    <n v="1"/>
    <n v="5"/>
    <n v="3"/>
    <n v="0"/>
    <n v="56339"/>
    <n v="0"/>
    <n v="19"/>
    <s v="Production Technician I"/>
    <s v="MA"/>
    <n v="2093"/>
    <d v="1987-05-24T00:00:00"/>
    <n v="38"/>
    <s v="Adult"/>
    <s v="F"/>
    <x v="2"/>
    <s v="US Citizen"/>
    <s v="No"/>
    <s v="Black or African American"/>
    <d v="2013-02-18T00:00:00"/>
    <n v="12"/>
    <m/>
    <s v="N/A-StillEmployed"/>
    <s v="Active"/>
    <s v="Production       "/>
    <x v="8"/>
    <n v="12"/>
    <s v="Indeed"/>
    <s v="Fully Meets"/>
    <n v="4.21"/>
    <n v="5"/>
    <n v="0"/>
    <d v="2019-01-14T00:00:00"/>
    <n v="4"/>
  </r>
  <r>
    <s v="Torrence, Jack"/>
    <n v="10013"/>
    <n v="0"/>
    <n v="3"/>
    <n v="1"/>
    <n v="1"/>
    <n v="6"/>
    <n v="4"/>
    <n v="0"/>
    <n v="64397"/>
    <n v="0"/>
    <n v="3"/>
    <s v="Area Sales Manager"/>
    <s v="ND"/>
    <n v="58782"/>
    <d v="1983-07-30T00:00:00"/>
    <n v="41"/>
    <s v="Adult"/>
    <s v="M "/>
    <x v="4"/>
    <s v="US Citizen"/>
    <s v="No"/>
    <s v="White"/>
    <d v="2006-09-01T00:00:00"/>
    <n v="18"/>
    <m/>
    <s v="N/A-StillEmployed"/>
    <s v="Active"/>
    <s v="Sales"/>
    <x v="16"/>
    <n v="21"/>
    <s v="Indeed"/>
    <s v="Exceeds"/>
    <n v="4.0999999999999996"/>
    <n v="3"/>
    <n v="0"/>
    <d v="2019-04-01T00:00:00"/>
    <n v="6"/>
  </r>
  <r>
    <s v="Trang, Mei"/>
    <n v="10287"/>
    <n v="0"/>
    <n v="0"/>
    <n v="0"/>
    <n v="1"/>
    <n v="5"/>
    <n v="2"/>
    <n v="0"/>
    <n v="63025"/>
    <n v="0"/>
    <n v="19"/>
    <s v="Production Technician I"/>
    <s v="MA"/>
    <n v="2021"/>
    <d v="1985-04-20T00:00:00"/>
    <n v="40"/>
    <s v="Adult"/>
    <s v="F"/>
    <x v="0"/>
    <s v="US Citizen"/>
    <s v="No"/>
    <s v="White"/>
    <d v="2014-02-17T00:00:00"/>
    <n v="11"/>
    <m/>
    <s v="N/A-StillEmployed"/>
    <s v="Active"/>
    <s v="Production       "/>
    <x v="10"/>
    <n v="14"/>
    <s v="LinkedIn"/>
    <s v="Needs Improvement"/>
    <n v="2.44"/>
    <n v="5"/>
    <n v="0"/>
    <d v="2019-11-02T00:00:00"/>
    <n v="18"/>
  </r>
  <r>
    <s v="Tredinnick, Neville "/>
    <n v="10044"/>
    <n v="1"/>
    <n v="1"/>
    <n v="1"/>
    <n v="5"/>
    <n v="3"/>
    <n v="3"/>
    <n v="0"/>
    <n v="75281"/>
    <n v="1"/>
    <n v="15"/>
    <s v="Network Engineer"/>
    <s v="MA"/>
    <n v="1420"/>
    <d v="1979-08-30T00:00:00"/>
    <n v="45"/>
    <s v="Adult"/>
    <s v="M "/>
    <x v="1"/>
    <s v="US Citizen"/>
    <s v="No"/>
    <s v="White"/>
    <d v="2015-05-01T00:00:00"/>
    <n v="10"/>
    <d v="2016-12-02T00:00:00"/>
    <s v="medical issues"/>
    <s v="Voluntarily Terminated"/>
    <s v="IT/IS"/>
    <x v="9"/>
    <n v="7"/>
    <s v="CareerBuilder"/>
    <s v="Fully Meets"/>
    <n v="5"/>
    <n v="3"/>
    <n v="5"/>
    <d v="2015-04-15T00:00:00"/>
    <n v="11"/>
  </r>
  <r>
    <s v="True, Edward"/>
    <n v="10102"/>
    <n v="0"/>
    <n v="0"/>
    <n v="1"/>
    <n v="5"/>
    <n v="4"/>
    <n v="3"/>
    <n v="1"/>
    <n v="100416"/>
    <n v="1"/>
    <n v="24"/>
    <s v="Software Engineer"/>
    <s v="MA"/>
    <n v="2451"/>
    <d v="1979-02-24T00:00:00"/>
    <n v="46"/>
    <s v="Adult"/>
    <s v="M "/>
    <x v="0"/>
    <s v="Non-Citizen"/>
    <s v="No"/>
    <s v="Black or African American"/>
    <d v="2013-02-18T00:00:00"/>
    <n v="12"/>
    <d v="2018-04-15T00:00:00"/>
    <s v="medical issues"/>
    <s v="Voluntarily Terminated"/>
    <s v="Software Engineering"/>
    <x v="6"/>
    <n v="10"/>
    <s v="Diversity Job Fair"/>
    <s v="Fully Meets"/>
    <n v="4.5999999999999996"/>
    <n v="3"/>
    <n v="4"/>
    <d v="2017-12-02T00:00:00"/>
    <n v="9"/>
  </r>
  <r>
    <s v="Trzeciak, Cybil"/>
    <n v="10270"/>
    <n v="0"/>
    <n v="0"/>
    <n v="0"/>
    <n v="5"/>
    <n v="5"/>
    <n v="3"/>
    <n v="0"/>
    <n v="74813"/>
    <n v="1"/>
    <n v="20"/>
    <s v="Production Technician II"/>
    <s v="MA"/>
    <n v="1778"/>
    <d v="1978-08-17T00:00:00"/>
    <n v="46"/>
    <s v="Adult"/>
    <s v="F"/>
    <x v="0"/>
    <s v="US Citizen"/>
    <s v="No"/>
    <s v="White"/>
    <d v="2011-10-01T00:00:00"/>
    <n v="13"/>
    <d v="2014-02-07T00:00:00"/>
    <s v="unhappy"/>
    <s v="Voluntarily Terminated"/>
    <s v="Production       "/>
    <x v="5"/>
    <n v="11"/>
    <s v="LinkedIn"/>
    <s v="Fully Meets"/>
    <n v="4.4000000000000004"/>
    <n v="3"/>
    <n v="0"/>
    <d v="2014-05-01T00:00:00"/>
    <n v="5"/>
  </r>
  <r>
    <s v="Turpin, Jumil"/>
    <n v="10045"/>
    <n v="1"/>
    <n v="1"/>
    <n v="1"/>
    <n v="1"/>
    <n v="3"/>
    <n v="3"/>
    <n v="0"/>
    <n v="76029"/>
    <n v="0"/>
    <n v="15"/>
    <s v="Network Engineer"/>
    <s v="MA"/>
    <n v="2343"/>
    <d v="1969-03-31T00:00:00"/>
    <n v="56"/>
    <s v="Adult"/>
    <s v="M "/>
    <x v="1"/>
    <s v="Eligible NonCitizen"/>
    <s v="No"/>
    <s v="White"/>
    <d v="2015-03-30T00:00:00"/>
    <n v="10"/>
    <m/>
    <s v="N/A-StillEmployed"/>
    <s v="Active"/>
    <s v="IT/IS"/>
    <x v="9"/>
    <n v="7"/>
    <s v="Employee Referral"/>
    <s v="Fully Meets"/>
    <n v="5"/>
    <n v="4"/>
    <n v="7"/>
    <d v="2019-01-14T00:00:00"/>
    <n v="8"/>
  </r>
  <r>
    <s v="Valentin,Jackie"/>
    <n v="10205"/>
    <n v="1"/>
    <n v="1"/>
    <n v="0"/>
    <n v="1"/>
    <n v="6"/>
    <n v="3"/>
    <n v="0"/>
    <n v="57859"/>
    <n v="0"/>
    <n v="3"/>
    <s v="Area Sales Manager"/>
    <s v="AZ"/>
    <n v="85006"/>
    <d v="1991-05-23T00:00:00"/>
    <n v="34"/>
    <s v="Adult"/>
    <s v="F"/>
    <x v="1"/>
    <s v="US Citizen"/>
    <s v="No"/>
    <s v="Two or more races"/>
    <d v="2011-05-07T00:00:00"/>
    <n v="14"/>
    <m/>
    <s v="N/A-StillEmployed"/>
    <s v="Active"/>
    <s v="Sales"/>
    <x v="14"/>
    <n v="17"/>
    <s v="Indeed"/>
    <s v="Fully Meets"/>
    <n v="2.81"/>
    <n v="3"/>
    <n v="0"/>
    <d v="2019-01-17T00:00:00"/>
    <n v="16"/>
  </r>
  <r>
    <s v="Veera, Abdellah "/>
    <n v="10014"/>
    <n v="0"/>
    <n v="2"/>
    <n v="1"/>
    <n v="5"/>
    <n v="5"/>
    <n v="4"/>
    <n v="0"/>
    <n v="58523"/>
    <n v="1"/>
    <n v="19"/>
    <s v="Production Technician I"/>
    <s v="MA"/>
    <n v="2171"/>
    <d v="1987-01-31T00:00:00"/>
    <n v="38"/>
    <s v="Adult"/>
    <s v="M "/>
    <x v="2"/>
    <s v="US Citizen"/>
    <s v="No"/>
    <s v="White"/>
    <d v="2012-08-13T00:00:00"/>
    <n v="12"/>
    <d v="2016-05-02T00:00:00"/>
    <s v="maternity leave - did not return"/>
    <s v="Voluntarily Terminated"/>
    <s v="Production       "/>
    <x v="2"/>
    <n v="20"/>
    <s v="LinkedIn"/>
    <s v="Exceeds"/>
    <n v="4.5"/>
    <n v="5"/>
    <n v="0"/>
    <d v="2016-01-02T00:00:00"/>
    <n v="15"/>
  </r>
  <r>
    <s v="Vega, Vincent"/>
    <n v="10144"/>
    <n v="0"/>
    <n v="2"/>
    <n v="1"/>
    <n v="1"/>
    <n v="5"/>
    <n v="3"/>
    <n v="0"/>
    <n v="88976"/>
    <n v="0"/>
    <n v="17"/>
    <s v="Production Manager"/>
    <s v="MA"/>
    <n v="2169"/>
    <d v="1968-10-10T00:00:00"/>
    <n v="56"/>
    <s v="Adult"/>
    <s v="M "/>
    <x v="2"/>
    <s v="US Citizen"/>
    <s v="No"/>
    <s v="White"/>
    <d v="2011-01-08T00:00:00"/>
    <n v="14"/>
    <m/>
    <s v="N/A-StillEmployed"/>
    <s v="Active"/>
    <s v="Production       "/>
    <x v="13"/>
    <n v="2"/>
    <s v="Employee Referral"/>
    <s v="Fully Meets"/>
    <n v="3.93"/>
    <n v="3"/>
    <n v="0"/>
    <d v="2019-02-27T00:00:00"/>
    <n v="19"/>
  </r>
  <r>
    <s v="Villanueva, Noah"/>
    <n v="10253"/>
    <n v="0"/>
    <n v="0"/>
    <n v="1"/>
    <n v="1"/>
    <n v="6"/>
    <n v="3"/>
    <n v="0"/>
    <n v="55875"/>
    <n v="0"/>
    <n v="3"/>
    <s v="Area Sales Manager"/>
    <s v="ME"/>
    <n v="4063"/>
    <d v="1989-11-07T00:00:00"/>
    <n v="35"/>
    <s v="Adult"/>
    <s v="M "/>
    <x v="0"/>
    <s v="US Citizen"/>
    <s v="No"/>
    <s v="Asian"/>
    <d v="2012-05-03T00:00:00"/>
    <n v="13"/>
    <m/>
    <s v="N/A-StillEmployed"/>
    <s v="Active"/>
    <s v="Sales"/>
    <x v="14"/>
    <n v="17"/>
    <s v="Website"/>
    <s v="Fully Meets"/>
    <n v="4.5"/>
    <n v="4"/>
    <n v="0"/>
    <d v="2019-01-18T00:00:00"/>
    <n v="11"/>
  </r>
  <r>
    <s v="Voldemort, Lord"/>
    <n v="10118"/>
    <n v="1"/>
    <n v="1"/>
    <n v="1"/>
    <n v="4"/>
    <n v="3"/>
    <n v="3"/>
    <n v="0"/>
    <n v="113999"/>
    <n v="1"/>
    <n v="8"/>
    <s v="Database Administrator"/>
    <s v="MA"/>
    <n v="1960"/>
    <d v="1986-07-08T00:00:00"/>
    <n v="38"/>
    <s v="Adult"/>
    <s v="M "/>
    <x v="1"/>
    <s v="US Citizen"/>
    <s v="No"/>
    <s v="Black or African American"/>
    <d v="2015-02-16T00:00:00"/>
    <n v="10"/>
    <d v="2017-02-22T00:00:00"/>
    <s v="no-call, no-show"/>
    <s v="Terminated for Cause"/>
    <s v="IT/IS"/>
    <x v="1"/>
    <n v="4"/>
    <s v="Employee Referral"/>
    <s v="Fully Meets"/>
    <n v="4.33"/>
    <n v="3"/>
    <n v="7"/>
    <d v="2017-02-15T00:00:00"/>
    <n v="9"/>
  </r>
  <r>
    <s v="Volk, Colleen"/>
    <n v="10022"/>
    <n v="1"/>
    <n v="1"/>
    <n v="0"/>
    <n v="4"/>
    <n v="5"/>
    <n v="4"/>
    <n v="0"/>
    <n v="49773"/>
    <n v="1"/>
    <n v="19"/>
    <s v="Production Technician I"/>
    <s v="MA"/>
    <n v="2747"/>
    <d v="1986-03-06T00:00:00"/>
    <n v="39"/>
    <s v="Adult"/>
    <s v="F"/>
    <x v="1"/>
    <s v="US Citizen"/>
    <s v="No"/>
    <s v="White"/>
    <d v="2011-09-26T00:00:00"/>
    <n v="13"/>
    <d v="2016-08-02T00:00:00"/>
    <s v="gross misconduct"/>
    <s v="Terminated for Cause"/>
    <s v="Production       "/>
    <x v="11"/>
    <n v="18"/>
    <s v="Google Search"/>
    <s v="Exceeds"/>
    <n v="4.3"/>
    <n v="5"/>
    <n v="0"/>
    <d v="2015-01-02T00:00:00"/>
    <n v="18"/>
  </r>
  <r>
    <s v="Von Massenbach, Anna"/>
    <n v="10183"/>
    <n v="0"/>
    <n v="0"/>
    <n v="0"/>
    <n v="2"/>
    <n v="5"/>
    <n v="3"/>
    <n v="0"/>
    <n v="62068"/>
    <n v="0"/>
    <n v="19"/>
    <s v="Production Technician I"/>
    <s v="MA"/>
    <n v="2124"/>
    <d v="1985-06-04T00:00:00"/>
    <n v="40"/>
    <s v="Adult"/>
    <s v="F"/>
    <x v="0"/>
    <s v="US Citizen"/>
    <s v="No"/>
    <s v="White"/>
    <d v="2015-05-07T00:00:00"/>
    <n v="10"/>
    <m/>
    <s v="N/A-StillEmployed"/>
    <s v="Active"/>
    <s v="Production       "/>
    <x v="0"/>
    <n v="22"/>
    <s v="LinkedIn"/>
    <s v="Fully Meets"/>
    <n v="3.21"/>
    <n v="3"/>
    <n v="0"/>
    <d v="2019-01-29T00:00:00"/>
    <n v="7"/>
  </r>
  <r>
    <s v="Walker, Roger"/>
    <n v="10190"/>
    <n v="0"/>
    <n v="0"/>
    <n v="1"/>
    <n v="1"/>
    <n v="5"/>
    <n v="3"/>
    <n v="0"/>
    <n v="66541"/>
    <n v="0"/>
    <n v="20"/>
    <s v="Production Technician II"/>
    <s v="MA"/>
    <n v="2459"/>
    <d v="1976-10-02T00:00:00"/>
    <n v="48"/>
    <s v="Adult"/>
    <s v="M "/>
    <x v="0"/>
    <s v="US Citizen"/>
    <s v="No"/>
    <s v="Black or African American"/>
    <d v="2014-08-18T00:00:00"/>
    <n v="10"/>
    <m/>
    <s v="N/A-StillEmployed"/>
    <s v="Active"/>
    <s v="Production       "/>
    <x v="7"/>
    <n v="19"/>
    <s v="Employee Referral"/>
    <s v="Fully Meets"/>
    <n v="3.11"/>
    <n v="5"/>
    <n v="0"/>
    <d v="2019-12-02T00:00:00"/>
    <n v="4"/>
  </r>
  <r>
    <s v="Wallace, Courtney  E"/>
    <n v="10274"/>
    <n v="1"/>
    <n v="1"/>
    <n v="0"/>
    <n v="5"/>
    <n v="5"/>
    <n v="3"/>
    <n v="1"/>
    <n v="80512"/>
    <n v="1"/>
    <n v="18"/>
    <s v="Production Manager"/>
    <s v="MA"/>
    <n v="2478"/>
    <d v="1955-11-14T00:00:00"/>
    <n v="69"/>
    <s v="Senior"/>
    <s v="F"/>
    <x v="1"/>
    <s v="US Citizen"/>
    <s v="No"/>
    <s v="Black or African American"/>
    <d v="2011-09-26T00:00:00"/>
    <n v="13"/>
    <d v="2012-02-01T00:00:00"/>
    <s v="Another position"/>
    <s v="Voluntarily Terminated"/>
    <s v="Production       "/>
    <x v="13"/>
    <n v="2"/>
    <s v="Diversity Job Fair"/>
    <s v="Fully Meets"/>
    <n v="4.5"/>
    <n v="3"/>
    <n v="0"/>
    <d v="2012-02-01T00:00:00"/>
    <n v="5"/>
  </r>
  <r>
    <s v="Wallace, Theresa"/>
    <n v="10293"/>
    <n v="0"/>
    <n v="0"/>
    <n v="0"/>
    <n v="5"/>
    <n v="5"/>
    <n v="2"/>
    <n v="0"/>
    <n v="50274"/>
    <n v="1"/>
    <n v="19"/>
    <s v="Production Technician I"/>
    <s v="MA"/>
    <n v="1887"/>
    <d v="1980-02-08T00:00:00"/>
    <n v="45"/>
    <s v="Adult"/>
    <s v="F"/>
    <x v="0"/>
    <s v="US Citizen"/>
    <s v="No"/>
    <s v="White"/>
    <d v="2012-08-13T00:00:00"/>
    <n v="12"/>
    <d v="2015-01-09T00:00:00"/>
    <s v="career change"/>
    <s v="Voluntarily Terminated"/>
    <s v="Production       "/>
    <x v="3"/>
    <n v="16"/>
    <s v="CareerBuilder"/>
    <s v="Needs Improvement"/>
    <n v="2.5"/>
    <n v="3"/>
    <n v="0"/>
    <d v="2014-05-09T00:00:00"/>
    <n v="13"/>
  </r>
  <r>
    <s v="Wang, Charlie"/>
    <n v="10172"/>
    <n v="0"/>
    <n v="0"/>
    <n v="1"/>
    <n v="1"/>
    <n v="3"/>
    <n v="3"/>
    <n v="0"/>
    <n v="84903"/>
    <n v="0"/>
    <n v="22"/>
    <s v="Senior BI Developer"/>
    <s v="MA"/>
    <n v="1887"/>
    <d v="1981-08-07T00:00:00"/>
    <n v="43"/>
    <s v="Adult"/>
    <s v="M "/>
    <x v="0"/>
    <s v="US Citizen"/>
    <s v="No"/>
    <s v="Asian"/>
    <d v="2017-02-25T00:00:00"/>
    <n v="8"/>
    <m/>
    <s v="N/A-StillEmployed"/>
    <s v="Active"/>
    <s v="IT/IS"/>
    <x v="19"/>
    <n v="13"/>
    <s v="Indeed"/>
    <s v="Fully Meets"/>
    <n v="3.42"/>
    <n v="4"/>
    <n v="7"/>
    <d v="2019-04-01T00:00:00"/>
    <n v="17"/>
  </r>
  <r>
    <s v="Warfield, Sarah"/>
    <n v="10127"/>
    <n v="0"/>
    <n v="4"/>
    <n v="0"/>
    <n v="1"/>
    <n v="3"/>
    <n v="3"/>
    <n v="0"/>
    <n v="107226"/>
    <n v="0"/>
    <n v="28"/>
    <s v="Sr. Network Engineer"/>
    <s v="MA"/>
    <n v="2453"/>
    <d v="1978-02-05T00:00:00"/>
    <n v="47"/>
    <s v="Adult"/>
    <s v="F"/>
    <x v="3"/>
    <s v="US Citizen"/>
    <s v="No"/>
    <s v="Asian"/>
    <d v="2015-03-30T00:00:00"/>
    <n v="10"/>
    <m/>
    <s v="N/A-StillEmployed"/>
    <s v="Active"/>
    <s v="IT/IS"/>
    <x v="9"/>
    <n v="7"/>
    <s v="Employee Referral"/>
    <s v="Fully Meets"/>
    <n v="4.2"/>
    <n v="4"/>
    <n v="8"/>
    <d v="2019-05-02T00:00:00"/>
    <n v="7"/>
  </r>
  <r>
    <s v="Whittier, Scott"/>
    <n v="10072"/>
    <n v="0"/>
    <n v="0"/>
    <n v="1"/>
    <n v="5"/>
    <n v="5"/>
    <n v="3"/>
    <n v="0"/>
    <n v="58371"/>
    <n v="1"/>
    <n v="19"/>
    <s v="Production Technician I"/>
    <s v="MA"/>
    <n v="2030"/>
    <d v="1987-05-24T00:00:00"/>
    <n v="38"/>
    <s v="Adult"/>
    <s v="M "/>
    <x v="0"/>
    <s v="US Citizen"/>
    <s v="Yes"/>
    <s v="White"/>
    <d v="2011-10-01T00:00:00"/>
    <n v="13"/>
    <d v="2014-05-15T00:00:00"/>
    <s v="hours"/>
    <s v="Voluntarily Terminated"/>
    <s v="Production       "/>
    <x v="4"/>
    <n v="39"/>
    <s v="LinkedIn"/>
    <s v="Fully Meets"/>
    <n v="5"/>
    <n v="5"/>
    <n v="0"/>
    <d v="2014-05-15T00:00:00"/>
    <n v="11"/>
  </r>
  <r>
    <s v="Wilber, Barry"/>
    <n v="10048"/>
    <n v="1"/>
    <n v="1"/>
    <n v="1"/>
    <n v="5"/>
    <n v="5"/>
    <n v="3"/>
    <n v="0"/>
    <n v="55140"/>
    <n v="1"/>
    <n v="19"/>
    <s v="Production Technician I"/>
    <s v="MA"/>
    <n v="2324"/>
    <d v="1965-09-09T00:00:00"/>
    <n v="59"/>
    <s v="Adult"/>
    <s v="M "/>
    <x v="1"/>
    <s v="Eligible NonCitizen"/>
    <s v="No"/>
    <s v="White"/>
    <d v="2011-05-16T00:00:00"/>
    <n v="14"/>
    <d v="2015-07-09T00:00:00"/>
    <s v="unhappy"/>
    <s v="Voluntarily Terminated"/>
    <s v="Production       "/>
    <x v="5"/>
    <n v="11"/>
    <s v="Website"/>
    <s v="Fully Meets"/>
    <n v="5"/>
    <n v="3"/>
    <n v="0"/>
    <d v="2015-02-15T00:00:00"/>
    <n v="7"/>
  </r>
  <r>
    <s v="Wilkes, Annie"/>
    <n v="10204"/>
    <n v="0"/>
    <n v="2"/>
    <n v="0"/>
    <n v="5"/>
    <n v="5"/>
    <n v="3"/>
    <n v="0"/>
    <n v="58062"/>
    <n v="1"/>
    <n v="19"/>
    <s v="Production Technician I"/>
    <s v="MA"/>
    <n v="1876"/>
    <d v="1983-07-30T00:00:00"/>
    <n v="41"/>
    <s v="Adult"/>
    <s v="F"/>
    <x v="2"/>
    <s v="US Citizen"/>
    <s v="No"/>
    <s v="White"/>
    <d v="2011-10-01T00:00:00"/>
    <n v="13"/>
    <d v="2012-05-14T00:00:00"/>
    <s v="Another position"/>
    <s v="Voluntarily Terminated"/>
    <s v="Production       "/>
    <x v="7"/>
    <n v="19"/>
    <s v="Google Search"/>
    <s v="Fully Meets"/>
    <n v="3.6"/>
    <n v="5"/>
    <n v="0"/>
    <d v="2011-06-02T00:00:00"/>
    <n v="9"/>
  </r>
  <r>
    <s v="Williams, Jacquelyn  "/>
    <n v="10264"/>
    <n v="0"/>
    <n v="0"/>
    <n v="0"/>
    <n v="5"/>
    <n v="5"/>
    <n v="3"/>
    <n v="1"/>
    <n v="59728"/>
    <n v="1"/>
    <n v="19"/>
    <s v="Production Technician I"/>
    <s v="MA"/>
    <n v="2109"/>
    <d v="1969-02-10T00:00:00"/>
    <n v="56"/>
    <s v="Adult"/>
    <s v="F"/>
    <x v="0"/>
    <s v="US Citizen"/>
    <s v="Yes"/>
    <s v="Black or African American"/>
    <d v="2012-09-01T00:00:00"/>
    <n v="12"/>
    <d v="2015-06-27T00:00:00"/>
    <s v="relocation out of area"/>
    <s v="Voluntarily Terminated"/>
    <s v="Production       "/>
    <x v="7"/>
    <n v="19"/>
    <s v="Diversity Job Fair"/>
    <s v="Fully Meets"/>
    <n v="4.3"/>
    <n v="4"/>
    <n v="0"/>
    <d v="2014-02-06T00:00:00"/>
    <n v="16"/>
  </r>
  <r>
    <s v="Winthrop, Jordan  "/>
    <n v="10033"/>
    <n v="0"/>
    <n v="0"/>
    <n v="1"/>
    <n v="5"/>
    <n v="5"/>
    <n v="4"/>
    <n v="0"/>
    <n v="70507"/>
    <n v="1"/>
    <n v="20"/>
    <s v="Production Technician II"/>
    <s v="MA"/>
    <n v="2045"/>
    <d v="1958-07-11T00:00:00"/>
    <n v="66"/>
    <s v="Senior"/>
    <s v="M "/>
    <x v="0"/>
    <s v="US Citizen"/>
    <s v="No"/>
    <s v="White"/>
    <d v="2013-07-01T00:00:00"/>
    <n v="11"/>
    <d v="2016-02-21T00:00:00"/>
    <s v="retiring"/>
    <s v="Voluntarily Terminated"/>
    <s v="Production       "/>
    <x v="8"/>
    <n v="12"/>
    <s v="LinkedIn"/>
    <s v="Exceeds"/>
    <n v="5"/>
    <n v="3"/>
    <n v="0"/>
    <d v="2019-01-19T00:00:00"/>
    <n v="7"/>
  </r>
  <r>
    <s v="Wolk, Hang  T"/>
    <n v="10174"/>
    <n v="0"/>
    <n v="0"/>
    <n v="0"/>
    <n v="1"/>
    <n v="5"/>
    <n v="3"/>
    <n v="0"/>
    <n v="60446"/>
    <n v="0"/>
    <n v="20"/>
    <s v="Production Technician II"/>
    <s v="MA"/>
    <n v="2302"/>
    <d v="1985-04-20T00:00:00"/>
    <n v="40"/>
    <s v="Adult"/>
    <s v="F"/>
    <x v="0"/>
    <s v="US Citizen"/>
    <s v="No"/>
    <s v="White"/>
    <d v="2014-09-29T00:00:00"/>
    <n v="10"/>
    <m/>
    <s v="N/A-StillEmployed"/>
    <s v="Active"/>
    <s v="Production       "/>
    <x v="10"/>
    <n v="14"/>
    <s v="LinkedIn"/>
    <s v="Fully Meets"/>
    <n v="3.4"/>
    <n v="4"/>
    <n v="0"/>
    <d v="2019-02-21T00:00:00"/>
    <n v="14"/>
  </r>
  <r>
    <s v="Woodson, Jason"/>
    <n v="10135"/>
    <n v="0"/>
    <n v="0"/>
    <n v="1"/>
    <n v="1"/>
    <n v="5"/>
    <n v="3"/>
    <n v="0"/>
    <n v="65893"/>
    <n v="0"/>
    <n v="20"/>
    <s v="Production Technician II"/>
    <s v="MA"/>
    <n v="1810"/>
    <d v="1985-11-05T00:00:00"/>
    <n v="39"/>
    <s v="Adult"/>
    <s v="M "/>
    <x v="0"/>
    <s v="US Citizen"/>
    <s v="No"/>
    <s v="White"/>
    <d v="2014-07-07T00:00:00"/>
    <n v="10"/>
    <m/>
    <s v="N/A-StillEmployed"/>
    <s v="Active"/>
    <s v="Production       "/>
    <x v="2"/>
    <n v="20"/>
    <s v="LinkedIn"/>
    <s v="Fully Meets"/>
    <n v="4.07"/>
    <n v="4"/>
    <n v="0"/>
    <d v="2019-02-28T00:00:00"/>
    <n v="13"/>
  </r>
  <r>
    <s v="Ybarra, Catherine "/>
    <n v="10301"/>
    <n v="0"/>
    <n v="0"/>
    <n v="0"/>
    <n v="5"/>
    <n v="5"/>
    <n v="1"/>
    <n v="0"/>
    <n v="48513"/>
    <n v="1"/>
    <n v="19"/>
    <s v="Production Technician I"/>
    <s v="MA"/>
    <n v="2458"/>
    <d v="1982-04-05T00:00:00"/>
    <n v="43"/>
    <s v="Adult"/>
    <s v="F"/>
    <x v="0"/>
    <s v="US Citizen"/>
    <s v="No"/>
    <s v="Asian"/>
    <d v="2008-02-09T00:00:00"/>
    <n v="17"/>
    <d v="2015-09-29T00:00:00"/>
    <s v="Another position"/>
    <s v="Voluntarily Terminated"/>
    <s v="Production       "/>
    <x v="8"/>
    <n v="12"/>
    <s v="Google Search"/>
    <s v="PIP"/>
    <n v="3.2"/>
    <n v="2"/>
    <n v="0"/>
    <d v="2015-02-09T00:00:00"/>
    <n v="4"/>
  </r>
  <r>
    <s v="Zamora, Jennifer"/>
    <n v="10010"/>
    <n v="0"/>
    <n v="0"/>
    <n v="0"/>
    <n v="1"/>
    <n v="3"/>
    <n v="4"/>
    <n v="0"/>
    <n v="220450"/>
    <n v="0"/>
    <n v="6"/>
    <s v="CIO"/>
    <s v="MA"/>
    <n v="2067"/>
    <d v="1979-08-30T00:00:00"/>
    <n v="45"/>
    <s v="Adult"/>
    <s v="F"/>
    <x v="0"/>
    <s v="US Citizen"/>
    <s v="No"/>
    <s v="White"/>
    <d v="2010-10-04T00:00:00"/>
    <n v="14"/>
    <m/>
    <s v="N/A-StillEmployed"/>
    <s v="Active"/>
    <s v="IT/IS"/>
    <x v="13"/>
    <n v="2"/>
    <s v="Employee Referral"/>
    <s v="Exceeds"/>
    <n v="4.5999999999999996"/>
    <n v="5"/>
    <n v="6"/>
    <d v="2019-02-21T00:00:00"/>
    <n v="16"/>
  </r>
  <r>
    <s v="Zhou, Julia"/>
    <n v="10043"/>
    <n v="0"/>
    <n v="0"/>
    <n v="0"/>
    <n v="1"/>
    <n v="3"/>
    <n v="3"/>
    <n v="0"/>
    <n v="89292"/>
    <n v="0"/>
    <n v="9"/>
    <s v="Data Analyst"/>
    <s v="MA"/>
    <n v="2148"/>
    <d v="1979-02-24T00:00:00"/>
    <n v="46"/>
    <s v="Adult"/>
    <s v="F"/>
    <x v="0"/>
    <s v="US Citizen"/>
    <s v="No"/>
    <s v="White"/>
    <d v="2015-03-30T00:00:00"/>
    <n v="10"/>
    <m/>
    <s v="N/A-StillEmployed"/>
    <s v="Active"/>
    <s v="IT/IS"/>
    <x v="1"/>
    <n v="4"/>
    <s v="Employee Referral"/>
    <s v="Fully Meets"/>
    <n v="5"/>
    <n v="3"/>
    <n v="5"/>
    <d v="2019-01-02T00:00:00"/>
    <n v="11"/>
  </r>
  <r>
    <s v="Zima, Colleen"/>
    <n v="10271"/>
    <n v="0"/>
    <n v="4"/>
    <n v="0"/>
    <n v="1"/>
    <n v="5"/>
    <n v="3"/>
    <n v="0"/>
    <n v="45046"/>
    <n v="0"/>
    <n v="19"/>
    <s v="Production Technician I"/>
    <s v="MA"/>
    <n v="1730"/>
    <d v="1978-08-17T00:00:00"/>
    <n v="46"/>
    <s v="Adult"/>
    <s v="F"/>
    <x v="3"/>
    <s v="US Citizen"/>
    <s v="No"/>
    <s v="Asian"/>
    <d v="2014-09-29T00:00:00"/>
    <n v="10"/>
    <m/>
    <s v="N/A-StillEmployed"/>
    <s v="Active"/>
    <s v="Production       "/>
    <x v="10"/>
    <n v="14"/>
    <s v="LinkedIn"/>
    <s v="Fully Meets"/>
    <n v="4.5"/>
    <n v="5"/>
    <n v="0"/>
    <d v="2019-01-30T00:00:00"/>
    <n v="2"/>
  </r>
  <r>
    <m/>
    <m/>
    <m/>
    <m/>
    <m/>
    <m/>
    <m/>
    <m/>
    <m/>
    <m/>
    <m/>
    <m/>
    <m/>
    <m/>
    <m/>
    <m/>
    <m/>
    <m/>
    <m/>
    <x v="5"/>
    <m/>
    <m/>
    <m/>
    <m/>
    <m/>
    <m/>
    <m/>
    <m/>
    <m/>
    <x v="2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EA1B8-917D-4581-BD39-CE5428CEB8C1}" name="PivotTable1"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Age" fld="0" subtotal="average" baseField="0" baseItem="0" numFmtId="2"/>
    <dataField name="Average of Years" fld="1" subtotal="average" baseField="0" baseItem="0" numFmtId="2"/>
    <dataField name="Average of Salary" fld="2" subtotal="average" baseField="0" baseItem="0" numFmtId="2"/>
  </dataFields>
  <formats count="8">
    <format dxfId="50">
      <pivotArea dataOnly="0" labelOnly="1" outline="0" fieldPosition="0">
        <references count="1">
          <reference field="4294967294" count="1">
            <x v="1"/>
          </reference>
        </references>
      </pivotArea>
    </format>
    <format dxfId="49">
      <pivotArea dataOnly="0" labelOnly="1" outline="0" fieldPosition="0">
        <references count="1">
          <reference field="4294967294" count="1">
            <x v="2"/>
          </reference>
        </references>
      </pivotArea>
    </format>
    <format dxfId="48">
      <pivotArea outline="0" collapsedLevelsAreSubtotals="1" fieldPosition="0">
        <references count="1">
          <reference field="4294967294" count="1" selected="0">
            <x v="1"/>
          </reference>
        </references>
      </pivotArea>
    </format>
    <format dxfId="47">
      <pivotArea outline="0" collapsedLevelsAreSubtotals="1" fieldPosition="0">
        <references count="1">
          <reference field="4294967294" count="1" selected="0">
            <x v="2"/>
          </reference>
        </references>
      </pivotArea>
    </format>
    <format dxfId="46">
      <pivotArea outline="0" collapsedLevelsAreSubtotals="1" fieldPosition="0">
        <references count="1">
          <reference field="4294967294" count="1" selected="0">
            <x v="0"/>
          </reference>
        </references>
      </pivotArea>
    </format>
    <format dxfId="45">
      <pivotArea outline="0" collapsedLevelsAreSubtotals="1" fieldPosition="0">
        <references count="1">
          <reference field="4294967294" count="1" selected="0">
            <x v="0"/>
          </reference>
        </references>
      </pivotArea>
    </format>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2"/>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Years"/>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BBE8BC-58AD-42A7-AF89-E693F289BACA}"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location ref="A3:B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5"/>
    </i>
    <i>
      <x v="4"/>
    </i>
    <i>
      <x v="2"/>
    </i>
    <i>
      <x v="3"/>
    </i>
    <i>
      <x/>
    </i>
    <i>
      <x v="1"/>
    </i>
  </rowItems>
  <colItems count="1">
    <i/>
  </colItems>
  <dataFields count="1">
    <dataField name="Average of EmpSatisfaction" fld="1" subtotal="average"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E911B5-A809-4B97-BB8F-B43D2B01BA2A}"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location ref="A3:B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5"/>
    </i>
    <i>
      <x/>
    </i>
    <i>
      <x v="1"/>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3AA77D-59D4-46AD-BFA5-FE4C1BFC5D1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38">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3">
        <item x="6"/>
        <item x="5"/>
        <item x="20"/>
        <item x="12"/>
        <item x="8"/>
        <item x="19"/>
        <item x="10"/>
        <item x="18"/>
        <item x="3"/>
        <item x="17"/>
        <item x="13"/>
        <item x="15"/>
        <item x="14"/>
        <item x="11"/>
        <item x="7"/>
        <item x="2"/>
        <item x="16"/>
        <item x="0"/>
        <item x="9"/>
        <item x="1"/>
        <item x="4"/>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29"/>
  </rowFields>
  <rowItems count="3">
    <i>
      <x v="1"/>
    </i>
    <i>
      <x v="20"/>
    </i>
    <i>
      <x v="15"/>
    </i>
  </rowItems>
  <colItems count="1">
    <i/>
  </colItems>
  <dataFields count="1">
    <dataField name="Sum of Termd"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1C83DC-46CB-41DE-B490-AC884F71486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38">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x="2"/>
        <item x="1"/>
        <item x="4"/>
        <item x="0"/>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Sum of Termd" fld="10"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A24CA5-3802-4FAB-B989-1F7197AE106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1"/>
    </i>
    <i>
      <x/>
    </i>
    <i>
      <x v="5"/>
    </i>
    <i>
      <x v="4"/>
    </i>
    <i>
      <x v="2"/>
    </i>
    <i>
      <x v="3"/>
    </i>
    <i t="grand">
      <x/>
    </i>
  </rowItems>
  <colItems count="1">
    <i/>
  </colItems>
  <dataFields count="1">
    <dataField name="Count of Employee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AA64D-1A57-49E9-B002-BF24DC75790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J4" firstHeaderRow="1" firstDataRow="1" firstDataCol="0"/>
  <pivotFields count="1">
    <pivotField dataField="1" subtotalTop="0" showAll="0" defaultSubtotal="0"/>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formats count="2">
    <format dxfId="52">
      <pivotArea dataOnly="0" labelOnly="1" outline="0" axis="axisValues" fieldPosition="0"/>
    </format>
    <format dxfId="51">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Years"/>
    <pivotHierarchy dragToData="1" caption="Average of Salary"/>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91D20-7EC9-41CE-A889-1A842BF713DB}" name="PivotTable2" cacheId="7"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EmpID" fld="0" subtotal="count" baseField="0" baseItem="0"/>
    <dataField name="Sum of Termd" fld="1" baseField="0" baseItem="0"/>
  </dataFields>
  <formats count="2">
    <format dxfId="54">
      <pivotArea dataOnly="0" labelOnly="1" outline="0" axis="axisValues" fieldPosition="0"/>
    </format>
    <format dxfId="53">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Years"/>
    <pivotHierarchy dragToData="1" caption="Average of Salary"/>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E30B6-EDD6-421B-B117-4F79C91D1357}" name="PivotTable1" cacheId="1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5" firstHeaderRow="1" firstDataRow="1" firstDataCol="1"/>
  <pivotFields count="3">
    <pivotField dataField="1" subtotalTop="0" showAll="0" defaultSubtotal="0"/>
    <pivotField axis="axisRow" allDrilled="1" subtotalTop="0" showAll="0"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_Name"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HR].[Years].&amp;[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715FB5-D59B-4E43-ACFF-82E66C6E7387}" name="PivotTable2" cacheId="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Sex"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784623-7732-4E62-8981-DF5BFE3484CA}"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MaritalDesc" fld="1"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1C1776-391C-4C98-806E-8AFA1870B3C1}"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5">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Average of Salary" fld="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73A36A-59F0-4FEE-8DF1-D9AEE05CCEC3}"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304EED-AF06-47EA-85EA-3AB86B1ED62A}" name="PivotTable6" cacheId="9"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5">
  <location ref="A3:B12"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3">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8BFA2EE-D547-429D-A85B-40242153DB67}" sourceName="[HR].[Department]">
  <pivotTables>
    <pivotTable tabId="6" name="PivotTable1"/>
  </pivotTables>
  <data>
    <olap pivotCacheId="422931386">
      <levels count="2">
        <level uniqueName="[HR].[Department].[(All)]" sourceCaption="(All)" count="0"/>
        <level uniqueName="[HR].[Department].[Department]" sourceCaption="Department" count="6">
          <ranges>
            <range startItem="0">
              <i n="[HR].[Department].&amp;[Production]" c="Production"/>
              <i n="[HR].[Department].&amp;[Admin Offices]" c="Admin Offices" nd="1"/>
              <i n="[HR].[Department].&amp;[Executive Office]" c="Executive Office" nd="1"/>
              <i n="[HR].[Department].&amp;[IT/IS]" c="IT/IS" nd="1"/>
              <i n="[HR].[Department].&amp;[Sales]" c="Sales" nd="1"/>
              <i n="[HR].[Department].&amp;[Software Engineering]" c="Software Engineering" nd="1"/>
            </range>
          </ranges>
        </level>
      </levels>
      <selections count="1">
        <selection n="[HR].[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BAAF6A5-3A0E-45A4-B40A-33220AAF5931}" sourceName="[HR].[Years]">
  <pivotTables>
    <pivotTable tabId="6" name="PivotTable1"/>
  </pivotTables>
  <data>
    <olap pivotCacheId="422931386">
      <levels count="2">
        <level uniqueName="[HR].[Years].[(All)]" sourceCaption="(All)" count="0"/>
        <level uniqueName="[HR].[Years].[Years]" sourceCaption="Years" count="13">
          <ranges>
            <range startItem="0">
              <i n="[HR].[Years].&amp;[6]" c="6"/>
              <i n="[HR].[Years].&amp;[7]" c="7"/>
              <i n="[HR].[Years].&amp;[8]" c="8"/>
              <i n="[HR].[Years].&amp;[9]" c="9"/>
              <i n="[HR].[Years].&amp;[10]" c="10"/>
              <i n="[HR].[Years].&amp;[11]" c="11"/>
              <i n="[HR].[Years].&amp;[12]" c="12"/>
              <i n="[HR].[Years].&amp;[13]" c="13"/>
              <i n="[HR].[Years].&amp;[14]" c="14"/>
              <i n="[HR].[Years].&amp;[15]" c="15"/>
              <i n="[HR].[Years].&amp;[16]" c="16"/>
              <i n="[HR].[Years].&amp;[17]" c="17"/>
              <i n="[HR].[Years].&amp;[18]" c="18"/>
            </range>
          </ranges>
        </level>
      </levels>
      <selections count="1">
        <selection n="[HR].[Years].&amp;[6]"/>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904536B1-94FC-4E80-997B-AABDE0F0A58F}" sourceName="[HR].[ManagerName]">
  <pivotTables>
    <pivotTable tabId="6" name="PivotTable1"/>
  </pivotTables>
  <data>
    <olap pivotCacheId="422931386">
      <levels count="2">
        <level uniqueName="[HR].[ManagerName].[(All)]" sourceCaption="(All)" count="0"/>
        <level uniqueName="[HR].[ManagerName].[ManagerName]" sourceCaption="ManagerName" count="21">
          <ranges>
            <range startItem="0">
              <i n="[HR].[ManagerName].&amp;[Brannon Miller]" c="Brannon Miller"/>
              <i n="[HR].[ManagerName].&amp;[Alex Sweetwater]" c="Alex Sweetwater" nd="1"/>
              <i n="[HR].[ManagerName].&amp;[Amy Dunn]" c="Amy Dunn" nd="1"/>
              <i n="[HR].[ManagerName].&amp;[Board of Directors]" c="Board of Directors" nd="1"/>
              <i n="[HR].[ManagerName].&amp;[Brandon R. LeBlanc]" c="Brandon R. LeBlanc" nd="1"/>
              <i n="[HR].[ManagerName].&amp;[Brian Champaigne]" c="Brian Champaigne" nd="1"/>
              <i n="[HR].[ManagerName].&amp;[David Stanley]" c="David Stanley" nd="1"/>
              <i n="[HR].[ManagerName].&amp;[Debra Houlihan]" c="Debra Houlihan" nd="1"/>
              <i n="[HR].[ManagerName].&amp;[Elijiah Gray]" c="Elijiah Gray" nd="1"/>
              <i n="[HR].[ManagerName].&amp;[Eric Dougall]" c="Eric Dougall" nd="1"/>
              <i n="[HR].[ManagerName].&amp;[Janet King]" c="Janet King" nd="1"/>
              <i n="[HR].[ManagerName].&amp;[Jennifer Zamora]" c="Jennifer Zamora" nd="1"/>
              <i n="[HR].[ManagerName].&amp;[John Smith]" c="John Smith" nd="1"/>
              <i n="[HR].[ManagerName].&amp;[Kelley Spirea]" c="Kelley Spirea" nd="1"/>
              <i n="[HR].[ManagerName].&amp;[Ketsia Liebig]" c="Ketsia Liebig" nd="1"/>
              <i n="[HR].[ManagerName].&amp;[Kissy Sullivan]" c="Kissy Sullivan" nd="1"/>
              <i n="[HR].[ManagerName].&amp;[Lynn Daneault]" c="Lynn Daneault" nd="1"/>
              <i n="[HR].[ManagerName].&amp;[Michael Albert]" c="Michael Albert" nd="1"/>
              <i n="[HR].[ManagerName].&amp;[Peter Monroe]" c="Peter Monroe" nd="1"/>
              <i n="[HR].[ManagerName].&amp;[Simon Roup]" c="Simon Roup" nd="1"/>
              <i n="[HR].[ManagerName].&amp;[Webster Butler]" c="Webster Butler" nd="1"/>
            </range>
          </ranges>
        </level>
      </levels>
      <selections count="1">
        <selection n="[HR].[Manager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EAD81AE-DCE6-47BA-B7F0-A7331A9A3231}" sourceName="[HR].[Sex]">
  <pivotTables>
    <pivotTable tabId="6" name="PivotTable1"/>
    <pivotTable tabId="10" name="PivotTable5"/>
    <pivotTable tabId="13" name="PivotTable8"/>
    <pivotTable tabId="9" name="PivotTable4"/>
    <pivotTable tabId="12" name="PivotTable7"/>
    <pivotTable tabId="7" name="PivotTable2"/>
    <pivotTable tabId="2" name="PivotTable1"/>
    <pivotTable tabId="2" name="PivotTable2"/>
    <pivotTable tabId="8" name="PivotTable3"/>
    <pivotTable tabId="11" name="PivotTable6"/>
  </pivotTables>
  <data>
    <olap pivotCacheId="422931386">
      <levels count="2">
        <level uniqueName="[HR].[Sex].[(All)]" sourceCaption="(All)" count="0"/>
        <level uniqueName="[HR].[Sex].[Sex]" sourceCaption="Sex" count="2">
          <ranges>
            <range startItem="0">
              <i n="[HR].[Sex].&amp;[M]" c="M"/>
              <i n="[HR].[Sex].&amp;[F]" c="F"/>
            </range>
          </ranges>
        </level>
      </levels>
      <selections count="1">
        <selection n="[HR].[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CD75A82-3DB1-410A-9504-59F7A885C4F2}" cache="Slicer_Department" caption="Department" level="1" style="SlicerStyleLight4 2" rowHeight="241300"/>
  <slicer name="Years 1" xr10:uid="{D85D28D5-2430-423A-8B9D-CE89C8374BA2}" cache="Slicer_Years" caption="Years" level="1" style="SlicerStyleLight1 2" rowHeight="241300"/>
  <slicer name="ManagerName 1" xr10:uid="{9E03C103-95A5-478B-A953-53878FAA7D4A}" cache="Slicer_ManagerName" caption="ManagerName" level="1" style="SlicerStyleLight1 2" rowHeight="241300"/>
  <slicer name="Sex 1" xr10:uid="{3B836668-8904-483D-ADDF-7669EBDB9FF3}" cache="Slicer_Sex" caption="Sex" level="1" style="SlicerStyleLight4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DF33CF9-B608-4C75-9F53-333C15197C69}" cache="Slicer_Department" caption="Department" level="1" style="SlicerStyleLight4 2" rowHeight="241300"/>
  <slicer name="Years" xr10:uid="{90989F6D-7976-4890-89F2-E847D316DC4F}" cache="Slicer_Years" caption="Years" level="1" style="SlicerStyleLight1 2" rowHeight="241300"/>
  <slicer name="ManagerName" xr10:uid="{3216E05C-4F59-4370-8B6A-16AFCA95BB69}" cache="Slicer_ManagerName" caption="ManagerName" level="1" style="SlicerStyleLight1 2" rowHeight="241300"/>
  <slicer name="Sex" xr10:uid="{50D6BCC4-57D9-42A5-B49C-59A86954E067}" cache="Slicer_Sex" caption="Sex" level="1" style="SlicerStyleLight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3EFDB6-8FB6-41AB-A8F1-5D9F55464CBA}" name="HR" displayName="HR" ref="A1:AL312" totalsRowShown="0" headerRowDxfId="42" dataDxfId="40" headerRowBorderDxfId="41" tableBorderDxfId="39" totalsRowBorderDxfId="38">
  <autoFilter ref="A1:AL312" xr:uid="{A53EFDB6-8FB6-41AB-A8F1-5D9F55464CBA}"/>
  <tableColumns count="38">
    <tableColumn id="1" xr3:uid="{DCB81A00-03B7-4B61-AED4-C3A74EAFB2E2}" name="Employee_Name" dataDxfId="37"/>
    <tableColumn id="2" xr3:uid="{8FFD9F63-2044-4BBC-BEE8-34AEBDD46EB7}" name="EmpID" dataDxfId="36"/>
    <tableColumn id="3" xr3:uid="{0178F91F-8897-46A5-9B6E-0D2D91E5AF74}" name="MarriedID" dataDxfId="35"/>
    <tableColumn id="4" xr3:uid="{DCF6089F-E12C-4DC3-BAAA-FAEF9A3F0027}" name="MaritalStatusID" dataDxfId="34"/>
    <tableColumn id="5" xr3:uid="{0E93B331-EEEE-43FA-8D30-5DA7059BF712}" name="GenderID" dataDxfId="33"/>
    <tableColumn id="6" xr3:uid="{EC739CB3-4D08-416C-AD32-FE78C15759BB}" name="EmpStatusID" dataDxfId="32"/>
    <tableColumn id="7" xr3:uid="{BACA9F6C-72DE-4739-8CFB-945484AAFB7F}" name="DeptID" dataDxfId="31"/>
    <tableColumn id="8" xr3:uid="{C008F668-C21C-48BF-A23F-D206274BE96C}" name="PerfScoreID" dataDxfId="30"/>
    <tableColumn id="9" xr3:uid="{C4D9D22A-E46E-4E51-B299-EE7497087174}" name="FromDiversityJobFairID" dataDxfId="29"/>
    <tableColumn id="10" xr3:uid="{A922A6AA-1DA2-4BA1-892A-18F83C3307DA}" name="Salary" dataDxfId="28"/>
    <tableColumn id="11" xr3:uid="{D2CF418D-0A6C-42C5-9A82-F8A61777014A}" name="Termd" dataDxfId="27"/>
    <tableColumn id="12" xr3:uid="{E2BF3CCF-D644-4E43-86FF-370694BB0166}" name="PositionID" dataDxfId="26"/>
    <tableColumn id="13" xr3:uid="{C60F3BB0-512B-4AE1-9038-57F801E74D36}" name="Position" dataDxfId="25"/>
    <tableColumn id="14" xr3:uid="{6D2C5B22-51DE-4D85-B299-1514B528D386}" name="State" dataDxfId="24"/>
    <tableColumn id="15" xr3:uid="{B30E093E-3411-4C06-9430-B003777861A8}" name="Zip" dataDxfId="23"/>
    <tableColumn id="16" xr3:uid="{AEE5E5B2-E718-43BF-8A43-C6DC9BCE5EC8}" name="DOB" dataDxfId="22"/>
    <tableColumn id="17" xr3:uid="{71905697-964B-4660-9110-480A06354104}" name="Age" dataDxfId="21"/>
    <tableColumn id="18" xr3:uid="{2DDA9260-ED35-4A23-95AC-C83E0027A093}" name="Age Group" dataDxfId="20"/>
    <tableColumn id="19" xr3:uid="{A49D133F-40C9-4235-BE6E-75D25226686E}" name="Sex" dataDxfId="19"/>
    <tableColumn id="20" xr3:uid="{0E0D1B82-82A5-4766-812A-957BE7BD581B}" name="MaritalDesc" dataDxfId="18"/>
    <tableColumn id="21" xr3:uid="{DBF7EFBD-2727-4E23-A837-6CC6D4015D60}" name="CitizenDesc" dataDxfId="17"/>
    <tableColumn id="22" xr3:uid="{EA08C4CA-ECDE-452A-9D82-7D8097F219CC}" name="HispanicLatino" dataDxfId="16"/>
    <tableColumn id="23" xr3:uid="{E0CBF620-D80D-455E-A4A7-CC6D42049A74}" name="RaceDesc" dataDxfId="15"/>
    <tableColumn id="24" xr3:uid="{EC3AA486-A440-4C7F-9BB1-CB12EB20BEF2}" name="DateofHire" dataDxfId="14"/>
    <tableColumn id="25" xr3:uid="{F9EE87C1-FE1F-4829-A12F-F413B4B0128F}" name="Years" dataDxfId="13"/>
    <tableColumn id="26" xr3:uid="{A712C584-2113-4A3A-9BB8-F03C6E2A8DCF}" name="DateofTermination" dataDxfId="12"/>
    <tableColumn id="27" xr3:uid="{02143D1E-8F50-4C3F-B458-1E99C58B0C93}" name="TermReason" dataDxfId="11"/>
    <tableColumn id="28" xr3:uid="{16A26DB2-FA48-4834-9F3C-AE6F6B1C13AA}" name="EmploymentStatus" dataDxfId="10"/>
    <tableColumn id="29" xr3:uid="{46F8112D-482B-483C-9EF7-974DAF6ADC90}" name="Department" dataDxfId="9"/>
    <tableColumn id="30" xr3:uid="{C4CEFD1E-2171-4A63-826F-DCA7D64093E6}" name="ManagerName" dataDxfId="8"/>
    <tableColumn id="31" xr3:uid="{ADD6A94C-8AA9-4AD1-81EF-27F09FBB64AB}" name="ManagerID" dataDxfId="7"/>
    <tableColumn id="32" xr3:uid="{E09A10C7-32C7-49FE-85C9-8E7312C1534F}" name="RecruitmentSource" dataDxfId="6"/>
    <tableColumn id="33" xr3:uid="{DBD2C9D0-C0FD-46A2-8347-18298727E8C2}" name="PerformanceScore" dataDxfId="5"/>
    <tableColumn id="34" xr3:uid="{5EC2719F-9FBB-409E-A161-27444278A234}" name="EngagementSurvey" dataDxfId="4"/>
    <tableColumn id="35" xr3:uid="{44EA5BC9-2562-4BEA-BFCF-8CC17FADC399}" name="EmpSatisfaction" dataDxfId="3"/>
    <tableColumn id="36" xr3:uid="{8D18402F-916E-4DC7-B87F-B355DAFD79BA}" name="SpecialProjectsCount" dataDxfId="2"/>
    <tableColumn id="37" xr3:uid="{4853AF9F-624A-4771-9ECF-57B6413C5A0E}" name="LastPerformanceReview_Date" dataDxfId="1"/>
    <tableColumn id="38" xr3:uid="{60034793-A569-41E2-A599-54DF62C0621D}"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1A3F-138B-4149-BF08-5C6D96489554}">
  <dimension ref="A3:J7"/>
  <sheetViews>
    <sheetView topLeftCell="F1" workbookViewId="0">
      <selection activeCell="H7" sqref="H7"/>
    </sheetView>
  </sheetViews>
  <sheetFormatPr defaultRowHeight="15" x14ac:dyDescent="0.25"/>
  <cols>
    <col min="1" max="1" width="14.5703125" bestFit="1" customWidth="1"/>
    <col min="2" max="2" width="16" bestFit="1" customWidth="1"/>
    <col min="3" max="3" width="16.42578125" bestFit="1" customWidth="1"/>
    <col min="5" max="5" width="14.85546875" bestFit="1" customWidth="1"/>
    <col min="6" max="6" width="13.42578125" bestFit="1" customWidth="1"/>
    <col min="7" max="7" width="18" customWidth="1"/>
    <col min="8" max="8" width="14.7109375" customWidth="1"/>
    <col min="10" max="10" width="26" bestFit="1" customWidth="1"/>
    <col min="11" max="11" width="19.140625" bestFit="1" customWidth="1"/>
  </cols>
  <sheetData>
    <row r="3" spans="1:10" x14ac:dyDescent="0.25">
      <c r="A3" t="s">
        <v>492</v>
      </c>
      <c r="B3" s="18" t="s">
        <v>493</v>
      </c>
      <c r="C3" s="18" t="s">
        <v>494</v>
      </c>
      <c r="E3" t="s">
        <v>500</v>
      </c>
      <c r="F3" t="s">
        <v>501</v>
      </c>
      <c r="J3" s="18" t="s">
        <v>506</v>
      </c>
    </row>
    <row r="4" spans="1:10" x14ac:dyDescent="0.25">
      <c r="A4" s="19">
        <v>45.472668810289392</v>
      </c>
      <c r="B4" s="19">
        <v>11.82636655948553</v>
      </c>
      <c r="C4" s="19">
        <v>69020.684887459807</v>
      </c>
      <c r="E4" s="18">
        <v>311</v>
      </c>
      <c r="F4" s="18">
        <v>104</v>
      </c>
      <c r="J4" s="18">
        <v>6</v>
      </c>
    </row>
    <row r="6" spans="1:10" x14ac:dyDescent="0.25">
      <c r="A6" s="20" t="s">
        <v>497</v>
      </c>
      <c r="B6" s="20" t="s">
        <v>498</v>
      </c>
      <c r="C6" s="20" t="s">
        <v>499</v>
      </c>
      <c r="E6" s="22" t="s">
        <v>502</v>
      </c>
      <c r="F6" s="22" t="s">
        <v>503</v>
      </c>
      <c r="G6" s="22" t="s">
        <v>504</v>
      </c>
      <c r="H6" s="22" t="s">
        <v>505</v>
      </c>
      <c r="I6" s="18"/>
      <c r="J6" s="18" t="s">
        <v>507</v>
      </c>
    </row>
    <row r="7" spans="1:10" x14ac:dyDescent="0.25">
      <c r="A7" s="21">
        <f>GETPIVOTDATA("[Measures].[Average of Age]",$A$3)</f>
        <v>45.472668810289392</v>
      </c>
      <c r="B7" s="21">
        <f>GETPIVOTDATA("[Measures].[Average of Years]",$A$3)</f>
        <v>11.82636655948553</v>
      </c>
      <c r="C7" s="21">
        <f>GETPIVOTDATA("[Measures].[Average of Salary]",$A$3)</f>
        <v>69020.684887459807</v>
      </c>
      <c r="E7" s="18">
        <f>GETPIVOTDATA("[Measures].[Count of EmpID]",$E$3)</f>
        <v>311</v>
      </c>
      <c r="F7" s="18">
        <f>GETPIVOTDATA("[Measures].[Sum of Termd]",$E$3)</f>
        <v>104</v>
      </c>
      <c r="G7" s="18">
        <f>E7-F7</f>
        <v>207</v>
      </c>
      <c r="H7" s="19">
        <f>(F7/E7)*100</f>
        <v>33.440514469453376</v>
      </c>
      <c r="J7" s="18">
        <f>GETPIVOTDATA("[Measures].[Distinct Count of Department]",$J$3)</f>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B6AF8-DC1A-44FC-99C7-90FE0BB48E0D}">
  <dimension ref="A3:B9"/>
  <sheetViews>
    <sheetView workbookViewId="0">
      <selection activeCell="H26" sqref="H26"/>
    </sheetView>
  </sheetViews>
  <sheetFormatPr defaultRowHeight="15" x14ac:dyDescent="0.25"/>
  <cols>
    <col min="1" max="1" width="20.28515625" bestFit="1" customWidth="1"/>
    <col min="2" max="2" width="25.7109375" bestFit="1" customWidth="1"/>
  </cols>
  <sheetData>
    <row r="3" spans="1:2" x14ac:dyDescent="0.25">
      <c r="A3" s="23" t="s">
        <v>508</v>
      </c>
      <c r="B3" t="s">
        <v>521</v>
      </c>
    </row>
    <row r="4" spans="1:2" x14ac:dyDescent="0.25">
      <c r="A4" s="24" t="s">
        <v>74</v>
      </c>
      <c r="B4" s="25">
        <v>1.051465063861758</v>
      </c>
    </row>
    <row r="5" spans="1:2" x14ac:dyDescent="0.25">
      <c r="A5" s="24" t="s">
        <v>140</v>
      </c>
      <c r="B5" s="25">
        <v>1.0363902959210876</v>
      </c>
    </row>
    <row r="6" spans="1:2" x14ac:dyDescent="0.25">
      <c r="A6" s="24" t="s">
        <v>54</v>
      </c>
      <c r="B6" s="25">
        <v>1.0178181818181817</v>
      </c>
    </row>
    <row r="7" spans="1:2" x14ac:dyDescent="0.25">
      <c r="A7" s="24" t="s">
        <v>496</v>
      </c>
      <c r="B7" s="25">
        <v>0.99243544624144886</v>
      </c>
    </row>
    <row r="8" spans="1:2" x14ac:dyDescent="0.25">
      <c r="A8" s="24" t="s">
        <v>125</v>
      </c>
      <c r="B8" s="25">
        <v>0.91386593204775013</v>
      </c>
    </row>
    <row r="9" spans="1:2" x14ac:dyDescent="0.25">
      <c r="A9" s="24" t="s">
        <v>301</v>
      </c>
      <c r="B9" s="25">
        <v>0.77107438016528917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9639-8B20-4E66-8977-96C2808FF453}">
  <dimension ref="A3:B9"/>
  <sheetViews>
    <sheetView workbookViewId="0">
      <selection activeCell="A3" sqref="A3"/>
    </sheetView>
  </sheetViews>
  <sheetFormatPr defaultRowHeight="15" x14ac:dyDescent="0.25"/>
  <cols>
    <col min="1" max="1" width="20.28515625" bestFit="1" customWidth="1"/>
    <col min="2" max="2" width="13.42578125" bestFit="1" customWidth="1"/>
  </cols>
  <sheetData>
    <row r="3" spans="1:2" x14ac:dyDescent="0.25">
      <c r="A3" s="23" t="s">
        <v>508</v>
      </c>
      <c r="B3" t="s">
        <v>501</v>
      </c>
    </row>
    <row r="4" spans="1:2" x14ac:dyDescent="0.25">
      <c r="A4" s="24" t="s">
        <v>496</v>
      </c>
      <c r="B4">
        <v>83</v>
      </c>
    </row>
    <row r="5" spans="1:2" x14ac:dyDescent="0.25">
      <c r="A5" s="24" t="s">
        <v>54</v>
      </c>
      <c r="B5">
        <v>10</v>
      </c>
    </row>
    <row r="6" spans="1:2" x14ac:dyDescent="0.25">
      <c r="A6" s="24" t="s">
        <v>140</v>
      </c>
      <c r="B6">
        <v>5</v>
      </c>
    </row>
    <row r="7" spans="1:2" x14ac:dyDescent="0.25">
      <c r="A7" s="24" t="s">
        <v>74</v>
      </c>
      <c r="B7">
        <v>4</v>
      </c>
    </row>
    <row r="8" spans="1:2" x14ac:dyDescent="0.25">
      <c r="A8" s="24" t="s">
        <v>125</v>
      </c>
      <c r="B8">
        <v>2</v>
      </c>
    </row>
    <row r="9" spans="1:2" x14ac:dyDescent="0.25">
      <c r="A9" s="24" t="s">
        <v>301</v>
      </c>
      <c r="B9">
        <v>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1F02-FFB6-4FC6-AA49-24EC44A35D15}">
  <dimension ref="A3:B6"/>
  <sheetViews>
    <sheetView workbookViewId="0">
      <selection activeCell="L10" sqref="L10"/>
    </sheetView>
  </sheetViews>
  <sheetFormatPr defaultRowHeight="15" x14ac:dyDescent="0.25"/>
  <cols>
    <col min="1" max="1" width="14.5703125" bestFit="1" customWidth="1"/>
    <col min="2" max="2" width="13.42578125" bestFit="1" customWidth="1"/>
  </cols>
  <sheetData>
    <row r="3" spans="1:2" x14ac:dyDescent="0.25">
      <c r="A3" s="23" t="s">
        <v>508</v>
      </c>
      <c r="B3" t="s">
        <v>501</v>
      </c>
    </row>
    <row r="4" spans="1:2" x14ac:dyDescent="0.25">
      <c r="A4" s="24" t="s">
        <v>71</v>
      </c>
      <c r="B4">
        <v>13</v>
      </c>
    </row>
    <row r="5" spans="1:2" x14ac:dyDescent="0.25">
      <c r="A5" s="24" t="s">
        <v>68</v>
      </c>
      <c r="B5">
        <v>13</v>
      </c>
    </row>
    <row r="6" spans="1:2" x14ac:dyDescent="0.25">
      <c r="A6" s="24" t="s">
        <v>62</v>
      </c>
      <c r="B6">
        <v>12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5AC4-E02C-409F-8452-314BE371EAD5}">
  <dimension ref="A3:B10"/>
  <sheetViews>
    <sheetView workbookViewId="0">
      <selection activeCell="N14" sqref="N14"/>
    </sheetView>
  </sheetViews>
  <sheetFormatPr defaultRowHeight="15" x14ac:dyDescent="0.25"/>
  <cols>
    <col min="1" max="1" width="13.140625" bestFit="1" customWidth="1"/>
    <col min="2" max="2" width="13.42578125" bestFit="1" customWidth="1"/>
  </cols>
  <sheetData>
    <row r="3" spans="1:2" x14ac:dyDescent="0.25">
      <c r="A3" s="23" t="s">
        <v>508</v>
      </c>
      <c r="B3" t="s">
        <v>501</v>
      </c>
    </row>
    <row r="4" spans="1:2" x14ac:dyDescent="0.25">
      <c r="A4" s="24" t="s">
        <v>66</v>
      </c>
      <c r="B4">
        <v>16</v>
      </c>
    </row>
    <row r="5" spans="1:2" x14ac:dyDescent="0.25">
      <c r="A5" s="24" t="s">
        <v>51</v>
      </c>
      <c r="B5">
        <v>47</v>
      </c>
    </row>
    <row r="6" spans="1:2" x14ac:dyDescent="0.25">
      <c r="A6" s="24" t="s">
        <v>136</v>
      </c>
      <c r="B6">
        <v>1</v>
      </c>
    </row>
    <row r="7" spans="1:2" x14ac:dyDescent="0.25">
      <c r="A7" s="24" t="s">
        <v>39</v>
      </c>
      <c r="B7">
        <v>36</v>
      </c>
    </row>
    <row r="8" spans="1:2" x14ac:dyDescent="0.25">
      <c r="A8" s="24" t="s">
        <v>77</v>
      </c>
      <c r="B8">
        <v>4</v>
      </c>
    </row>
    <row r="9" spans="1:2" x14ac:dyDescent="0.25">
      <c r="A9" s="24" t="s">
        <v>522</v>
      </c>
    </row>
    <row r="10" spans="1:2" x14ac:dyDescent="0.25">
      <c r="A10" s="24" t="s">
        <v>509</v>
      </c>
      <c r="B10">
        <v>104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1EEA-FD1C-4B75-91DB-679B1AC9E471}">
  <dimension ref="A3:B10"/>
  <sheetViews>
    <sheetView workbookViewId="0">
      <selection activeCell="I8" sqref="I8"/>
    </sheetView>
  </sheetViews>
  <sheetFormatPr defaultRowHeight="15" x14ac:dyDescent="0.25"/>
  <cols>
    <col min="1" max="1" width="20.28515625" bestFit="1" customWidth="1"/>
    <col min="2" max="2" width="24.5703125" bestFit="1" customWidth="1"/>
  </cols>
  <sheetData>
    <row r="3" spans="1:2" x14ac:dyDescent="0.25">
      <c r="A3" s="23" t="s">
        <v>508</v>
      </c>
      <c r="B3" t="s">
        <v>510</v>
      </c>
    </row>
    <row r="4" spans="1:2" x14ac:dyDescent="0.25">
      <c r="A4" s="24" t="s">
        <v>301</v>
      </c>
      <c r="B4">
        <v>1</v>
      </c>
    </row>
    <row r="5" spans="1:2" x14ac:dyDescent="0.25">
      <c r="A5" s="24" t="s">
        <v>125</v>
      </c>
      <c r="B5">
        <v>9</v>
      </c>
    </row>
    <row r="6" spans="1:2" x14ac:dyDescent="0.25">
      <c r="A6" s="24" t="s">
        <v>74</v>
      </c>
      <c r="B6">
        <v>11</v>
      </c>
    </row>
    <row r="7" spans="1:2" x14ac:dyDescent="0.25">
      <c r="A7" s="24" t="s">
        <v>140</v>
      </c>
      <c r="B7">
        <v>31</v>
      </c>
    </row>
    <row r="8" spans="1:2" x14ac:dyDescent="0.25">
      <c r="A8" s="24" t="s">
        <v>54</v>
      </c>
      <c r="B8">
        <v>50</v>
      </c>
    </row>
    <row r="9" spans="1:2" x14ac:dyDescent="0.25">
      <c r="A9" s="24" t="s">
        <v>496</v>
      </c>
      <c r="B9">
        <v>209</v>
      </c>
    </row>
    <row r="10" spans="1:2" x14ac:dyDescent="0.25">
      <c r="A10" s="24" t="s">
        <v>509</v>
      </c>
      <c r="B10">
        <v>311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12"/>
  <sheetViews>
    <sheetView topLeftCell="A2" workbookViewId="0">
      <selection activeCell="F16" sqref="A2:AL312"/>
    </sheetView>
  </sheetViews>
  <sheetFormatPr defaultRowHeight="15" x14ac:dyDescent="0.25"/>
  <cols>
    <col min="1" max="1" width="23.85546875" bestFit="1" customWidth="1"/>
    <col min="2" max="2" width="8.42578125" customWidth="1"/>
    <col min="3" max="3" width="11.28515625" customWidth="1"/>
    <col min="4" max="4" width="15.85546875" customWidth="1"/>
    <col min="5" max="5" width="10.7109375" customWidth="1"/>
    <col min="6" max="6" width="13.7109375" customWidth="1"/>
    <col min="7" max="7" width="8.7109375" customWidth="1"/>
    <col min="8" max="8" width="12.7109375" customWidth="1"/>
    <col min="9" max="9" width="22.140625" customWidth="1"/>
    <col min="10" max="10" width="8" customWidth="1"/>
    <col min="11" max="11" width="8.28515625" customWidth="1"/>
    <col min="12" max="12" width="11.42578125" customWidth="1"/>
    <col min="13" max="13" width="28.7109375" bestFit="1" customWidth="1"/>
    <col min="15" max="15" width="6" bestFit="1" customWidth="1"/>
    <col min="16" max="16" width="18" style="2" customWidth="1"/>
    <col min="17" max="18" width="18" style="5" customWidth="1"/>
    <col min="19" max="19" width="5.7109375" customWidth="1"/>
    <col min="20" max="20" width="12.7109375" customWidth="1"/>
    <col min="21" max="21" width="18.140625" bestFit="1" customWidth="1"/>
    <col min="22" max="22" width="15.140625" customWidth="1"/>
    <col min="23" max="23" width="30.85546875" bestFit="1" customWidth="1"/>
    <col min="24" max="24" width="18" style="2" customWidth="1"/>
    <col min="25" max="25" width="18" style="5" customWidth="1"/>
    <col min="26" max="26" width="18.7109375" style="2" customWidth="1"/>
    <col min="27" max="27" width="29.42578125" bestFit="1" customWidth="1"/>
    <col min="28" max="28" width="22" bestFit="1" customWidth="1"/>
    <col min="29" max="29" width="20.28515625" bestFit="1" customWidth="1"/>
    <col min="30" max="30" width="18" bestFit="1" customWidth="1"/>
    <col min="31" max="31" width="12.28515625" customWidth="1"/>
    <col min="32" max="32" width="23" bestFit="1" customWidth="1"/>
    <col min="33" max="33" width="19.5703125" bestFit="1" customWidth="1"/>
    <col min="34" max="34" width="19.28515625" customWidth="1"/>
    <col min="35" max="35" width="16.42578125" customWidth="1"/>
    <col min="36" max="36" width="20.7109375" customWidth="1"/>
    <col min="37" max="37" width="28" style="2" customWidth="1"/>
    <col min="38" max="38" width="10.7109375" customWidth="1"/>
  </cols>
  <sheetData>
    <row r="1" spans="1:38" x14ac:dyDescent="0.25">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489</v>
      </c>
      <c r="S1" s="9" t="s">
        <v>16</v>
      </c>
      <c r="T1" s="9" t="s">
        <v>17</v>
      </c>
      <c r="U1" s="9" t="s">
        <v>18</v>
      </c>
      <c r="V1" s="9" t="s">
        <v>19</v>
      </c>
      <c r="W1" s="9" t="s">
        <v>20</v>
      </c>
      <c r="X1" s="10" t="s">
        <v>21</v>
      </c>
      <c r="Y1" s="11" t="s">
        <v>488</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25">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490</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25">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490</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25">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490</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25">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490</v>
      </c>
      <c r="S5" s="1" t="s">
        <v>60</v>
      </c>
      <c r="T5" s="1" t="s">
        <v>51</v>
      </c>
      <c r="U5" s="1" t="s">
        <v>40</v>
      </c>
      <c r="V5" s="1" t="s">
        <v>41</v>
      </c>
      <c r="W5" s="1" t="s">
        <v>42</v>
      </c>
      <c r="X5" s="3">
        <v>39630</v>
      </c>
      <c r="Y5" s="4">
        <v>16</v>
      </c>
      <c r="Z5" s="3"/>
      <c r="AA5" s="1" t="s">
        <v>43</v>
      </c>
      <c r="AB5" s="1" t="s">
        <v>44</v>
      </c>
      <c r="AC5" s="1" t="s">
        <v>45</v>
      </c>
      <c r="AD5" s="1" t="s">
        <v>64</v>
      </c>
      <c r="AE5" s="1">
        <v>16</v>
      </c>
      <c r="AF5" s="1" t="s">
        <v>56</v>
      </c>
      <c r="AG5" s="1" t="s">
        <v>57</v>
      </c>
      <c r="AH5" s="1">
        <v>4.84</v>
      </c>
      <c r="AI5" s="1">
        <v>5</v>
      </c>
      <c r="AJ5" s="1">
        <v>0</v>
      </c>
      <c r="AK5" s="3">
        <v>43525</v>
      </c>
      <c r="AL5" s="7">
        <v>15</v>
      </c>
    </row>
    <row r="6" spans="1:38" x14ac:dyDescent="0.25">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490</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25">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490</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25">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490</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25">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490</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25">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490</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25">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490</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25">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490</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25">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491</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25">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490</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25">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490</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25">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490</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25">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490</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25">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490</v>
      </c>
      <c r="S18" s="1" t="s">
        <v>60</v>
      </c>
      <c r="T18" s="1" t="s">
        <v>51</v>
      </c>
      <c r="U18" s="1" t="s">
        <v>40</v>
      </c>
      <c r="V18" s="1" t="s">
        <v>41</v>
      </c>
      <c r="W18" s="1" t="s">
        <v>42</v>
      </c>
      <c r="X18" s="3">
        <v>42572</v>
      </c>
      <c r="Y18" s="4">
        <v>8</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25">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490</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25">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490</v>
      </c>
      <c r="S20" s="1" t="s">
        <v>60</v>
      </c>
      <c r="T20" s="1" t="s">
        <v>39</v>
      </c>
      <c r="U20" s="1" t="s">
        <v>40</v>
      </c>
      <c r="V20" s="1" t="s">
        <v>88</v>
      </c>
      <c r="W20" s="1" t="s">
        <v>42</v>
      </c>
      <c r="X20" s="3">
        <v>41827</v>
      </c>
      <c r="Y20" s="4">
        <v>10</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25">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490</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25">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491</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25">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490</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25">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490</v>
      </c>
      <c r="S24" s="1" t="s">
        <v>60</v>
      </c>
      <c r="T24" s="1" t="s">
        <v>51</v>
      </c>
      <c r="U24" s="1" t="s">
        <v>40</v>
      </c>
      <c r="V24" s="1" t="s">
        <v>41</v>
      </c>
      <c r="W24" s="1" t="s">
        <v>42</v>
      </c>
      <c r="X24" s="3">
        <v>41827</v>
      </c>
      <c r="Y24" s="4">
        <v>10</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25">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490</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25">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490</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25">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490</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25">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490</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25">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490</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25">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491</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25">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490</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25">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490</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25">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491</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25">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490</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25">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490</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25">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490</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25">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490</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25">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490</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25">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490</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25">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35</v>
      </c>
      <c r="R40" s="4" t="s">
        <v>490</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25">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490</v>
      </c>
      <c r="S41" s="1" t="s">
        <v>60</v>
      </c>
      <c r="T41" s="1" t="s">
        <v>39</v>
      </c>
      <c r="U41" s="1" t="s">
        <v>40</v>
      </c>
      <c r="V41" s="1" t="s">
        <v>41</v>
      </c>
      <c r="W41" s="1" t="s">
        <v>81</v>
      </c>
      <c r="X41" s="3">
        <v>42551</v>
      </c>
      <c r="Y41" s="4">
        <v>8</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25">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490</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25">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490</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25">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490</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25">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490</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25">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490</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25">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491</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25">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491</v>
      </c>
      <c r="S48" s="1" t="s">
        <v>60</v>
      </c>
      <c r="T48" s="1" t="s">
        <v>39</v>
      </c>
      <c r="U48" s="1" t="s">
        <v>40</v>
      </c>
      <c r="V48" s="1" t="s">
        <v>41</v>
      </c>
      <c r="W48" s="1" t="s">
        <v>42</v>
      </c>
      <c r="X48" s="3">
        <v>40721</v>
      </c>
      <c r="Y48" s="4">
        <v>13</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25">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490</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25">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491</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25">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490</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25">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490</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25">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490</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25">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490</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25">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490</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25">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490</v>
      </c>
      <c r="S56" s="1" t="s">
        <v>38</v>
      </c>
      <c r="T56" s="1" t="s">
        <v>66</v>
      </c>
      <c r="U56" s="1" t="s">
        <v>40</v>
      </c>
      <c r="V56" s="1" t="s">
        <v>41</v>
      </c>
      <c r="W56" s="1" t="s">
        <v>42</v>
      </c>
      <c r="X56" s="3">
        <v>40379</v>
      </c>
      <c r="Y56" s="4">
        <v>14</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25">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490</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25">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490</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25">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490</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25">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490</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25">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490</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25">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490</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25">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490</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25">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490</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25">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490</v>
      </c>
      <c r="S65" s="1" t="s">
        <v>38</v>
      </c>
      <c r="T65" s="1" t="s">
        <v>39</v>
      </c>
      <c r="U65" s="1" t="s">
        <v>106</v>
      </c>
      <c r="V65" s="1" t="s">
        <v>41</v>
      </c>
      <c r="W65" s="1" t="s">
        <v>97</v>
      </c>
      <c r="X65" s="3">
        <v>40735</v>
      </c>
      <c r="Y65" s="4">
        <v>13</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25">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490</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25">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490</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25">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490</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25">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35</v>
      </c>
      <c r="R69" s="4" t="s">
        <v>490</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25">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38</v>
      </c>
      <c r="R70" s="4" t="s">
        <v>490</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25">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490</v>
      </c>
      <c r="S71" s="1" t="s">
        <v>38</v>
      </c>
      <c r="T71" s="1" t="s">
        <v>51</v>
      </c>
      <c r="U71" s="1" t="s">
        <v>40</v>
      </c>
      <c r="V71" s="1" t="s">
        <v>41</v>
      </c>
      <c r="W71" s="1" t="s">
        <v>42</v>
      </c>
      <c r="X71" s="3">
        <v>41827</v>
      </c>
      <c r="Y71" s="4">
        <v>10</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25">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490</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25">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490</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25">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490</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25">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42</v>
      </c>
      <c r="R75" s="4" t="s">
        <v>490</v>
      </c>
      <c r="S75" s="1" t="s">
        <v>60</v>
      </c>
      <c r="T75" s="1" t="s">
        <v>51</v>
      </c>
      <c r="U75" s="1" t="s">
        <v>40</v>
      </c>
      <c r="V75" s="1" t="s">
        <v>41</v>
      </c>
      <c r="W75" s="1" t="s">
        <v>81</v>
      </c>
      <c r="X75" s="3">
        <v>41456</v>
      </c>
      <c r="Y75" s="4">
        <v>11</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25">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490</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25">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490</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25">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490</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25">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490</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25">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490</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25">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490</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25">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490</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25">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491</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25">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490</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25">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490</v>
      </c>
      <c r="S85" s="1" t="s">
        <v>60</v>
      </c>
      <c r="T85" s="1" t="s">
        <v>136</v>
      </c>
      <c r="U85" s="1" t="s">
        <v>40</v>
      </c>
      <c r="V85" s="1" t="s">
        <v>41</v>
      </c>
      <c r="W85" s="1" t="s">
        <v>42</v>
      </c>
      <c r="X85" s="3">
        <v>41827</v>
      </c>
      <c r="Y85" s="4">
        <v>10</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25">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490</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25">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490</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25">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490</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25">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490</v>
      </c>
      <c r="S89" s="1" t="s">
        <v>60</v>
      </c>
      <c r="T89" s="1" t="s">
        <v>51</v>
      </c>
      <c r="U89" s="1" t="s">
        <v>40</v>
      </c>
      <c r="V89" s="1" t="s">
        <v>41</v>
      </c>
      <c r="W89" s="1" t="s">
        <v>81</v>
      </c>
      <c r="X89" s="3">
        <v>41827</v>
      </c>
      <c r="Y89" s="4">
        <v>10</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25">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490</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25">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490</v>
      </c>
      <c r="S91" s="1" t="s">
        <v>60</v>
      </c>
      <c r="T91" s="1" t="s">
        <v>51</v>
      </c>
      <c r="U91" s="1" t="s">
        <v>40</v>
      </c>
      <c r="V91" s="1" t="s">
        <v>41</v>
      </c>
      <c r="W91" s="1" t="s">
        <v>42</v>
      </c>
      <c r="X91" s="3">
        <v>40735</v>
      </c>
      <c r="Y91" s="4">
        <v>13</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25">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490</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25">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491</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25">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490</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25">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490</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25">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490</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25">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490</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25">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490</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25">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490</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25">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491</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25">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490</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25">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490</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25">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490</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25">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490</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25">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490</v>
      </c>
      <c r="S105" s="1" t="s">
        <v>60</v>
      </c>
      <c r="T105" s="1" t="s">
        <v>66</v>
      </c>
      <c r="U105" s="1" t="s">
        <v>40</v>
      </c>
      <c r="V105" s="1" t="s">
        <v>41</v>
      </c>
      <c r="W105" s="1" t="s">
        <v>81</v>
      </c>
      <c r="X105" s="3">
        <v>40735</v>
      </c>
      <c r="Y105" s="4">
        <v>13</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25">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490</v>
      </c>
      <c r="S106" s="1" t="s">
        <v>60</v>
      </c>
      <c r="T106" s="1" t="s">
        <v>77</v>
      </c>
      <c r="U106" s="1" t="s">
        <v>40</v>
      </c>
      <c r="V106" s="1" t="s">
        <v>41</v>
      </c>
      <c r="W106" s="1" t="s">
        <v>81</v>
      </c>
      <c r="X106" s="3">
        <v>41827</v>
      </c>
      <c r="Y106" s="4">
        <v>10</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25">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490</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25">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490</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25">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490</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25">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490</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25">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490</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25">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35</v>
      </c>
      <c r="R112" s="4" t="s">
        <v>490</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25">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490</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25">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491</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25">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490</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25">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490</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25">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490</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25">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490</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25">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490</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25">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490</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25">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490</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25">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490</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25">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490</v>
      </c>
      <c r="S123" s="1" t="s">
        <v>38</v>
      </c>
      <c r="T123" s="1" t="s">
        <v>39</v>
      </c>
      <c r="U123" s="1" t="s">
        <v>40</v>
      </c>
      <c r="V123" s="1" t="s">
        <v>41</v>
      </c>
      <c r="W123" s="1" t="s">
        <v>97</v>
      </c>
      <c r="X123" s="3">
        <v>41093</v>
      </c>
      <c r="Y123" s="4">
        <v>12</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25">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490</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25">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491</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25">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491</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25">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490</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25">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490</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25">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490</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25">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491</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25">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490</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25">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490</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25">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490</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25">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490</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25">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490</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25">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490</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25">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490</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25">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490</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25">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490</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25">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490</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25">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490</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25">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490</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25">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490</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25">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490</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25">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490</v>
      </c>
      <c r="S145" s="1" t="s">
        <v>38</v>
      </c>
      <c r="T145" s="1" t="s">
        <v>51</v>
      </c>
      <c r="U145" s="1" t="s">
        <v>40</v>
      </c>
      <c r="V145" s="1" t="s">
        <v>41</v>
      </c>
      <c r="W145" s="1" t="s">
        <v>42</v>
      </c>
      <c r="X145" s="3">
        <v>40735</v>
      </c>
      <c r="Y145" s="4">
        <v>13</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25">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490</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25">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490</v>
      </c>
      <c r="S147" s="1" t="s">
        <v>60</v>
      </c>
      <c r="T147" s="1" t="s">
        <v>39</v>
      </c>
      <c r="U147" s="1" t="s">
        <v>40</v>
      </c>
      <c r="V147" s="1" t="s">
        <v>41</v>
      </c>
      <c r="W147" s="1" t="s">
        <v>42</v>
      </c>
      <c r="X147" s="3">
        <v>41827</v>
      </c>
      <c r="Y147" s="4">
        <v>10</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25">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490</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25">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490</v>
      </c>
      <c r="S149" s="1" t="s">
        <v>60</v>
      </c>
      <c r="T149" s="1" t="s">
        <v>39</v>
      </c>
      <c r="U149" s="1" t="s">
        <v>40</v>
      </c>
      <c r="V149" s="1" t="s">
        <v>41</v>
      </c>
      <c r="W149" s="1" t="s">
        <v>42</v>
      </c>
      <c r="X149" s="3">
        <v>40735</v>
      </c>
      <c r="Y149" s="4">
        <v>13</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25">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39</v>
      </c>
      <c r="R150" s="4" t="s">
        <v>490</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25">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490</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25">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490</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25">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490</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25">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490</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25">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490</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25">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490</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25">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490</v>
      </c>
      <c r="S157" s="1" t="s">
        <v>38</v>
      </c>
      <c r="T157" s="1" t="s">
        <v>39</v>
      </c>
      <c r="U157" s="1" t="s">
        <v>40</v>
      </c>
      <c r="V157" s="1" t="s">
        <v>88</v>
      </c>
      <c r="W157" s="1" t="s">
        <v>81</v>
      </c>
      <c r="X157" s="3">
        <v>40727</v>
      </c>
      <c r="Y157" s="4">
        <v>13</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25">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490</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25">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490</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25">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490</v>
      </c>
      <c r="S160" s="1" t="s">
        <v>60</v>
      </c>
      <c r="T160" s="1" t="s">
        <v>66</v>
      </c>
      <c r="U160" s="1" t="s">
        <v>40</v>
      </c>
      <c r="V160" s="1" t="s">
        <v>41</v>
      </c>
      <c r="W160" s="1" t="s">
        <v>111</v>
      </c>
      <c r="X160" s="3">
        <v>41456</v>
      </c>
      <c r="Y160" s="4">
        <v>11</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25">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490</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25">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490</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25">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35</v>
      </c>
      <c r="R163" s="4" t="s">
        <v>490</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25">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38</v>
      </c>
      <c r="R164" s="4" t="s">
        <v>490</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25">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490</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25">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490</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25">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490</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25">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490</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25">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490</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25">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491</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25">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490</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25">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490</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25">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42</v>
      </c>
      <c r="R173" s="4" t="s">
        <v>490</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25">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490</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25">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490</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25">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490</v>
      </c>
      <c r="S176" s="1" t="s">
        <v>60</v>
      </c>
      <c r="T176" s="1" t="s">
        <v>39</v>
      </c>
      <c r="U176" s="1" t="s">
        <v>40</v>
      </c>
      <c r="V176" s="1" t="s">
        <v>88</v>
      </c>
      <c r="W176" s="1" t="s">
        <v>81</v>
      </c>
      <c r="X176" s="3">
        <v>40735</v>
      </c>
      <c r="Y176" s="4">
        <v>13</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25">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490</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25">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490</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25">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490</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25">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490</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25">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490</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25">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490</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25">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490</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25">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490</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25">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490</v>
      </c>
      <c r="S185" s="1" t="s">
        <v>60</v>
      </c>
      <c r="T185" s="1" t="s">
        <v>51</v>
      </c>
      <c r="U185" s="1" t="s">
        <v>40</v>
      </c>
      <c r="V185" s="1" t="s">
        <v>41</v>
      </c>
      <c r="W185" s="1" t="s">
        <v>81</v>
      </c>
      <c r="X185" s="3">
        <v>41456</v>
      </c>
      <c r="Y185" s="4">
        <v>11</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25">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491</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25">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490</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25">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490</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25">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56</v>
      </c>
      <c r="R189" s="4" t="s">
        <v>490</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25">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490</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25">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490</v>
      </c>
      <c r="S191" s="1" t="s">
        <v>38</v>
      </c>
      <c r="T191" s="1" t="s">
        <v>51</v>
      </c>
      <c r="U191" s="1" t="s">
        <v>40</v>
      </c>
      <c r="V191" s="1" t="s">
        <v>41</v>
      </c>
      <c r="W191" s="1" t="s">
        <v>42</v>
      </c>
      <c r="X191" s="3">
        <v>40735</v>
      </c>
      <c r="Y191" s="4">
        <v>13</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25">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490</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25">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490</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25">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490</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25">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490</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25">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490</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25">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491</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25">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490</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25">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490</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25">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490</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25">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490</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25">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490</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25">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490</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25">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490</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25">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490</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25">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491</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25">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490</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25">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490</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25">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490</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25">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490</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25">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490</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25">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490</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25">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490</v>
      </c>
      <c r="S213" s="1" t="s">
        <v>60</v>
      </c>
      <c r="T213" s="1" t="s">
        <v>51</v>
      </c>
      <c r="U213" s="1" t="s">
        <v>40</v>
      </c>
      <c r="V213" s="1" t="s">
        <v>41</v>
      </c>
      <c r="W213" s="1" t="s">
        <v>42</v>
      </c>
      <c r="X213" s="3">
        <v>40726</v>
      </c>
      <c r="Y213" s="4">
        <v>13</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25">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490</v>
      </c>
      <c r="S214" s="1" t="s">
        <v>38</v>
      </c>
      <c r="T214" s="1" t="s">
        <v>39</v>
      </c>
      <c r="U214" s="1" t="s">
        <v>40</v>
      </c>
      <c r="V214" s="1" t="s">
        <v>41</v>
      </c>
      <c r="W214" s="1" t="s">
        <v>81</v>
      </c>
      <c r="X214" s="3">
        <v>40735</v>
      </c>
      <c r="Y214" s="4">
        <v>13</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25">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490</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25">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35</v>
      </c>
      <c r="R216" s="4" t="s">
        <v>490</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25">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38</v>
      </c>
      <c r="R217" s="4" t="s">
        <v>490</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25">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490</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25">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490</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25">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490</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25">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490</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25">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490</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25">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491</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25">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490</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25">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490</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25">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42</v>
      </c>
      <c r="R226" s="4" t="s">
        <v>490</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25">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490</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25">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490</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25">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490</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25">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490</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25">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490</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25">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490</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25">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490</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25">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490</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25">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490</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25">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490</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25">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490</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25">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490</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25">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491</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25">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490</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25">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490</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25">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56</v>
      </c>
      <c r="R242" s="4" t="s">
        <v>490</v>
      </c>
      <c r="S242" s="1" t="s">
        <v>60</v>
      </c>
      <c r="T242" s="1" t="s">
        <v>39</v>
      </c>
      <c r="U242" s="1" t="s">
        <v>40</v>
      </c>
      <c r="V242" s="1" t="s">
        <v>41</v>
      </c>
      <c r="W242" s="1" t="s">
        <v>81</v>
      </c>
      <c r="X242" s="3">
        <v>42917</v>
      </c>
      <c r="Y242" s="4">
        <v>7</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25">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490</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25">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490</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25">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490</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25">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490</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25">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490</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25">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490</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25">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490</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25">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491</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25">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490</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25">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490</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25">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490</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25">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490</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25">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490</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25">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490</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25">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490</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25">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490</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25">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491</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25">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490</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25">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490</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25">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490</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25">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490</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25">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490</v>
      </c>
      <c r="S264" s="1" t="s">
        <v>38</v>
      </c>
      <c r="T264" s="1" t="s">
        <v>51</v>
      </c>
      <c r="U264" s="1" t="s">
        <v>40</v>
      </c>
      <c r="V264" s="1" t="s">
        <v>41</v>
      </c>
      <c r="W264" s="1" t="s">
        <v>111</v>
      </c>
      <c r="X264" s="3">
        <v>42551</v>
      </c>
      <c r="Y264" s="4">
        <v>8</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25">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490</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25">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490</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25">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490</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25">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490</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25">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490</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25">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490</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25">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490</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25">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490</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25">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491</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25">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490</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25">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490</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25">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490</v>
      </c>
      <c r="S276" s="1" t="s">
        <v>38</v>
      </c>
      <c r="T276" s="1" t="s">
        <v>39</v>
      </c>
      <c r="U276" s="1" t="s">
        <v>40</v>
      </c>
      <c r="V276" s="1" t="s">
        <v>41</v>
      </c>
      <c r="W276" s="1" t="s">
        <v>42</v>
      </c>
      <c r="X276" s="3">
        <v>41827</v>
      </c>
      <c r="Y276" s="4">
        <v>10</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25">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490</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25">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490</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25">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490</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25">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490</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25">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490</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25">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491</v>
      </c>
      <c r="S282" s="1" t="s">
        <v>38</v>
      </c>
      <c r="T282" s="1" t="s">
        <v>77</v>
      </c>
      <c r="U282" s="1" t="s">
        <v>40</v>
      </c>
      <c r="V282" s="1" t="s">
        <v>41</v>
      </c>
      <c r="W282" s="1" t="s">
        <v>42</v>
      </c>
      <c r="X282" s="3">
        <v>39258</v>
      </c>
      <c r="Y282" s="4">
        <v>17</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25">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490</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25">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490</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25">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490</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25">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490</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25">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490</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25">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490</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25">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490</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25">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490</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25">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490</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25">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490</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25">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490</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25">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38</v>
      </c>
      <c r="R294" s="4" t="s">
        <v>490</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25">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490</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25">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490</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25">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490</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25">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491</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25">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490</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25">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490</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25">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490</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25">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490</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25">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490</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25">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490</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25">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490</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25">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66</v>
      </c>
      <c r="R306" s="4" t="s">
        <v>491</v>
      </c>
      <c r="S306" s="1" t="s">
        <v>38</v>
      </c>
      <c r="T306" s="1" t="s">
        <v>39</v>
      </c>
      <c r="U306" s="1" t="s">
        <v>40</v>
      </c>
      <c r="V306" s="1" t="s">
        <v>41</v>
      </c>
      <c r="W306" s="1" t="s">
        <v>42</v>
      </c>
      <c r="X306" s="3">
        <v>41456</v>
      </c>
      <c r="Y306" s="4">
        <v>11</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25">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490</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25">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490</v>
      </c>
      <c r="S308" s="1" t="s">
        <v>38</v>
      </c>
      <c r="T308" s="1" t="s">
        <v>39</v>
      </c>
      <c r="U308" s="1" t="s">
        <v>40</v>
      </c>
      <c r="V308" s="1" t="s">
        <v>41</v>
      </c>
      <c r="W308" s="1" t="s">
        <v>42</v>
      </c>
      <c r="X308" s="3">
        <v>41827</v>
      </c>
      <c r="Y308" s="4">
        <v>10</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25">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490</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25">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490</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25">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490</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25">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490</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C6C23-C986-48AF-82A6-E4D33740DA3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B65D-46A9-4847-912E-A6F89043F036}">
  <sheetPr>
    <pageSetUpPr fitToPage="1"/>
  </sheetPr>
  <dimension ref="A1"/>
  <sheetViews>
    <sheetView showGridLines="0" tabSelected="1" zoomScale="68" zoomScaleNormal="68" workbookViewId="0">
      <selection activeCell="V25" sqref="V25"/>
    </sheetView>
  </sheetViews>
  <sheetFormatPr defaultRowHeight="15" x14ac:dyDescent="0.25"/>
  <sheetData/>
  <pageMargins left="0.7" right="0.7" top="0.75" bottom="0.75" header="0.3" footer="0.3"/>
  <pageSetup scale="59"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06CF-5542-48DB-A7FD-FB0F00AD827B}">
  <dimension ref="A2:B5"/>
  <sheetViews>
    <sheetView workbookViewId="0">
      <selection activeCell="A4" sqref="A4"/>
    </sheetView>
  </sheetViews>
  <sheetFormatPr defaultRowHeight="15" x14ac:dyDescent="0.25"/>
  <cols>
    <col min="1" max="1" width="13.140625" bestFit="1" customWidth="1"/>
    <col min="2" max="2" width="24.5703125" bestFit="1" customWidth="1"/>
  </cols>
  <sheetData>
    <row r="2" spans="1:2" x14ac:dyDescent="0.25">
      <c r="A2" s="26" t="s">
        <v>511</v>
      </c>
      <c r="B2" s="26"/>
    </row>
    <row r="3" spans="1:2" x14ac:dyDescent="0.25">
      <c r="A3" s="23" t="s">
        <v>508</v>
      </c>
      <c r="B3" t="s">
        <v>510</v>
      </c>
    </row>
    <row r="4" spans="1:2" x14ac:dyDescent="0.25">
      <c r="A4" s="24" t="s">
        <v>496</v>
      </c>
      <c r="B4">
        <v>1</v>
      </c>
    </row>
    <row r="5" spans="1:2" x14ac:dyDescent="0.25">
      <c r="A5" s="24" t="s">
        <v>509</v>
      </c>
      <c r="B5">
        <v>1</v>
      </c>
    </row>
  </sheetData>
  <mergeCells count="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E212-B572-41F1-97F8-9E555CA90BD2}">
  <dimension ref="A2:B6"/>
  <sheetViews>
    <sheetView workbookViewId="0">
      <selection activeCell="H26" sqref="H26"/>
    </sheetView>
  </sheetViews>
  <sheetFormatPr defaultRowHeight="15" x14ac:dyDescent="0.25"/>
  <cols>
    <col min="1" max="1" width="13.140625" bestFit="1" customWidth="1"/>
    <col min="2" max="2" width="12.140625" bestFit="1" customWidth="1"/>
  </cols>
  <sheetData>
    <row r="2" spans="1:2" x14ac:dyDescent="0.25">
      <c r="A2" s="27" t="s">
        <v>513</v>
      </c>
      <c r="B2" s="26"/>
    </row>
    <row r="3" spans="1:2" x14ac:dyDescent="0.25">
      <c r="A3" s="23" t="s">
        <v>508</v>
      </c>
      <c r="B3" t="s">
        <v>512</v>
      </c>
    </row>
    <row r="4" spans="1:2" x14ac:dyDescent="0.25">
      <c r="A4" s="24" t="s">
        <v>60</v>
      </c>
      <c r="B4" s="25">
        <v>0.56591639871382637</v>
      </c>
    </row>
    <row r="5" spans="1:2" x14ac:dyDescent="0.25">
      <c r="A5" s="24" t="s">
        <v>495</v>
      </c>
      <c r="B5" s="25">
        <v>0.43408360128617363</v>
      </c>
    </row>
    <row r="6" spans="1:2" x14ac:dyDescent="0.25">
      <c r="A6" s="24" t="s">
        <v>509</v>
      </c>
      <c r="B6" s="25">
        <v>1</v>
      </c>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D56B-26F2-4524-8F0E-35093073C59E}">
  <dimension ref="A2:B8"/>
  <sheetViews>
    <sheetView workbookViewId="0">
      <selection activeCell="G26" sqref="G26"/>
    </sheetView>
  </sheetViews>
  <sheetFormatPr defaultRowHeight="15" x14ac:dyDescent="0.25"/>
  <cols>
    <col min="1" max="1" width="13.140625" bestFit="1" customWidth="1"/>
    <col min="2" max="2" width="19.85546875" bestFit="1" customWidth="1"/>
    <col min="3" max="3" width="21.7109375" bestFit="1" customWidth="1"/>
  </cols>
  <sheetData>
    <row r="2" spans="1:2" x14ac:dyDescent="0.25">
      <c r="A2" s="27" t="s">
        <v>514</v>
      </c>
      <c r="B2" s="26"/>
    </row>
    <row r="3" spans="1:2" x14ac:dyDescent="0.25">
      <c r="A3" s="23" t="s">
        <v>508</v>
      </c>
      <c r="B3" t="s">
        <v>515</v>
      </c>
    </row>
    <row r="4" spans="1:2" x14ac:dyDescent="0.25">
      <c r="A4" s="24" t="s">
        <v>66</v>
      </c>
      <c r="B4" s="25">
        <v>9.6463022508038579E-2</v>
      </c>
    </row>
    <row r="5" spans="1:2" x14ac:dyDescent="0.25">
      <c r="A5" s="24" t="s">
        <v>51</v>
      </c>
      <c r="B5" s="25">
        <v>0.3987138263665595</v>
      </c>
    </row>
    <row r="6" spans="1:2" x14ac:dyDescent="0.25">
      <c r="A6" s="24" t="s">
        <v>136</v>
      </c>
      <c r="B6" s="25">
        <v>3.8585209003215437E-2</v>
      </c>
    </row>
    <row r="7" spans="1:2" x14ac:dyDescent="0.25">
      <c r="A7" s="24" t="s">
        <v>39</v>
      </c>
      <c r="B7" s="25">
        <v>0.44051446945337619</v>
      </c>
    </row>
    <row r="8" spans="1:2" x14ac:dyDescent="0.25">
      <c r="A8" s="24" t="s">
        <v>77</v>
      </c>
      <c r="B8" s="25">
        <v>2.5723472668810289E-2</v>
      </c>
    </row>
  </sheetData>
  <mergeCells count="1">
    <mergeCell ref="A2:B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9382-22A8-4832-9374-243E9AEB87B1}">
  <dimension ref="A2:B9"/>
  <sheetViews>
    <sheetView workbookViewId="0">
      <selection activeCell="H24" sqref="H24"/>
    </sheetView>
  </sheetViews>
  <sheetFormatPr defaultRowHeight="15" x14ac:dyDescent="0.25"/>
  <cols>
    <col min="1" max="1" width="20.28515625" bestFit="1" customWidth="1"/>
    <col min="2" max="2" width="16.42578125" bestFit="1" customWidth="1"/>
  </cols>
  <sheetData>
    <row r="2" spans="1:2" x14ac:dyDescent="0.25">
      <c r="A2" s="27" t="s">
        <v>516</v>
      </c>
      <c r="B2" s="26"/>
    </row>
    <row r="3" spans="1:2" x14ac:dyDescent="0.25">
      <c r="A3" s="23" t="s">
        <v>508</v>
      </c>
      <c r="B3" t="s">
        <v>494</v>
      </c>
    </row>
    <row r="4" spans="1:2" x14ac:dyDescent="0.25">
      <c r="A4" s="24" t="s">
        <v>125</v>
      </c>
      <c r="B4">
        <v>71791.888888888891</v>
      </c>
    </row>
    <row r="5" spans="1:2" x14ac:dyDescent="0.25">
      <c r="A5" s="24" t="s">
        <v>301</v>
      </c>
      <c r="B5">
        <v>250000</v>
      </c>
    </row>
    <row r="6" spans="1:2" x14ac:dyDescent="0.25">
      <c r="A6" s="24" t="s">
        <v>54</v>
      </c>
      <c r="B6">
        <v>97064.639999999999</v>
      </c>
    </row>
    <row r="7" spans="1:2" x14ac:dyDescent="0.25">
      <c r="A7" s="24" t="s">
        <v>496</v>
      </c>
      <c r="B7">
        <v>59953.545454545456</v>
      </c>
    </row>
    <row r="8" spans="1:2" x14ac:dyDescent="0.25">
      <c r="A8" s="24" t="s">
        <v>140</v>
      </c>
      <c r="B8">
        <v>69061.258064516136</v>
      </c>
    </row>
    <row r="9" spans="1:2" x14ac:dyDescent="0.25">
      <c r="A9" s="24" t="s">
        <v>74</v>
      </c>
      <c r="B9">
        <v>94989.454545454544</v>
      </c>
    </row>
  </sheetData>
  <mergeCells count="1">
    <mergeCell ref="A2:B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9F11-C1DF-4016-8F41-D6AF5CD3A00F}">
  <dimension ref="A2:B9"/>
  <sheetViews>
    <sheetView workbookViewId="0">
      <selection activeCell="I26" sqref="I26"/>
    </sheetView>
  </sheetViews>
  <sheetFormatPr defaultRowHeight="15" x14ac:dyDescent="0.25"/>
  <cols>
    <col min="1" max="1" width="20.28515625" bestFit="1" customWidth="1"/>
    <col min="2" max="2" width="16.140625" bestFit="1" customWidth="1"/>
  </cols>
  <sheetData>
    <row r="2" spans="1:2" x14ac:dyDescent="0.25">
      <c r="A2" s="27" t="s">
        <v>518</v>
      </c>
      <c r="B2" s="26"/>
    </row>
    <row r="3" spans="1:2" x14ac:dyDescent="0.25">
      <c r="A3" s="23" t="s">
        <v>508</v>
      </c>
      <c r="B3" t="s">
        <v>517</v>
      </c>
    </row>
    <row r="4" spans="1:2" x14ac:dyDescent="0.25">
      <c r="A4" s="24" t="s">
        <v>125</v>
      </c>
      <c r="B4">
        <v>78</v>
      </c>
    </row>
    <row r="5" spans="1:2" x14ac:dyDescent="0.25">
      <c r="A5" s="24" t="s">
        <v>301</v>
      </c>
      <c r="B5">
        <v>10</v>
      </c>
    </row>
    <row r="6" spans="1:2" x14ac:dyDescent="0.25">
      <c r="A6" s="24" t="s">
        <v>54</v>
      </c>
      <c r="B6">
        <v>522</v>
      </c>
    </row>
    <row r="7" spans="1:2" x14ac:dyDescent="0.25">
      <c r="A7" s="24" t="s">
        <v>496</v>
      </c>
      <c r="B7">
        <v>2120</v>
      </c>
    </row>
    <row r="8" spans="1:2" x14ac:dyDescent="0.25">
      <c r="A8" s="24" t="s">
        <v>140</v>
      </c>
      <c r="B8">
        <v>358</v>
      </c>
    </row>
    <row r="9" spans="1:2" x14ac:dyDescent="0.25">
      <c r="A9" s="24" t="s">
        <v>74</v>
      </c>
      <c r="B9">
        <v>96</v>
      </c>
    </row>
  </sheetData>
  <mergeCells count="1">
    <mergeCell ref="A2:B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9484-056C-4055-AC39-2A80448A5DDC}">
  <dimension ref="A2:B12"/>
  <sheetViews>
    <sheetView workbookViewId="0">
      <selection activeCell="I24" sqref="I24"/>
    </sheetView>
  </sheetViews>
  <sheetFormatPr defaultRowHeight="15" x14ac:dyDescent="0.25"/>
  <cols>
    <col min="1" max="1" width="23" bestFit="1" customWidth="1"/>
    <col min="2" max="2" width="26.5703125" bestFit="1" customWidth="1"/>
  </cols>
  <sheetData>
    <row r="2" spans="1:2" x14ac:dyDescent="0.25">
      <c r="A2" s="27" t="s">
        <v>520</v>
      </c>
      <c r="B2" s="26"/>
    </row>
    <row r="3" spans="1:2" x14ac:dyDescent="0.25">
      <c r="A3" s="23" t="s">
        <v>508</v>
      </c>
      <c r="B3" t="s">
        <v>519</v>
      </c>
    </row>
    <row r="4" spans="1:2" x14ac:dyDescent="0.25">
      <c r="A4" s="24" t="s">
        <v>56</v>
      </c>
      <c r="B4">
        <v>87</v>
      </c>
    </row>
    <row r="5" spans="1:2" x14ac:dyDescent="0.25">
      <c r="A5" s="24" t="s">
        <v>47</v>
      </c>
      <c r="B5">
        <v>76</v>
      </c>
    </row>
    <row r="6" spans="1:2" x14ac:dyDescent="0.25">
      <c r="A6" s="24" t="s">
        <v>69</v>
      </c>
      <c r="B6">
        <v>49</v>
      </c>
    </row>
    <row r="7" spans="1:2" x14ac:dyDescent="0.25">
      <c r="A7" s="24" t="s">
        <v>79</v>
      </c>
      <c r="B7">
        <v>31</v>
      </c>
    </row>
    <row r="8" spans="1:2" x14ac:dyDescent="0.25">
      <c r="A8" s="24" t="s">
        <v>83</v>
      </c>
      <c r="B8">
        <v>29</v>
      </c>
    </row>
    <row r="9" spans="1:2" x14ac:dyDescent="0.25">
      <c r="A9" s="24" t="s">
        <v>116</v>
      </c>
      <c r="B9">
        <v>23</v>
      </c>
    </row>
    <row r="10" spans="1:2" x14ac:dyDescent="0.25">
      <c r="A10" s="24" t="s">
        <v>200</v>
      </c>
      <c r="B10">
        <v>13</v>
      </c>
    </row>
    <row r="11" spans="1:2" x14ac:dyDescent="0.25">
      <c r="A11" s="24" t="s">
        <v>235</v>
      </c>
      <c r="B11">
        <v>2</v>
      </c>
    </row>
    <row r="12" spans="1:2" x14ac:dyDescent="0.25">
      <c r="A12" s="24" t="s">
        <v>100</v>
      </c>
      <c r="B12">
        <v>1</v>
      </c>
    </row>
  </sheetData>
  <mergeCells count="1">
    <mergeCell ref="A2:B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KPIs</vt:lpstr>
      <vt:lpstr>Sheet1</vt:lpstr>
      <vt:lpstr>Dashboard</vt:lpstr>
      <vt:lpstr>1.Departmentwise Emp of Count</vt:lpstr>
      <vt:lpstr>Gender Analysis</vt:lpstr>
      <vt:lpstr>Marital Desc Analysis</vt:lpstr>
      <vt:lpstr>Department Wise Salary</vt:lpstr>
      <vt:lpstr>Absences By Department</vt:lpstr>
      <vt:lpstr>Recruitment Source</vt:lpstr>
      <vt:lpstr>Employee Satisfaction</vt:lpstr>
      <vt:lpstr>Attrition By Department</vt:lpstr>
      <vt:lpstr>attrition bu maritial name</vt:lpstr>
      <vt:lpstr>attrition by maritial discripti</vt:lpstr>
      <vt:lpstr>Sheet5</vt:lpstr>
      <vt:lpstr>HRDataset_v14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samikshabahadure39@gmail.com</cp:lastModifiedBy>
  <dcterms:created xsi:type="dcterms:W3CDTF">2024-07-20T13:48:44Z</dcterms:created>
  <dcterms:modified xsi:type="dcterms:W3CDTF">2025-06-26T10:15:28Z</dcterms:modified>
</cp:coreProperties>
</file>