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12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1" i="1"/>
  <c r="G14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1" i="1"/>
  <c r="F32" i="1"/>
  <c r="F33" i="1"/>
  <c r="F3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1" i="1"/>
</calcChain>
</file>

<file path=xl/sharedStrings.xml><?xml version="1.0" encoding="utf-8"?>
<sst xmlns="http://schemas.openxmlformats.org/spreadsheetml/2006/main" count="45" uniqueCount="45">
  <si>
    <t>Salary Sheet</t>
  </si>
  <si>
    <t>SL</t>
  </si>
  <si>
    <t>Name</t>
  </si>
  <si>
    <t>Basic Salary</t>
  </si>
  <si>
    <t>Position</t>
  </si>
  <si>
    <t>House Rent</t>
  </si>
  <si>
    <t>Medical Cost</t>
  </si>
  <si>
    <t>Transport</t>
  </si>
  <si>
    <t>Over Time H</t>
  </si>
  <si>
    <t>Over Time P</t>
  </si>
  <si>
    <t>Absent Day</t>
  </si>
  <si>
    <t>Absent Deduct</t>
  </si>
  <si>
    <t>VAT</t>
  </si>
  <si>
    <t>Provident Fund</t>
  </si>
  <si>
    <t>Advance</t>
  </si>
  <si>
    <t>Net / Total Payment</t>
  </si>
  <si>
    <t>20%-40%</t>
  </si>
  <si>
    <t>Shamim</t>
  </si>
  <si>
    <t>Fahim</t>
  </si>
  <si>
    <t>Sourov</t>
  </si>
  <si>
    <t>Pronoy</t>
  </si>
  <si>
    <t>Papon</t>
  </si>
  <si>
    <t>Siyam</t>
  </si>
  <si>
    <t>Nasib</t>
  </si>
  <si>
    <t>Shohel</t>
  </si>
  <si>
    <t>Momanul</t>
  </si>
  <si>
    <t>Mridul</t>
  </si>
  <si>
    <t>Sazzad</t>
  </si>
  <si>
    <t>Konok</t>
  </si>
  <si>
    <t>Jakaria</t>
  </si>
  <si>
    <t>Ananta</t>
  </si>
  <si>
    <t>Maruf</t>
  </si>
  <si>
    <t>Rifat</t>
  </si>
  <si>
    <t>Rasel</t>
  </si>
  <si>
    <t>Limon</t>
  </si>
  <si>
    <t>Ovi</t>
  </si>
  <si>
    <t>Mishkat</t>
  </si>
  <si>
    <t>Sho Chondon</t>
  </si>
  <si>
    <t>G.Rabby</t>
  </si>
  <si>
    <t>Jowel</t>
  </si>
  <si>
    <t>Parves</t>
  </si>
  <si>
    <t>10%-20%</t>
  </si>
  <si>
    <t>5%-15%</t>
  </si>
  <si>
    <t>6%-10%</t>
  </si>
  <si>
    <t>10%-18%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</si>
</sst>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10" borderId="0" xfId="0" applyFont="1" applyFill="1"/>
    <xf numFmtId="0" fontId="0" fillId="4" borderId="0" xfId="0" applyFont="1" applyFill="1"/>
    <xf numFmtId="0" fontId="0" fillId="3" borderId="0" xfId="0" applyFont="1" applyFill="1"/>
    <xf numFmtId="0" fontId="2" fillId="9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4" fillId="8" borderId="0" xfId="0" applyFont="1" applyFill="1"/>
    <xf numFmtId="0" fontId="5" fillId="7" borderId="0" xfId="0" applyFont="1" applyFill="1"/>
    <xf numFmtId="0" fontId="2" fillId="6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1" fillId="5" borderId="0" xfId="0" applyFont="1" applyFill="1"/>
    <xf numFmtId="0" fontId="7" fillId="5" borderId="0" xfId="0" applyFont="1" applyFill="1"/>
    <xf numFmtId="0" fontId="3" fillId="2" borderId="0" xfId="0" applyFont="1" applyFill="1" applyAlignment="1">
      <alignment horizontal="center"/>
    </xf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6" borderId="0" xfId="0" applyFont="1" applyFill="1"/>
    <xf numFmtId="0" fontId="5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"/>
  <sheetViews>
    <sheetView tabSelected="1" topLeftCell="A6" zoomScaleNormal="100" workbookViewId="0">
      <selection activeCell="A34" sqref="A34"/>
    </sheetView>
  </sheetViews>
  <sheetFormatPr defaultRowHeight="14.4" x14ac:dyDescent="0.3"/>
  <cols>
    <col min="3" max="3" width="20.21875" customWidth="1"/>
    <col min="4" max="4" width="12.6640625" customWidth="1"/>
    <col min="5" max="5" width="17.5546875" customWidth="1"/>
    <col min="6" max="6" width="17.44140625" customWidth="1"/>
    <col min="7" max="7" width="17.88671875" style="5" customWidth="1"/>
    <col min="8" max="9" width="17.88671875" customWidth="1"/>
    <col min="10" max="10" width="18.109375" customWidth="1"/>
    <col min="11" max="11" width="17.5546875" customWidth="1"/>
    <col min="12" max="12" width="22.6640625" customWidth="1"/>
    <col min="13" max="13" width="18" customWidth="1"/>
    <col min="14" max="14" width="23.44140625" customWidth="1"/>
    <col min="15" max="15" width="18" customWidth="1"/>
    <col min="16" max="16" width="27.109375" customWidth="1"/>
  </cols>
  <sheetData>
    <row r="2" spans="1:16" x14ac:dyDescent="0.3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6" x14ac:dyDescent="0.3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6" x14ac:dyDescent="0.3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6" x14ac:dyDescent="0.3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6" x14ac:dyDescent="0.3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8" spans="1:16" s="13" customFormat="1" ht="15.6" x14ac:dyDescent="0.3">
      <c r="F8" s="14" t="s">
        <v>16</v>
      </c>
      <c r="G8" s="14" t="s">
        <v>41</v>
      </c>
      <c r="H8" s="14" t="s">
        <v>42</v>
      </c>
      <c r="M8" s="14" t="s">
        <v>43</v>
      </c>
      <c r="N8" s="14" t="s">
        <v>44</v>
      </c>
    </row>
    <row r="9" spans="1:16" s="9" customFormat="1" ht="21" x14ac:dyDescent="0.4">
      <c r="B9" s="9" t="s">
        <v>1</v>
      </c>
      <c r="C9" s="9" t="s">
        <v>2</v>
      </c>
      <c r="D9" s="9" t="s">
        <v>4</v>
      </c>
      <c r="E9" s="9" t="s">
        <v>3</v>
      </c>
      <c r="F9" s="9" t="s">
        <v>5</v>
      </c>
      <c r="G9" s="9" t="s">
        <v>6</v>
      </c>
      <c r="H9" s="9" t="s">
        <v>7</v>
      </c>
      <c r="I9" s="9" t="s">
        <v>8</v>
      </c>
      <c r="J9" s="9" t="s">
        <v>9</v>
      </c>
      <c r="K9" s="9" t="s">
        <v>10</v>
      </c>
      <c r="L9" s="9" t="s">
        <v>11</v>
      </c>
      <c r="M9" s="9" t="s">
        <v>12</v>
      </c>
      <c r="N9" s="9" t="s">
        <v>13</v>
      </c>
      <c r="O9" s="9" t="s">
        <v>14</v>
      </c>
      <c r="P9" s="9" t="s">
        <v>15</v>
      </c>
    </row>
    <row r="10" spans="1:16" s="8" customFormat="1" ht="21" x14ac:dyDescent="0.4"/>
    <row r="11" spans="1:16" s="1" customFormat="1" ht="27.6" customHeight="1" x14ac:dyDescent="0.4">
      <c r="A11" s="16"/>
      <c r="B11" s="17">
        <v>1</v>
      </c>
      <c r="C11" s="16" t="s">
        <v>17</v>
      </c>
      <c r="D11" s="16"/>
      <c r="E11" s="16">
        <v>500000</v>
      </c>
      <c r="F11" s="16">
        <f>IF(AND(E11&gt;=25000,E11&lt;=50000),E11*20%,
IF(AND(E11&gt;=51000,E11&lt;=100000),E11*20%,
IF(AND(E11&gt;=110000,E11&lt;=500000),E11*20%)))</f>
        <v>100000</v>
      </c>
      <c r="G11" s="16">
        <f>IF(AND(E11&gt;=25000,E11&lt;=50000),E11*10%,IF(AND(E11&gt;=51000,E11&lt;=100000),E11*15%,IF(AND(E11&gt;=110000,E11&lt;=500000),E11*20%)))</f>
        <v>100000</v>
      </c>
      <c r="H11" s="16">
        <f>IF(AND(E11&gt;=25000,E11&lt;=50000),E11*5%,IF(AND(E11&gt;=51000,E11&lt;=100000),E11*10%,IF(AND(E11&gt;=100000,E11&lt;=500000),E11*15%)))</f>
        <v>75000</v>
      </c>
      <c r="I11" s="16">
        <v>20</v>
      </c>
      <c r="J11" s="16">
        <f xml:space="preserve"> E11/26/8*I11</f>
        <v>48076.923076923078</v>
      </c>
      <c r="K11" s="16">
        <v>2</v>
      </c>
      <c r="L11" s="16">
        <f>E11/26</f>
        <v>19230.76923076923</v>
      </c>
      <c r="M11" s="16">
        <f>IF(AND(E11&gt;=25000,E11&lt;=50000),E11*6%,IF(AND(E11&gt;=50000,E11&lt;=100000),E11*8%,IF(AND(E11&gt;=100000,E11&lt;=500000),E11*10%)))</f>
        <v>50000</v>
      </c>
      <c r="N11" s="16">
        <f>IF(AND(E11&gt;=10000,E11&lt;=25000),E11*10%,IF(AND(E11&gt;=25000,E11&lt;=50000),E11*12%,IF(AND(E11&gt;=50000,E11&lt;=100000),E11*15%,IF(AND(E11&gt;=100000,E11&lt;=500000),E11*15%))))</f>
        <v>75000</v>
      </c>
      <c r="O11" s="16">
        <v>50000</v>
      </c>
      <c r="P11" s="16">
        <f>E11+F11+G11+H11+J11-L11-M11-N11-O11</f>
        <v>628846.15384615387</v>
      </c>
    </row>
    <row r="12" spans="1:16" s="4" customFormat="1" ht="25.2" customHeight="1" x14ac:dyDescent="0.4">
      <c r="A12" s="18"/>
      <c r="B12" s="19">
        <v>2</v>
      </c>
      <c r="C12" s="18" t="s">
        <v>18</v>
      </c>
      <c r="D12" s="18"/>
      <c r="E12" s="18">
        <v>50000</v>
      </c>
      <c r="F12" s="18">
        <f t="shared" ref="F12:F34" si="0">IF(AND(E12&gt;=25000,E12&lt;=50000),E12*20%,
IF(AND(E12&gt;=51000,E12&lt;=100000),E12*20%,
IF(AND(E12&gt;=110000,E12&lt;=500000),E12*20%)))</f>
        <v>10000</v>
      </c>
      <c r="G12" s="18">
        <f t="shared" ref="G12:G34" si="1">IF(AND(E12&gt;=25000,E12&lt;=50000),E12*10%,IF(AND(E12&gt;=51000,E12&lt;=100000),E12*15%,IF(AND(E12&gt;=110000,E12&lt;=500000),E12*20%)))</f>
        <v>5000</v>
      </c>
      <c r="H12" s="18">
        <f t="shared" ref="H12:H34" si="2">IF(AND(E12&gt;=25000,E12&lt;=50000),E12*5%,IF(AND(E12&gt;=51000,E12&lt;=100000),E12*10%,IF(AND(E12&gt;=100000,E12&lt;=500000),E12*15%)))</f>
        <v>2500</v>
      </c>
      <c r="I12" s="18">
        <v>25</v>
      </c>
      <c r="J12" s="18">
        <f t="shared" ref="J12:J34" si="3" xml:space="preserve"> E12/26/8*I12</f>
        <v>6009.6153846153848</v>
      </c>
      <c r="K12" s="18">
        <v>4</v>
      </c>
      <c r="L12" s="18">
        <f t="shared" ref="L12:L34" si="4">E12/26</f>
        <v>1923.0769230769231</v>
      </c>
      <c r="M12" s="18">
        <f t="shared" ref="M12:M34" si="5">IF(AND(E12&gt;=25000,E12&lt;=50000),E12*6%,IF(AND(E12&gt;=50000,E12&lt;=100000),E12*8%,IF(AND(E12&gt;=100000,E12&lt;=500000),E12*10%)))</f>
        <v>3000</v>
      </c>
      <c r="N12" s="18">
        <f t="shared" ref="N12:N34" si="6">IF(AND(E12&gt;=10000,E12&lt;=25000),E12*10%,IF(AND(E12&gt;=25000,E12&lt;=50000),E12*12%,IF(AND(E12&gt;=50000,E12&lt;=100000),E12*15%,IF(AND(E12&gt;=100000,E12&lt;=500000),E12*15%))))</f>
        <v>6000</v>
      </c>
      <c r="O12" s="18">
        <v>10000</v>
      </c>
      <c r="P12" s="18">
        <f t="shared" ref="P12:P34" si="7">E12+F12+G12+H12+J12-L12-M12-N12-O12</f>
        <v>52586.538461538468</v>
      </c>
    </row>
    <row r="13" spans="1:16" s="4" customFormat="1" ht="30.6" customHeight="1" x14ac:dyDescent="0.4">
      <c r="A13" s="18"/>
      <c r="B13" s="19">
        <v>3</v>
      </c>
      <c r="C13" s="18" t="s">
        <v>19</v>
      </c>
      <c r="D13" s="18"/>
      <c r="E13" s="18">
        <v>50000</v>
      </c>
      <c r="F13" s="18">
        <f t="shared" si="0"/>
        <v>10000</v>
      </c>
      <c r="G13" s="18">
        <f t="shared" si="1"/>
        <v>5000</v>
      </c>
      <c r="H13" s="18">
        <f t="shared" si="2"/>
        <v>2500</v>
      </c>
      <c r="I13" s="18">
        <v>21</v>
      </c>
      <c r="J13" s="18">
        <f t="shared" si="3"/>
        <v>5048.0769230769229</v>
      </c>
      <c r="K13" s="18">
        <v>2</v>
      </c>
      <c r="L13" s="18">
        <f t="shared" si="4"/>
        <v>1923.0769230769231</v>
      </c>
      <c r="M13" s="18">
        <f t="shared" si="5"/>
        <v>3000</v>
      </c>
      <c r="N13" s="18">
        <f t="shared" si="6"/>
        <v>6000</v>
      </c>
      <c r="O13" s="18">
        <v>5000</v>
      </c>
      <c r="P13" s="18">
        <f t="shared" si="7"/>
        <v>56625</v>
      </c>
    </row>
    <row r="14" spans="1:16" s="2" customFormat="1" ht="30.6" customHeight="1" x14ac:dyDescent="0.4">
      <c r="A14" s="20"/>
      <c r="B14" s="21">
        <v>4</v>
      </c>
      <c r="C14" s="20" t="s">
        <v>20</v>
      </c>
      <c r="D14" s="20"/>
      <c r="E14" s="20">
        <v>100000</v>
      </c>
      <c r="F14" s="20">
        <f t="shared" si="0"/>
        <v>20000</v>
      </c>
      <c r="G14" s="20">
        <f t="shared" si="1"/>
        <v>15000</v>
      </c>
      <c r="H14" s="20">
        <f t="shared" si="2"/>
        <v>10000</v>
      </c>
      <c r="I14" s="20">
        <v>22</v>
      </c>
      <c r="J14" s="20">
        <f t="shared" si="3"/>
        <v>10576.923076923076</v>
      </c>
      <c r="K14" s="20">
        <v>3</v>
      </c>
      <c r="L14" s="20">
        <f t="shared" si="4"/>
        <v>3846.1538461538462</v>
      </c>
      <c r="M14" s="20">
        <f t="shared" si="5"/>
        <v>8000</v>
      </c>
      <c r="N14" s="20">
        <f t="shared" si="6"/>
        <v>15000</v>
      </c>
      <c r="O14" s="20">
        <v>2000</v>
      </c>
      <c r="P14" s="20">
        <f t="shared" si="7"/>
        <v>126730.76923076922</v>
      </c>
    </row>
    <row r="15" spans="1:16" s="4" customFormat="1" ht="29.4" customHeight="1" x14ac:dyDescent="0.4">
      <c r="A15" s="18"/>
      <c r="B15" s="19">
        <v>5</v>
      </c>
      <c r="C15" s="18" t="s">
        <v>21</v>
      </c>
      <c r="D15" s="18"/>
      <c r="E15" s="18">
        <v>50000</v>
      </c>
      <c r="F15" s="18">
        <f t="shared" si="0"/>
        <v>10000</v>
      </c>
      <c r="G15" s="18">
        <f t="shared" si="1"/>
        <v>5000</v>
      </c>
      <c r="H15" s="18">
        <f t="shared" si="2"/>
        <v>2500</v>
      </c>
      <c r="I15" s="18">
        <v>30</v>
      </c>
      <c r="J15" s="18">
        <f t="shared" si="3"/>
        <v>7211.5384615384619</v>
      </c>
      <c r="K15" s="18">
        <v>3</v>
      </c>
      <c r="L15" s="18">
        <f t="shared" si="4"/>
        <v>1923.0769230769231</v>
      </c>
      <c r="M15" s="18">
        <f t="shared" si="5"/>
        <v>3000</v>
      </c>
      <c r="N15" s="18">
        <f t="shared" si="6"/>
        <v>6000</v>
      </c>
      <c r="O15" s="18">
        <v>1000</v>
      </c>
      <c r="P15" s="18">
        <f t="shared" si="7"/>
        <v>62788.461538461546</v>
      </c>
    </row>
    <row r="16" spans="1:16" s="3" customFormat="1" ht="27.6" customHeight="1" x14ac:dyDescent="0.4">
      <c r="A16" s="22"/>
      <c r="B16" s="23">
        <v>6</v>
      </c>
      <c r="C16" s="22" t="s">
        <v>22</v>
      </c>
      <c r="D16" s="22"/>
      <c r="E16" s="22">
        <v>25000</v>
      </c>
      <c r="F16" s="22">
        <f t="shared" si="0"/>
        <v>5000</v>
      </c>
      <c r="G16" s="22">
        <f t="shared" si="1"/>
        <v>2500</v>
      </c>
      <c r="H16" s="22">
        <f t="shared" si="2"/>
        <v>1250</v>
      </c>
      <c r="I16" s="22">
        <v>27</v>
      </c>
      <c r="J16" s="22">
        <f t="shared" si="3"/>
        <v>3245.1923076923076</v>
      </c>
      <c r="K16" s="22">
        <v>1</v>
      </c>
      <c r="L16" s="22">
        <f t="shared" si="4"/>
        <v>961.53846153846155</v>
      </c>
      <c r="M16" s="22">
        <f t="shared" si="5"/>
        <v>1500</v>
      </c>
      <c r="N16" s="22">
        <f t="shared" si="6"/>
        <v>2500</v>
      </c>
      <c r="O16" s="22">
        <v>3000</v>
      </c>
      <c r="P16" s="22">
        <f t="shared" si="7"/>
        <v>29033.653846153844</v>
      </c>
    </row>
    <row r="17" spans="1:16" s="2" customFormat="1" ht="31.2" customHeight="1" x14ac:dyDescent="0.4">
      <c r="A17" s="20"/>
      <c r="B17" s="21">
        <v>7</v>
      </c>
      <c r="C17" s="20" t="s">
        <v>23</v>
      </c>
      <c r="D17" s="20"/>
      <c r="E17" s="20">
        <v>100000</v>
      </c>
      <c r="F17" s="20">
        <f t="shared" si="0"/>
        <v>20000</v>
      </c>
      <c r="G17" s="20">
        <f t="shared" si="1"/>
        <v>15000</v>
      </c>
      <c r="H17" s="20">
        <f t="shared" si="2"/>
        <v>10000</v>
      </c>
      <c r="I17" s="20">
        <v>21</v>
      </c>
      <c r="J17" s="20">
        <f t="shared" si="3"/>
        <v>10096.153846153846</v>
      </c>
      <c r="K17" s="20">
        <v>2</v>
      </c>
      <c r="L17" s="20">
        <f t="shared" si="4"/>
        <v>3846.1538461538462</v>
      </c>
      <c r="M17" s="20">
        <f t="shared" si="5"/>
        <v>8000</v>
      </c>
      <c r="N17" s="20">
        <f t="shared" si="6"/>
        <v>15000</v>
      </c>
      <c r="O17" s="20">
        <v>500</v>
      </c>
      <c r="P17" s="20">
        <f t="shared" si="7"/>
        <v>127750</v>
      </c>
    </row>
    <row r="18" spans="1:16" s="2" customFormat="1" ht="27" customHeight="1" x14ac:dyDescent="0.4">
      <c r="A18" s="20"/>
      <c r="B18" s="21">
        <v>8</v>
      </c>
      <c r="C18" s="20" t="s">
        <v>24</v>
      </c>
      <c r="D18" s="20"/>
      <c r="E18" s="20">
        <v>100000</v>
      </c>
      <c r="F18" s="20">
        <f t="shared" si="0"/>
        <v>20000</v>
      </c>
      <c r="G18" s="20">
        <f t="shared" si="1"/>
        <v>15000</v>
      </c>
      <c r="H18" s="20">
        <f t="shared" si="2"/>
        <v>10000</v>
      </c>
      <c r="I18" s="20">
        <v>20</v>
      </c>
      <c r="J18" s="20">
        <f t="shared" si="3"/>
        <v>9615.3846153846152</v>
      </c>
      <c r="K18" s="20">
        <v>1</v>
      </c>
      <c r="L18" s="20">
        <f t="shared" si="4"/>
        <v>3846.1538461538462</v>
      </c>
      <c r="M18" s="20">
        <f t="shared" si="5"/>
        <v>8000</v>
      </c>
      <c r="N18" s="20">
        <f t="shared" si="6"/>
        <v>15000</v>
      </c>
      <c r="O18" s="20">
        <v>2500</v>
      </c>
      <c r="P18" s="20">
        <f t="shared" si="7"/>
        <v>125269.23076923078</v>
      </c>
    </row>
    <row r="19" spans="1:16" s="2" customFormat="1" ht="25.2" customHeight="1" x14ac:dyDescent="0.4">
      <c r="A19" s="20"/>
      <c r="B19" s="21">
        <v>9</v>
      </c>
      <c r="C19" s="20" t="s">
        <v>25</v>
      </c>
      <c r="D19" s="20"/>
      <c r="E19" s="20">
        <v>100000</v>
      </c>
      <c r="F19" s="20">
        <f t="shared" si="0"/>
        <v>20000</v>
      </c>
      <c r="G19" s="20">
        <f t="shared" si="1"/>
        <v>15000</v>
      </c>
      <c r="H19" s="20">
        <f t="shared" si="2"/>
        <v>10000</v>
      </c>
      <c r="I19" s="20">
        <v>26</v>
      </c>
      <c r="J19" s="20">
        <f t="shared" si="3"/>
        <v>12500</v>
      </c>
      <c r="K19" s="20">
        <v>3</v>
      </c>
      <c r="L19" s="20">
        <f t="shared" si="4"/>
        <v>3846.1538461538462</v>
      </c>
      <c r="M19" s="20">
        <f t="shared" si="5"/>
        <v>8000</v>
      </c>
      <c r="N19" s="20">
        <f t="shared" si="6"/>
        <v>15000</v>
      </c>
      <c r="O19" s="20">
        <v>1500</v>
      </c>
      <c r="P19" s="20">
        <f t="shared" si="7"/>
        <v>129153.84615384616</v>
      </c>
    </row>
    <row r="20" spans="1:16" s="3" customFormat="1" ht="30.6" customHeight="1" x14ac:dyDescent="0.4">
      <c r="A20" s="22"/>
      <c r="B20" s="23">
        <v>10</v>
      </c>
      <c r="C20" s="22" t="s">
        <v>26</v>
      </c>
      <c r="D20" s="22"/>
      <c r="E20" s="22">
        <v>25000</v>
      </c>
      <c r="F20" s="22">
        <f t="shared" si="0"/>
        <v>5000</v>
      </c>
      <c r="G20" s="22">
        <f t="shared" si="1"/>
        <v>2500</v>
      </c>
      <c r="H20" s="22">
        <f t="shared" si="2"/>
        <v>1250</v>
      </c>
      <c r="I20" s="22">
        <v>29</v>
      </c>
      <c r="J20" s="22">
        <f t="shared" si="3"/>
        <v>3485.5769230769233</v>
      </c>
      <c r="K20" s="22">
        <v>2</v>
      </c>
      <c r="L20" s="22">
        <f t="shared" si="4"/>
        <v>961.53846153846155</v>
      </c>
      <c r="M20" s="22">
        <f t="shared" si="5"/>
        <v>1500</v>
      </c>
      <c r="N20" s="22">
        <f t="shared" si="6"/>
        <v>2500</v>
      </c>
      <c r="O20" s="22">
        <v>3500</v>
      </c>
      <c r="P20" s="22">
        <f t="shared" si="7"/>
        <v>28774.038461538461</v>
      </c>
    </row>
    <row r="21" spans="1:16" s="2" customFormat="1" ht="30.6" customHeight="1" x14ac:dyDescent="0.4">
      <c r="A21" s="20"/>
      <c r="B21" s="21">
        <v>11</v>
      </c>
      <c r="C21" s="20" t="s">
        <v>27</v>
      </c>
      <c r="D21" s="20"/>
      <c r="E21" s="20">
        <v>100000</v>
      </c>
      <c r="F21" s="20">
        <f t="shared" si="0"/>
        <v>20000</v>
      </c>
      <c r="G21" s="20">
        <f t="shared" si="1"/>
        <v>15000</v>
      </c>
      <c r="H21" s="20">
        <f t="shared" si="2"/>
        <v>10000</v>
      </c>
      <c r="I21" s="20">
        <v>35</v>
      </c>
      <c r="J21" s="20">
        <f t="shared" si="3"/>
        <v>16826.923076923078</v>
      </c>
      <c r="K21" s="20">
        <v>3</v>
      </c>
      <c r="L21" s="20">
        <f t="shared" si="4"/>
        <v>3846.1538461538462</v>
      </c>
      <c r="M21" s="20">
        <f t="shared" si="5"/>
        <v>8000</v>
      </c>
      <c r="N21" s="20">
        <f t="shared" si="6"/>
        <v>15000</v>
      </c>
      <c r="O21" s="20">
        <v>4500</v>
      </c>
      <c r="P21" s="20">
        <f t="shared" si="7"/>
        <v>130480.76923076922</v>
      </c>
    </row>
    <row r="22" spans="1:16" s="3" customFormat="1" ht="33.6" customHeight="1" x14ac:dyDescent="0.4">
      <c r="A22" s="22"/>
      <c r="B22" s="23">
        <v>12</v>
      </c>
      <c r="C22" s="22" t="s">
        <v>28</v>
      </c>
      <c r="D22" s="22"/>
      <c r="E22" s="22">
        <v>25000</v>
      </c>
      <c r="F22" s="22">
        <f t="shared" si="0"/>
        <v>5000</v>
      </c>
      <c r="G22" s="22">
        <f t="shared" si="1"/>
        <v>2500</v>
      </c>
      <c r="H22" s="22">
        <f t="shared" si="2"/>
        <v>1250</v>
      </c>
      <c r="I22" s="22">
        <v>40</v>
      </c>
      <c r="J22" s="22">
        <f t="shared" si="3"/>
        <v>4807.6923076923076</v>
      </c>
      <c r="K22" s="22">
        <v>1</v>
      </c>
      <c r="L22" s="22">
        <f t="shared" si="4"/>
        <v>961.53846153846155</v>
      </c>
      <c r="M22" s="22">
        <f t="shared" si="5"/>
        <v>1500</v>
      </c>
      <c r="N22" s="22">
        <f t="shared" si="6"/>
        <v>2500</v>
      </c>
      <c r="O22" s="22">
        <v>5000</v>
      </c>
      <c r="P22" s="22">
        <f t="shared" si="7"/>
        <v>28596.153846153844</v>
      </c>
    </row>
    <row r="23" spans="1:16" s="3" customFormat="1" ht="33" customHeight="1" x14ac:dyDescent="0.4">
      <c r="A23" s="22"/>
      <c r="B23" s="23">
        <v>13</v>
      </c>
      <c r="C23" s="22" t="s">
        <v>29</v>
      </c>
      <c r="D23" s="22"/>
      <c r="E23" s="22">
        <v>25000</v>
      </c>
      <c r="F23" s="22">
        <f t="shared" si="0"/>
        <v>5000</v>
      </c>
      <c r="G23" s="22">
        <f t="shared" si="1"/>
        <v>2500</v>
      </c>
      <c r="H23" s="22">
        <f t="shared" si="2"/>
        <v>1250</v>
      </c>
      <c r="I23" s="22">
        <v>45</v>
      </c>
      <c r="J23" s="22">
        <f t="shared" si="3"/>
        <v>5408.6538461538466</v>
      </c>
      <c r="K23" s="22">
        <v>2</v>
      </c>
      <c r="L23" s="22">
        <f t="shared" si="4"/>
        <v>961.53846153846155</v>
      </c>
      <c r="M23" s="22">
        <f t="shared" si="5"/>
        <v>1500</v>
      </c>
      <c r="N23" s="22">
        <f t="shared" si="6"/>
        <v>2500</v>
      </c>
      <c r="O23" s="22">
        <v>1000</v>
      </c>
      <c r="P23" s="22">
        <f t="shared" si="7"/>
        <v>33197.115384615383</v>
      </c>
    </row>
    <row r="24" spans="1:16" s="2" customFormat="1" ht="33" customHeight="1" x14ac:dyDescent="0.4">
      <c r="A24" s="20"/>
      <c r="B24" s="21">
        <v>14</v>
      </c>
      <c r="C24" s="20" t="s">
        <v>30</v>
      </c>
      <c r="D24" s="20"/>
      <c r="E24" s="20">
        <v>100000</v>
      </c>
      <c r="F24" s="20">
        <f t="shared" si="0"/>
        <v>20000</v>
      </c>
      <c r="G24" s="20">
        <f t="shared" si="1"/>
        <v>15000</v>
      </c>
      <c r="H24" s="20">
        <f t="shared" si="2"/>
        <v>10000</v>
      </c>
      <c r="I24" s="20">
        <v>25</v>
      </c>
      <c r="J24" s="20">
        <f t="shared" si="3"/>
        <v>12019.23076923077</v>
      </c>
      <c r="K24" s="20">
        <v>3</v>
      </c>
      <c r="L24" s="20">
        <f t="shared" si="4"/>
        <v>3846.1538461538462</v>
      </c>
      <c r="M24" s="20">
        <f t="shared" si="5"/>
        <v>8000</v>
      </c>
      <c r="N24" s="20">
        <f t="shared" si="6"/>
        <v>15000</v>
      </c>
      <c r="O24" s="20">
        <v>6000</v>
      </c>
      <c r="P24" s="20">
        <f t="shared" si="7"/>
        <v>124173.07692307694</v>
      </c>
    </row>
    <row r="25" spans="1:16" s="4" customFormat="1" ht="33" customHeight="1" x14ac:dyDescent="0.4">
      <c r="A25" s="18"/>
      <c r="B25" s="19">
        <v>15</v>
      </c>
      <c r="C25" s="18" t="s">
        <v>31</v>
      </c>
      <c r="D25" s="18"/>
      <c r="E25" s="18">
        <v>50000</v>
      </c>
      <c r="F25" s="18">
        <f t="shared" si="0"/>
        <v>10000</v>
      </c>
      <c r="G25" s="18">
        <f t="shared" si="1"/>
        <v>5000</v>
      </c>
      <c r="H25" s="18">
        <f t="shared" si="2"/>
        <v>2500</v>
      </c>
      <c r="I25" s="18">
        <v>45</v>
      </c>
      <c r="J25" s="18">
        <f t="shared" si="3"/>
        <v>10817.307692307693</v>
      </c>
      <c r="K25" s="18">
        <v>2</v>
      </c>
      <c r="L25" s="18">
        <f t="shared" si="4"/>
        <v>1923.0769230769231</v>
      </c>
      <c r="M25" s="18">
        <f t="shared" si="5"/>
        <v>3000</v>
      </c>
      <c r="N25" s="18">
        <f t="shared" si="6"/>
        <v>6000</v>
      </c>
      <c r="O25" s="18">
        <v>1000</v>
      </c>
      <c r="P25" s="18">
        <f t="shared" si="7"/>
        <v>66394.230769230766</v>
      </c>
    </row>
    <row r="26" spans="1:16" s="3" customFormat="1" ht="33.6" customHeight="1" x14ac:dyDescent="0.4">
      <c r="A26" s="22"/>
      <c r="B26" s="23">
        <v>16</v>
      </c>
      <c r="C26" s="22" t="s">
        <v>32</v>
      </c>
      <c r="D26" s="22"/>
      <c r="E26" s="22">
        <v>25000</v>
      </c>
      <c r="F26" s="22">
        <f t="shared" si="0"/>
        <v>5000</v>
      </c>
      <c r="G26" s="22">
        <f t="shared" si="1"/>
        <v>2500</v>
      </c>
      <c r="H26" s="22">
        <f t="shared" si="2"/>
        <v>1250</v>
      </c>
      <c r="I26" s="22">
        <v>43</v>
      </c>
      <c r="J26" s="22">
        <f t="shared" si="3"/>
        <v>5168.2692307692305</v>
      </c>
      <c r="K26" s="22">
        <v>4</v>
      </c>
      <c r="L26" s="22">
        <f t="shared" si="4"/>
        <v>961.53846153846155</v>
      </c>
      <c r="M26" s="22">
        <f t="shared" si="5"/>
        <v>1500</v>
      </c>
      <c r="N26" s="22">
        <f t="shared" si="6"/>
        <v>2500</v>
      </c>
      <c r="O26" s="22">
        <v>500</v>
      </c>
      <c r="P26" s="22">
        <f t="shared" si="7"/>
        <v>33456.730769230773</v>
      </c>
    </row>
    <row r="27" spans="1:16" s="4" customFormat="1" ht="28.8" customHeight="1" x14ac:dyDescent="0.4">
      <c r="A27" s="18"/>
      <c r="B27" s="19">
        <v>17</v>
      </c>
      <c r="C27" s="18" t="s">
        <v>33</v>
      </c>
      <c r="D27" s="18"/>
      <c r="E27" s="18">
        <v>50000</v>
      </c>
      <c r="F27" s="18">
        <f t="shared" si="0"/>
        <v>10000</v>
      </c>
      <c r="G27" s="18">
        <f t="shared" si="1"/>
        <v>5000</v>
      </c>
      <c r="H27" s="18">
        <f t="shared" si="2"/>
        <v>2500</v>
      </c>
      <c r="I27" s="18">
        <v>58</v>
      </c>
      <c r="J27" s="18">
        <f t="shared" si="3"/>
        <v>13942.307692307693</v>
      </c>
      <c r="K27" s="18">
        <v>3</v>
      </c>
      <c r="L27" s="18">
        <f t="shared" si="4"/>
        <v>1923.0769230769231</v>
      </c>
      <c r="M27" s="18">
        <f t="shared" si="5"/>
        <v>3000</v>
      </c>
      <c r="N27" s="18">
        <f t="shared" si="6"/>
        <v>6000</v>
      </c>
      <c r="O27" s="18">
        <v>700</v>
      </c>
      <c r="P27" s="18">
        <f t="shared" si="7"/>
        <v>69819.230769230766</v>
      </c>
    </row>
    <row r="28" spans="1:16" s="3" customFormat="1" ht="31.2" customHeight="1" x14ac:dyDescent="0.4">
      <c r="A28" s="22"/>
      <c r="B28" s="23">
        <v>18</v>
      </c>
      <c r="C28" s="22" t="s">
        <v>34</v>
      </c>
      <c r="D28" s="22"/>
      <c r="E28" s="22">
        <v>25000</v>
      </c>
      <c r="F28" s="22">
        <f t="shared" si="0"/>
        <v>5000</v>
      </c>
      <c r="G28" s="22">
        <f t="shared" si="1"/>
        <v>2500</v>
      </c>
      <c r="H28" s="22">
        <f t="shared" si="2"/>
        <v>1250</v>
      </c>
      <c r="I28" s="22">
        <v>45</v>
      </c>
      <c r="J28" s="22">
        <f t="shared" si="3"/>
        <v>5408.6538461538466</v>
      </c>
      <c r="K28" s="22">
        <v>2</v>
      </c>
      <c r="L28" s="22">
        <f t="shared" si="4"/>
        <v>961.53846153846155</v>
      </c>
      <c r="M28" s="22">
        <f t="shared" si="5"/>
        <v>1500</v>
      </c>
      <c r="N28" s="22">
        <f t="shared" si="6"/>
        <v>2500</v>
      </c>
      <c r="O28" s="22">
        <v>2200</v>
      </c>
      <c r="P28" s="22">
        <f t="shared" si="7"/>
        <v>31997.115384615383</v>
      </c>
    </row>
    <row r="29" spans="1:16" s="3" customFormat="1" ht="33" customHeight="1" x14ac:dyDescent="0.4">
      <c r="A29" s="22"/>
      <c r="B29" s="23">
        <v>19</v>
      </c>
      <c r="C29" s="22" t="s">
        <v>35</v>
      </c>
      <c r="D29" s="22"/>
      <c r="E29" s="22">
        <v>50000</v>
      </c>
      <c r="F29" s="22">
        <f t="shared" si="0"/>
        <v>10000</v>
      </c>
      <c r="G29" s="22">
        <f t="shared" si="1"/>
        <v>5000</v>
      </c>
      <c r="H29" s="22">
        <f t="shared" si="2"/>
        <v>2500</v>
      </c>
      <c r="I29" s="22">
        <v>54</v>
      </c>
      <c r="J29" s="22">
        <f t="shared" si="3"/>
        <v>12980.76923076923</v>
      </c>
      <c r="K29" s="22">
        <v>2</v>
      </c>
      <c r="L29" s="22">
        <f t="shared" si="4"/>
        <v>1923.0769230769231</v>
      </c>
      <c r="M29" s="22">
        <f t="shared" si="5"/>
        <v>3000</v>
      </c>
      <c r="N29" s="22">
        <f t="shared" si="6"/>
        <v>6000</v>
      </c>
      <c r="O29" s="22">
        <v>800</v>
      </c>
      <c r="P29" s="22">
        <f t="shared" si="7"/>
        <v>68757.692307692312</v>
      </c>
    </row>
    <row r="30" spans="1:16" s="3" customFormat="1" ht="31.2" customHeight="1" x14ac:dyDescent="0.4">
      <c r="A30" s="22"/>
      <c r="B30" s="23">
        <v>20</v>
      </c>
      <c r="C30" s="22" t="s">
        <v>36</v>
      </c>
      <c r="D30" s="22"/>
      <c r="E30" s="22">
        <v>25000</v>
      </c>
      <c r="F30" s="22">
        <f t="shared" si="0"/>
        <v>5000</v>
      </c>
      <c r="G30" s="22">
        <f t="shared" si="1"/>
        <v>2500</v>
      </c>
      <c r="H30" s="22">
        <f t="shared" si="2"/>
        <v>1250</v>
      </c>
      <c r="I30" s="22">
        <v>78</v>
      </c>
      <c r="J30" s="22">
        <f t="shared" si="3"/>
        <v>9375</v>
      </c>
      <c r="K30" s="22">
        <v>2</v>
      </c>
      <c r="L30" s="22">
        <f t="shared" si="4"/>
        <v>961.53846153846155</v>
      </c>
      <c r="M30" s="22">
        <f t="shared" si="5"/>
        <v>1500</v>
      </c>
      <c r="N30" s="22">
        <f t="shared" si="6"/>
        <v>2500</v>
      </c>
      <c r="O30" s="22">
        <v>1800</v>
      </c>
      <c r="P30" s="22">
        <f t="shared" si="7"/>
        <v>36363.461538461539</v>
      </c>
    </row>
    <row r="31" spans="1:16" s="3" customFormat="1" ht="33" customHeight="1" x14ac:dyDescent="0.4">
      <c r="A31" s="22"/>
      <c r="B31" s="23">
        <v>21</v>
      </c>
      <c r="C31" s="22" t="s">
        <v>37</v>
      </c>
      <c r="D31" s="22"/>
      <c r="E31" s="22">
        <v>25000</v>
      </c>
      <c r="F31" s="22">
        <f t="shared" si="0"/>
        <v>5000</v>
      </c>
      <c r="G31" s="22">
        <f t="shared" si="1"/>
        <v>2500</v>
      </c>
      <c r="H31" s="22">
        <f t="shared" si="2"/>
        <v>1250</v>
      </c>
      <c r="I31" s="22">
        <v>64</v>
      </c>
      <c r="J31" s="22">
        <f t="shared" si="3"/>
        <v>7692.3076923076924</v>
      </c>
      <c r="K31" s="22">
        <v>1</v>
      </c>
      <c r="L31" s="22">
        <f t="shared" si="4"/>
        <v>961.53846153846155</v>
      </c>
      <c r="M31" s="22">
        <f t="shared" si="5"/>
        <v>1500</v>
      </c>
      <c r="N31" s="22">
        <f t="shared" si="6"/>
        <v>2500</v>
      </c>
      <c r="O31" s="22">
        <v>1250</v>
      </c>
      <c r="P31" s="22">
        <f t="shared" si="7"/>
        <v>35230.769230769234</v>
      </c>
    </row>
    <row r="32" spans="1:16" s="4" customFormat="1" ht="32.4" customHeight="1" x14ac:dyDescent="0.4">
      <c r="A32" s="18"/>
      <c r="B32" s="19">
        <v>22</v>
      </c>
      <c r="C32" s="18" t="s">
        <v>38</v>
      </c>
      <c r="D32" s="18"/>
      <c r="E32" s="18">
        <v>50000</v>
      </c>
      <c r="F32" s="18">
        <f t="shared" si="0"/>
        <v>10000</v>
      </c>
      <c r="G32" s="18">
        <f t="shared" si="1"/>
        <v>5000</v>
      </c>
      <c r="H32" s="18">
        <f t="shared" si="2"/>
        <v>2500</v>
      </c>
      <c r="I32" s="18">
        <v>45</v>
      </c>
      <c r="J32" s="18">
        <f t="shared" si="3"/>
        <v>10817.307692307693</v>
      </c>
      <c r="K32" s="18">
        <v>3</v>
      </c>
      <c r="L32" s="18">
        <f t="shared" si="4"/>
        <v>1923.0769230769231</v>
      </c>
      <c r="M32" s="18">
        <f t="shared" si="5"/>
        <v>3000</v>
      </c>
      <c r="N32" s="18">
        <f t="shared" si="6"/>
        <v>6000</v>
      </c>
      <c r="O32" s="18">
        <v>200</v>
      </c>
      <c r="P32" s="18">
        <f t="shared" si="7"/>
        <v>67194.230769230766</v>
      </c>
    </row>
    <row r="33" spans="1:16" s="4" customFormat="1" ht="30.6" customHeight="1" x14ac:dyDescent="0.4">
      <c r="A33" s="18"/>
      <c r="B33" s="19">
        <v>23</v>
      </c>
      <c r="C33" s="18" t="s">
        <v>39</v>
      </c>
      <c r="D33" s="18"/>
      <c r="E33" s="18">
        <v>50000</v>
      </c>
      <c r="F33" s="18">
        <f t="shared" si="0"/>
        <v>10000</v>
      </c>
      <c r="G33" s="18">
        <f t="shared" si="1"/>
        <v>5000</v>
      </c>
      <c r="H33" s="18">
        <f t="shared" si="2"/>
        <v>2500</v>
      </c>
      <c r="I33" s="18">
        <v>54</v>
      </c>
      <c r="J33" s="18">
        <f t="shared" si="3"/>
        <v>12980.76923076923</v>
      </c>
      <c r="K33" s="18">
        <v>2</v>
      </c>
      <c r="L33" s="18">
        <f t="shared" si="4"/>
        <v>1923.0769230769231</v>
      </c>
      <c r="M33" s="18">
        <f t="shared" si="5"/>
        <v>3000</v>
      </c>
      <c r="N33" s="18">
        <f t="shared" si="6"/>
        <v>6000</v>
      </c>
      <c r="O33" s="18">
        <v>1000</v>
      </c>
      <c r="P33" s="18">
        <f t="shared" si="7"/>
        <v>68557.692307692312</v>
      </c>
    </row>
    <row r="34" spans="1:16" s="10" customFormat="1" ht="27" customHeight="1" x14ac:dyDescent="0.4">
      <c r="A34" s="24"/>
      <c r="B34" s="25">
        <v>24</v>
      </c>
      <c r="C34" s="24" t="s">
        <v>40</v>
      </c>
      <c r="D34" s="24"/>
      <c r="E34" s="24">
        <v>15000</v>
      </c>
      <c r="F34" s="24" t="b">
        <f t="shared" si="0"/>
        <v>0</v>
      </c>
      <c r="G34" s="24" t="b">
        <f t="shared" si="1"/>
        <v>0</v>
      </c>
      <c r="H34" s="24" t="b">
        <f t="shared" si="2"/>
        <v>0</v>
      </c>
      <c r="I34" s="24">
        <v>46</v>
      </c>
      <c r="J34" s="24">
        <f t="shared" si="3"/>
        <v>3317.3076923076924</v>
      </c>
      <c r="K34" s="24">
        <v>1</v>
      </c>
      <c r="L34" s="24">
        <f t="shared" si="4"/>
        <v>576.92307692307691</v>
      </c>
      <c r="M34" s="24" t="b">
        <f t="shared" si="5"/>
        <v>0</v>
      </c>
      <c r="N34" s="24">
        <f t="shared" si="6"/>
        <v>1500</v>
      </c>
      <c r="O34" s="24">
        <v>1300</v>
      </c>
      <c r="P34" s="24">
        <f t="shared" si="7"/>
        <v>14940.384615384613</v>
      </c>
    </row>
    <row r="35" spans="1:16" s="6" customFormat="1" ht="14.4" customHeight="1" x14ac:dyDescent="0.35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s="6" customFormat="1" ht="14.4" customHeight="1" x14ac:dyDescent="0.3">
      <c r="B36" s="7"/>
    </row>
    <row r="37" spans="1:16" s="5" customFormat="1" ht="14.4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s="5" customFormat="1" x14ac:dyDescent="0.3"/>
  </sheetData>
  <mergeCells count="1">
    <mergeCell ref="B2:N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2022-02-23T05:43:56Z</dcterms:modified>
</cp:coreProperties>
</file>