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scheo/Google Drive/WUSTL/Spring 2018/MKT 500T Customer Analytics/Customer_Analytics/in-class example/"/>
    </mc:Choice>
  </mc:AlternateContent>
  <bookViews>
    <workbookView xWindow="700" yWindow="1780" windowWidth="19200" windowHeight="12580" activeTab="4"/>
  </bookViews>
  <sheets>
    <sheet name="Test Data" sheetId="2" r:id="rId1"/>
    <sheet name="Roll Data" sheetId="5" r:id="rId2"/>
    <sheet name="Standard" sheetId="4" r:id="rId3"/>
    <sheet name="Model" sheetId="1" r:id="rId4"/>
    <sheet name="Goodness-of-fit" sheetId="7" r:id="rId5"/>
    <sheet name="Profit" sheetId="6" r:id="rId6"/>
  </sheets>
  <definedNames>
    <definedName name="solver_adj" localSheetId="4" hidden="1">'Goodness-of-fit'!$B$1:$B$2</definedName>
    <definedName name="solver_adj" localSheetId="3" hidden="1">Model!$B$1:$B$2</definedName>
    <definedName name="solver_cvg" localSheetId="4" hidden="1">0.001</definedName>
    <definedName name="solver_cvg" localSheetId="3" hidden="1">0.001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'Goodness-of-fit'!$B$1:$B$2</definedName>
    <definedName name="solver_lhs1" localSheetId="3" hidden="1">Model!$B$1:$B$2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1</definedName>
    <definedName name="solver_num" localSheetId="3" hidden="1">1</definedName>
    <definedName name="solver_nwt" localSheetId="4" hidden="1">1</definedName>
    <definedName name="solver_nwt" localSheetId="3" hidden="1">1</definedName>
    <definedName name="solver_opt" localSheetId="4" hidden="1">'Goodness-of-fit'!$F$3</definedName>
    <definedName name="solver_opt" localSheetId="3" hidden="1">Model!$F$3</definedName>
    <definedName name="solver_pre" localSheetId="4" hidden="1">0.000001</definedName>
    <definedName name="solver_pre" localSheetId="3" hidden="1">0.000001</definedName>
    <definedName name="solver_rel1" localSheetId="4" hidden="1">3</definedName>
    <definedName name="solver_rel1" localSheetId="3" hidden="1">3</definedName>
    <definedName name="solver_rhs1" localSheetId="4" hidden="1">0.0001</definedName>
    <definedName name="solver_rhs1" localSheetId="3" hidden="1">0.0001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mp" localSheetId="4" hidden="1">0.00000001</definedName>
    <definedName name="solver_tmp" localSheetId="3" hidden="1">0.00000001</definedName>
    <definedName name="solver_tol" localSheetId="4" hidden="1">0.05</definedName>
    <definedName name="solver_tol" localSheetId="3" hidden="1">0.05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7" l="1"/>
  <c r="P3" i="7"/>
  <c r="O3" i="7"/>
  <c r="N3" i="7"/>
  <c r="M3" i="7"/>
  <c r="L3" i="7"/>
  <c r="K3" i="7"/>
  <c r="J3" i="7"/>
  <c r="I3" i="7"/>
  <c r="H3" i="7"/>
  <c r="E1" i="7"/>
  <c r="O124" i="7"/>
  <c r="E1" i="1"/>
  <c r="I3" i="1"/>
  <c r="E6" i="1"/>
  <c r="F6" i="1"/>
  <c r="H6" i="1"/>
  <c r="I6" i="1"/>
  <c r="E7" i="1"/>
  <c r="F7" i="1"/>
  <c r="H7" i="1"/>
  <c r="I7" i="1"/>
  <c r="K4" i="6"/>
  <c r="E8" i="1"/>
  <c r="F8" i="1"/>
  <c r="H8" i="1"/>
  <c r="I8" i="1"/>
  <c r="K5" i="6"/>
  <c r="E9" i="1"/>
  <c r="F9" i="1"/>
  <c r="H9" i="1"/>
  <c r="I9" i="1"/>
  <c r="K6" i="6"/>
  <c r="L6" i="6"/>
  <c r="E10" i="1"/>
  <c r="F10" i="1"/>
  <c r="H10" i="1"/>
  <c r="I10" i="1"/>
  <c r="K7" i="6"/>
  <c r="E11" i="1"/>
  <c r="F11" i="1"/>
  <c r="H11" i="1"/>
  <c r="I11" i="1"/>
  <c r="K8" i="6"/>
  <c r="E12" i="1"/>
  <c r="F12" i="1"/>
  <c r="H12" i="1"/>
  <c r="I12" i="1"/>
  <c r="E13" i="1"/>
  <c r="F13" i="1"/>
  <c r="H13" i="1"/>
  <c r="I13" i="1"/>
  <c r="K10" i="6"/>
  <c r="E14" i="1"/>
  <c r="F14" i="1"/>
  <c r="H14" i="1"/>
  <c r="I14" i="1"/>
  <c r="K11" i="6"/>
  <c r="L11" i="6"/>
  <c r="E15" i="1"/>
  <c r="F15" i="1"/>
  <c r="H15" i="1"/>
  <c r="I15" i="1"/>
  <c r="K12" i="6"/>
  <c r="E16" i="1"/>
  <c r="F16" i="1"/>
  <c r="H16" i="1"/>
  <c r="I16" i="1"/>
  <c r="K13" i="6"/>
  <c r="L13" i="6"/>
  <c r="E17" i="1"/>
  <c r="F17" i="1"/>
  <c r="H17" i="1"/>
  <c r="I17" i="1"/>
  <c r="K14" i="6"/>
  <c r="L14" i="6"/>
  <c r="E18" i="1"/>
  <c r="F18" i="1"/>
  <c r="H18" i="1"/>
  <c r="I18" i="1"/>
  <c r="K15" i="6"/>
  <c r="E19" i="1"/>
  <c r="F19" i="1"/>
  <c r="H19" i="1"/>
  <c r="I19" i="1"/>
  <c r="K16" i="6"/>
  <c r="M16" i="6"/>
  <c r="E20" i="1"/>
  <c r="F20" i="1"/>
  <c r="H20" i="1"/>
  <c r="I20" i="1"/>
  <c r="E21" i="1"/>
  <c r="F21" i="1"/>
  <c r="H21" i="1"/>
  <c r="I21" i="1"/>
  <c r="K18" i="6"/>
  <c r="M18" i="6"/>
  <c r="E22" i="1"/>
  <c r="F22" i="1"/>
  <c r="H22" i="1"/>
  <c r="I22" i="1"/>
  <c r="E23" i="1"/>
  <c r="F23" i="1"/>
  <c r="H23" i="1"/>
  <c r="I23" i="1"/>
  <c r="K20" i="6"/>
  <c r="E24" i="1"/>
  <c r="F24" i="1"/>
  <c r="H24" i="1"/>
  <c r="I24" i="1"/>
  <c r="K21" i="6"/>
  <c r="E25" i="1"/>
  <c r="F25" i="1"/>
  <c r="H25" i="1"/>
  <c r="I25" i="1"/>
  <c r="K22" i="6"/>
  <c r="L22" i="6"/>
  <c r="E26" i="1"/>
  <c r="F26" i="1"/>
  <c r="H26" i="1"/>
  <c r="I26" i="1"/>
  <c r="K23" i="6"/>
  <c r="E27" i="1"/>
  <c r="F27" i="1"/>
  <c r="H27" i="1"/>
  <c r="I27" i="1"/>
  <c r="E28" i="1"/>
  <c r="F28" i="1"/>
  <c r="H28" i="1"/>
  <c r="I28" i="1"/>
  <c r="E29" i="1"/>
  <c r="F29" i="1"/>
  <c r="H29" i="1"/>
  <c r="I29" i="1"/>
  <c r="K26" i="6"/>
  <c r="E30" i="1"/>
  <c r="F30" i="1"/>
  <c r="H30" i="1"/>
  <c r="I30" i="1"/>
  <c r="K27" i="6"/>
  <c r="L27" i="6"/>
  <c r="E31" i="1"/>
  <c r="F31" i="1"/>
  <c r="H31" i="1"/>
  <c r="I31" i="1"/>
  <c r="K28" i="6"/>
  <c r="M28" i="6"/>
  <c r="E32" i="1"/>
  <c r="F32" i="1"/>
  <c r="H32" i="1"/>
  <c r="I32" i="1"/>
  <c r="K29" i="6"/>
  <c r="E33" i="1"/>
  <c r="F33" i="1"/>
  <c r="H33" i="1"/>
  <c r="I33" i="1"/>
  <c r="K30" i="6"/>
  <c r="E34" i="1"/>
  <c r="F34" i="1"/>
  <c r="H34" i="1"/>
  <c r="I34" i="1"/>
  <c r="K31" i="6"/>
  <c r="L31" i="6"/>
  <c r="E35" i="1"/>
  <c r="F35" i="1"/>
  <c r="H35" i="1"/>
  <c r="I35" i="1"/>
  <c r="E36" i="1"/>
  <c r="F36" i="1"/>
  <c r="H36" i="1"/>
  <c r="I36" i="1"/>
  <c r="E37" i="1"/>
  <c r="F37" i="1"/>
  <c r="H37" i="1"/>
  <c r="I37" i="1"/>
  <c r="E38" i="1"/>
  <c r="F38" i="1"/>
  <c r="H38" i="1"/>
  <c r="I38" i="1"/>
  <c r="E39" i="1"/>
  <c r="F39" i="1"/>
  <c r="H39" i="1"/>
  <c r="I39" i="1"/>
  <c r="E40" i="1"/>
  <c r="F40" i="1"/>
  <c r="H40" i="1"/>
  <c r="I40" i="1"/>
  <c r="E41" i="1"/>
  <c r="F41" i="1"/>
  <c r="H41" i="1"/>
  <c r="I41" i="1"/>
  <c r="E42" i="1"/>
  <c r="F42" i="1"/>
  <c r="H42" i="1"/>
  <c r="I42" i="1"/>
  <c r="K39" i="6"/>
  <c r="M39" i="6"/>
  <c r="E43" i="1"/>
  <c r="F43" i="1"/>
  <c r="H43" i="1"/>
  <c r="I43" i="1"/>
  <c r="K40" i="6"/>
  <c r="E44" i="1"/>
  <c r="F44" i="1"/>
  <c r="H44" i="1"/>
  <c r="I44" i="1"/>
  <c r="E45" i="1"/>
  <c r="F45" i="1"/>
  <c r="H45" i="1"/>
  <c r="I45" i="1"/>
  <c r="K42" i="6"/>
  <c r="L42" i="6"/>
  <c r="E46" i="1"/>
  <c r="F46" i="1"/>
  <c r="H46" i="1"/>
  <c r="I46" i="1"/>
  <c r="E47" i="1"/>
  <c r="F47" i="1"/>
  <c r="H47" i="1"/>
  <c r="I47" i="1"/>
  <c r="E48" i="1"/>
  <c r="F48" i="1"/>
  <c r="H48" i="1"/>
  <c r="I48" i="1"/>
  <c r="E49" i="1"/>
  <c r="F49" i="1"/>
  <c r="H49" i="1"/>
  <c r="I49" i="1"/>
  <c r="E50" i="1"/>
  <c r="F50" i="1"/>
  <c r="H50" i="1"/>
  <c r="I50" i="1"/>
  <c r="K47" i="6"/>
  <c r="E51" i="1"/>
  <c r="F51" i="1"/>
  <c r="H51" i="1"/>
  <c r="I51" i="1"/>
  <c r="E52" i="1"/>
  <c r="F52" i="1"/>
  <c r="H52" i="1"/>
  <c r="I52" i="1"/>
  <c r="E53" i="1"/>
  <c r="F53" i="1"/>
  <c r="H53" i="1"/>
  <c r="I53" i="1"/>
  <c r="E54" i="1"/>
  <c r="F54" i="1"/>
  <c r="H54" i="1"/>
  <c r="I54" i="1"/>
  <c r="E55" i="1"/>
  <c r="F55" i="1"/>
  <c r="H55" i="1"/>
  <c r="I55" i="1"/>
  <c r="K52" i="6"/>
  <c r="E56" i="1"/>
  <c r="F56" i="1"/>
  <c r="H56" i="1"/>
  <c r="I56" i="1"/>
  <c r="E57" i="1"/>
  <c r="F57" i="1"/>
  <c r="H57" i="1"/>
  <c r="I57" i="1"/>
  <c r="E58" i="1"/>
  <c r="F58" i="1"/>
  <c r="H58" i="1"/>
  <c r="I58" i="1"/>
  <c r="E59" i="1"/>
  <c r="F59" i="1"/>
  <c r="H59" i="1"/>
  <c r="I59" i="1"/>
  <c r="K56" i="6"/>
  <c r="L56" i="6"/>
  <c r="E60" i="1"/>
  <c r="F60" i="1"/>
  <c r="H60" i="1"/>
  <c r="I60" i="1"/>
  <c r="E61" i="1"/>
  <c r="F61" i="1"/>
  <c r="H61" i="1"/>
  <c r="I61" i="1"/>
  <c r="K58" i="6"/>
  <c r="L58" i="6"/>
  <c r="E62" i="1"/>
  <c r="F62" i="1"/>
  <c r="H62" i="1"/>
  <c r="I62" i="1"/>
  <c r="K59" i="6"/>
  <c r="L59" i="6"/>
  <c r="E63" i="1"/>
  <c r="F63" i="1"/>
  <c r="H63" i="1"/>
  <c r="I63" i="1"/>
  <c r="K60" i="6"/>
  <c r="M60" i="6"/>
  <c r="E64" i="1"/>
  <c r="F64" i="1"/>
  <c r="H64" i="1"/>
  <c r="I64" i="1"/>
  <c r="K61" i="6"/>
  <c r="E65" i="1"/>
  <c r="F65" i="1"/>
  <c r="H65" i="1"/>
  <c r="I65" i="1"/>
  <c r="E66" i="1"/>
  <c r="F66" i="1"/>
  <c r="H66" i="1"/>
  <c r="I66" i="1"/>
  <c r="E67" i="1"/>
  <c r="F67" i="1"/>
  <c r="H67" i="1"/>
  <c r="I67" i="1"/>
  <c r="E68" i="1"/>
  <c r="F68" i="1"/>
  <c r="H68" i="1"/>
  <c r="I68" i="1"/>
  <c r="E69" i="1"/>
  <c r="F69" i="1"/>
  <c r="H69" i="1"/>
  <c r="I69" i="1"/>
  <c r="E70" i="1"/>
  <c r="F70" i="1"/>
  <c r="H70" i="1"/>
  <c r="I70" i="1"/>
  <c r="E71" i="1"/>
  <c r="F71" i="1"/>
  <c r="H71" i="1"/>
  <c r="I71" i="1"/>
  <c r="E72" i="1"/>
  <c r="F72" i="1"/>
  <c r="H72" i="1"/>
  <c r="I72" i="1"/>
  <c r="E73" i="1"/>
  <c r="F73" i="1"/>
  <c r="H73" i="1"/>
  <c r="I73" i="1"/>
  <c r="E74" i="1"/>
  <c r="F74" i="1"/>
  <c r="H74" i="1"/>
  <c r="I74" i="1"/>
  <c r="K71" i="6"/>
  <c r="E75" i="1"/>
  <c r="F75" i="1"/>
  <c r="H75" i="1"/>
  <c r="I75" i="1"/>
  <c r="K72" i="6"/>
  <c r="M72" i="6"/>
  <c r="E76" i="1"/>
  <c r="F76" i="1"/>
  <c r="H76" i="1"/>
  <c r="I76" i="1"/>
  <c r="E77" i="1"/>
  <c r="F77" i="1"/>
  <c r="H77" i="1"/>
  <c r="I77" i="1"/>
  <c r="K74" i="6"/>
  <c r="M74" i="6"/>
  <c r="E78" i="1"/>
  <c r="F78" i="1"/>
  <c r="H78" i="1"/>
  <c r="I78" i="1"/>
  <c r="K75" i="6"/>
  <c r="E79" i="1"/>
  <c r="F79" i="1"/>
  <c r="H79" i="1"/>
  <c r="I79" i="1"/>
  <c r="E80" i="1"/>
  <c r="F80" i="1"/>
  <c r="H80" i="1"/>
  <c r="I80" i="1"/>
  <c r="E81" i="1"/>
  <c r="F81" i="1"/>
  <c r="H81" i="1"/>
  <c r="I81" i="1"/>
  <c r="E82" i="1"/>
  <c r="F82" i="1"/>
  <c r="H82" i="1"/>
  <c r="I82" i="1"/>
  <c r="K79" i="6"/>
  <c r="M79" i="6"/>
  <c r="E83" i="1"/>
  <c r="F83" i="1"/>
  <c r="H83" i="1"/>
  <c r="I83" i="1"/>
  <c r="E84" i="1"/>
  <c r="F84" i="1"/>
  <c r="H84" i="1"/>
  <c r="I84" i="1"/>
  <c r="E85" i="1"/>
  <c r="F85" i="1"/>
  <c r="H85" i="1"/>
  <c r="I85" i="1"/>
  <c r="E86" i="1"/>
  <c r="F86" i="1"/>
  <c r="H86" i="1"/>
  <c r="I86" i="1"/>
  <c r="E87" i="1"/>
  <c r="F87" i="1"/>
  <c r="H87" i="1"/>
  <c r="I87" i="1"/>
  <c r="K84" i="6"/>
  <c r="M84" i="6"/>
  <c r="E88" i="1"/>
  <c r="F88" i="1"/>
  <c r="H88" i="1"/>
  <c r="I88" i="1"/>
  <c r="E89" i="1"/>
  <c r="F89" i="1"/>
  <c r="H89" i="1"/>
  <c r="I89" i="1"/>
  <c r="E90" i="1"/>
  <c r="F90" i="1"/>
  <c r="H90" i="1"/>
  <c r="I90" i="1"/>
  <c r="E91" i="1"/>
  <c r="F91" i="1"/>
  <c r="H91" i="1"/>
  <c r="I91" i="1"/>
  <c r="E92" i="1"/>
  <c r="F92" i="1"/>
  <c r="H92" i="1"/>
  <c r="I92" i="1"/>
  <c r="E93" i="1"/>
  <c r="F93" i="1"/>
  <c r="H93" i="1"/>
  <c r="I93" i="1"/>
  <c r="K90" i="6"/>
  <c r="L90" i="6"/>
  <c r="E94" i="1"/>
  <c r="F94" i="1"/>
  <c r="H94" i="1"/>
  <c r="I94" i="1"/>
  <c r="K91" i="6"/>
  <c r="L91" i="6"/>
  <c r="E95" i="1"/>
  <c r="F95" i="1"/>
  <c r="H95" i="1"/>
  <c r="I95" i="1"/>
  <c r="K92" i="6"/>
  <c r="M92" i="6"/>
  <c r="E96" i="1"/>
  <c r="F96" i="1"/>
  <c r="H96" i="1"/>
  <c r="I96" i="1"/>
  <c r="E97" i="1"/>
  <c r="F97" i="1"/>
  <c r="H97" i="1"/>
  <c r="I97" i="1"/>
  <c r="E98" i="1"/>
  <c r="F98" i="1"/>
  <c r="H98" i="1"/>
  <c r="I98" i="1"/>
  <c r="E99" i="1"/>
  <c r="F99" i="1"/>
  <c r="H99" i="1"/>
  <c r="I99" i="1"/>
  <c r="E100" i="1"/>
  <c r="F100" i="1"/>
  <c r="H100" i="1"/>
  <c r="I100" i="1"/>
  <c r="E101" i="1"/>
  <c r="F101" i="1"/>
  <c r="H101" i="1"/>
  <c r="I101" i="1"/>
  <c r="E102" i="1"/>
  <c r="F102" i="1"/>
  <c r="H102" i="1"/>
  <c r="I102" i="1"/>
  <c r="E103" i="1"/>
  <c r="F103" i="1"/>
  <c r="H103" i="1"/>
  <c r="I103" i="1"/>
  <c r="K100" i="6"/>
  <c r="E104" i="1"/>
  <c r="F104" i="1"/>
  <c r="H104" i="1"/>
  <c r="I104" i="1"/>
  <c r="E105" i="1"/>
  <c r="F105" i="1"/>
  <c r="H105" i="1"/>
  <c r="I105" i="1"/>
  <c r="E106" i="1"/>
  <c r="F106" i="1"/>
  <c r="H106" i="1"/>
  <c r="I106" i="1"/>
  <c r="K103" i="6"/>
  <c r="M103" i="6"/>
  <c r="E107" i="1"/>
  <c r="F107" i="1"/>
  <c r="H107" i="1"/>
  <c r="I107" i="1"/>
  <c r="K104" i="6"/>
  <c r="E108" i="1"/>
  <c r="F108" i="1"/>
  <c r="H108" i="1"/>
  <c r="I108" i="1"/>
  <c r="E109" i="1"/>
  <c r="F109" i="1"/>
  <c r="H109" i="1"/>
  <c r="I109" i="1"/>
  <c r="K106" i="6"/>
  <c r="M106" i="6"/>
  <c r="E110" i="1"/>
  <c r="F110" i="1"/>
  <c r="H110" i="1"/>
  <c r="I110" i="1"/>
  <c r="E111" i="1"/>
  <c r="F111" i="1"/>
  <c r="H111" i="1"/>
  <c r="I111" i="1"/>
  <c r="K108" i="6"/>
  <c r="E112" i="1"/>
  <c r="F112" i="1"/>
  <c r="H112" i="1"/>
  <c r="I112" i="1"/>
  <c r="E113" i="1"/>
  <c r="F113" i="1"/>
  <c r="H113" i="1"/>
  <c r="I113" i="1"/>
  <c r="E114" i="1"/>
  <c r="F114" i="1"/>
  <c r="H114" i="1"/>
  <c r="I114" i="1"/>
  <c r="K111" i="6"/>
  <c r="M111" i="6"/>
  <c r="E115" i="1"/>
  <c r="F115" i="1"/>
  <c r="H115" i="1"/>
  <c r="I115" i="1"/>
  <c r="E116" i="1"/>
  <c r="F116" i="1"/>
  <c r="H116" i="1"/>
  <c r="I116" i="1"/>
  <c r="E117" i="1"/>
  <c r="F117" i="1"/>
  <c r="H117" i="1"/>
  <c r="I117" i="1"/>
  <c r="K114" i="6"/>
  <c r="E118" i="1"/>
  <c r="F118" i="1"/>
  <c r="H118" i="1"/>
  <c r="I118" i="1"/>
  <c r="E119" i="1"/>
  <c r="F119" i="1"/>
  <c r="H119" i="1"/>
  <c r="I119" i="1"/>
  <c r="E120" i="1"/>
  <c r="F120" i="1"/>
  <c r="H120" i="1"/>
  <c r="I120" i="1"/>
  <c r="E121" i="1"/>
  <c r="F121" i="1"/>
  <c r="H121" i="1"/>
  <c r="I121" i="1"/>
  <c r="E122" i="1"/>
  <c r="F122" i="1"/>
  <c r="H122" i="1"/>
  <c r="I122" i="1"/>
  <c r="K119" i="6"/>
  <c r="M119" i="6"/>
  <c r="E123" i="1"/>
  <c r="F123" i="1"/>
  <c r="H123" i="1"/>
  <c r="I123" i="1"/>
  <c r="K120" i="6"/>
  <c r="M120" i="6"/>
  <c r="E124" i="1"/>
  <c r="F124" i="1"/>
  <c r="H124" i="1"/>
  <c r="I124" i="1"/>
  <c r="E125" i="1"/>
  <c r="F125" i="1"/>
  <c r="H125" i="1"/>
  <c r="I125" i="1"/>
  <c r="K122" i="6"/>
  <c r="L122" i="6"/>
  <c r="E126" i="1"/>
  <c r="F126" i="1"/>
  <c r="H126" i="1"/>
  <c r="I126" i="1"/>
  <c r="E127" i="1"/>
  <c r="F127" i="1"/>
  <c r="H127" i="1"/>
  <c r="I127" i="1"/>
  <c r="E128" i="1"/>
  <c r="F128" i="1"/>
  <c r="H128" i="1"/>
  <c r="I128" i="1"/>
  <c r="E129" i="1"/>
  <c r="F129" i="1"/>
  <c r="H129" i="1"/>
  <c r="I129" i="1"/>
  <c r="E130" i="1"/>
  <c r="F130" i="1"/>
  <c r="H130" i="1"/>
  <c r="I130" i="1"/>
  <c r="K127" i="6"/>
  <c r="E131" i="1"/>
  <c r="F131" i="1"/>
  <c r="H131" i="1"/>
  <c r="I131" i="1"/>
  <c r="C3" i="6"/>
  <c r="K3" i="6"/>
  <c r="L3" i="6"/>
  <c r="M3" i="6"/>
  <c r="C4" i="6"/>
  <c r="C5" i="6"/>
  <c r="L5" i="6"/>
  <c r="M5" i="6"/>
  <c r="C6" i="6"/>
  <c r="M6" i="6"/>
  <c r="C7" i="6"/>
  <c r="C8" i="6"/>
  <c r="E9" i="4"/>
  <c r="F1" i="4"/>
  <c r="F9" i="4"/>
  <c r="G8" i="6"/>
  <c r="I8" i="6"/>
  <c r="C9" i="6"/>
  <c r="K9" i="6"/>
  <c r="L9" i="6"/>
  <c r="M9" i="6"/>
  <c r="C10" i="6"/>
  <c r="C11" i="6"/>
  <c r="M11" i="6"/>
  <c r="C12" i="6"/>
  <c r="E13" i="4"/>
  <c r="F13" i="4"/>
  <c r="G12" i="6"/>
  <c r="C13" i="6"/>
  <c r="M13" i="6"/>
  <c r="C14" i="6"/>
  <c r="M14" i="6"/>
  <c r="C15" i="6"/>
  <c r="E16" i="4"/>
  <c r="F16" i="4"/>
  <c r="G15" i="6"/>
  <c r="H15" i="6"/>
  <c r="C16" i="6"/>
  <c r="L16" i="6"/>
  <c r="C17" i="6"/>
  <c r="E18" i="4"/>
  <c r="F18" i="4"/>
  <c r="G17" i="6"/>
  <c r="I17" i="6"/>
  <c r="K17" i="6"/>
  <c r="L17" i="6"/>
  <c r="M17" i="6"/>
  <c r="C18" i="6"/>
  <c r="L18" i="6"/>
  <c r="C19" i="6"/>
  <c r="K19" i="6"/>
  <c r="L19" i="6"/>
  <c r="M19" i="6"/>
  <c r="C20" i="6"/>
  <c r="C21" i="6"/>
  <c r="L21" i="6"/>
  <c r="M21" i="6"/>
  <c r="C22" i="6"/>
  <c r="M22" i="6"/>
  <c r="C23" i="6"/>
  <c r="C24" i="6"/>
  <c r="K24" i="6"/>
  <c r="C25" i="6"/>
  <c r="K25" i="6"/>
  <c r="L25" i="6"/>
  <c r="M25" i="6"/>
  <c r="C26" i="6"/>
  <c r="C27" i="6"/>
  <c r="E28" i="4"/>
  <c r="F28" i="4"/>
  <c r="G27" i="6"/>
  <c r="I27" i="6"/>
  <c r="M27" i="6"/>
  <c r="C28" i="6"/>
  <c r="L28" i="6"/>
  <c r="C29" i="6"/>
  <c r="C30" i="6"/>
  <c r="L30" i="6"/>
  <c r="M30" i="6"/>
  <c r="C31" i="6"/>
  <c r="M31" i="6"/>
  <c r="C32" i="6"/>
  <c r="K32" i="6"/>
  <c r="C33" i="6"/>
  <c r="K33" i="6"/>
  <c r="M33" i="6"/>
  <c r="C34" i="6"/>
  <c r="E35" i="4"/>
  <c r="F35" i="4"/>
  <c r="G34" i="6"/>
  <c r="K34" i="6"/>
  <c r="L34" i="6"/>
  <c r="M34" i="6"/>
  <c r="C35" i="6"/>
  <c r="K35" i="6"/>
  <c r="L35" i="6"/>
  <c r="C36" i="6"/>
  <c r="K36" i="6"/>
  <c r="C37" i="6"/>
  <c r="E38" i="4"/>
  <c r="F38" i="4"/>
  <c r="G37" i="6"/>
  <c r="H37" i="6"/>
  <c r="K37" i="6"/>
  <c r="L37" i="6"/>
  <c r="M37" i="6"/>
  <c r="C38" i="6"/>
  <c r="K38" i="6"/>
  <c r="L38" i="6"/>
  <c r="M38" i="6"/>
  <c r="C39" i="6"/>
  <c r="C40" i="6"/>
  <c r="C41" i="6"/>
  <c r="K41" i="6"/>
  <c r="M41" i="6"/>
  <c r="L41" i="6"/>
  <c r="C42" i="6"/>
  <c r="E43" i="4"/>
  <c r="F43" i="4"/>
  <c r="G42" i="6"/>
  <c r="H42" i="6"/>
  <c r="M42" i="6"/>
  <c r="C43" i="6"/>
  <c r="K43" i="6"/>
  <c r="C44" i="6"/>
  <c r="K44" i="6"/>
  <c r="M44" i="6"/>
  <c r="C45" i="6"/>
  <c r="K45" i="6"/>
  <c r="C46" i="6"/>
  <c r="K46" i="6"/>
  <c r="M46" i="6"/>
  <c r="L46" i="6"/>
  <c r="C47" i="6"/>
  <c r="C48" i="6"/>
  <c r="K48" i="6"/>
  <c r="M48" i="6"/>
  <c r="L48" i="6"/>
  <c r="C49" i="6"/>
  <c r="K49" i="6"/>
  <c r="L49" i="6"/>
  <c r="M49" i="6"/>
  <c r="C50" i="6"/>
  <c r="K50" i="6"/>
  <c r="L50" i="6"/>
  <c r="M50" i="6"/>
  <c r="C51" i="6"/>
  <c r="E52" i="4"/>
  <c r="F52" i="4"/>
  <c r="G51" i="6"/>
  <c r="K51" i="6"/>
  <c r="L51" i="6"/>
  <c r="M51" i="6"/>
  <c r="C52" i="6"/>
  <c r="E53" i="4"/>
  <c r="F53" i="4"/>
  <c r="G52" i="6"/>
  <c r="I52" i="6"/>
  <c r="C53" i="6"/>
  <c r="K53" i="6"/>
  <c r="M53" i="6"/>
  <c r="L53" i="6"/>
  <c r="C54" i="6"/>
  <c r="K54" i="6"/>
  <c r="L54" i="6"/>
  <c r="M54" i="6"/>
  <c r="C55" i="6"/>
  <c r="K55" i="6"/>
  <c r="L55" i="6"/>
  <c r="M55" i="6"/>
  <c r="C56" i="6"/>
  <c r="M56" i="6"/>
  <c r="C57" i="6"/>
  <c r="E58" i="4"/>
  <c r="F58" i="4"/>
  <c r="G57" i="6"/>
  <c r="K57" i="6"/>
  <c r="C58" i="6"/>
  <c r="M58" i="6"/>
  <c r="C59" i="6"/>
  <c r="E60" i="4"/>
  <c r="F60" i="4"/>
  <c r="G59" i="6"/>
  <c r="I59" i="6"/>
  <c r="M59" i="6"/>
  <c r="C60" i="6"/>
  <c r="L60" i="6"/>
  <c r="C61" i="6"/>
  <c r="C62" i="6"/>
  <c r="E63" i="4"/>
  <c r="F63" i="4"/>
  <c r="G62" i="6"/>
  <c r="H62" i="6"/>
  <c r="K62" i="6"/>
  <c r="C63" i="6"/>
  <c r="K63" i="6"/>
  <c r="L63" i="6"/>
  <c r="C64" i="6"/>
  <c r="K64" i="6"/>
  <c r="L64" i="6"/>
  <c r="M64" i="6"/>
  <c r="C65" i="6"/>
  <c r="K65" i="6"/>
  <c r="L65" i="6"/>
  <c r="M65" i="6"/>
  <c r="C66" i="6"/>
  <c r="E67" i="4"/>
  <c r="F67" i="4"/>
  <c r="G66" i="6"/>
  <c r="H66" i="6"/>
  <c r="I66" i="6"/>
  <c r="K66" i="6"/>
  <c r="L66" i="6"/>
  <c r="M66" i="6"/>
  <c r="C67" i="6"/>
  <c r="K67" i="6"/>
  <c r="C68" i="6"/>
  <c r="E69" i="4"/>
  <c r="F69" i="4"/>
  <c r="G68" i="6"/>
  <c r="H68" i="6"/>
  <c r="K68" i="6"/>
  <c r="C69" i="6"/>
  <c r="K69" i="6"/>
  <c r="L69" i="6"/>
  <c r="M69" i="6"/>
  <c r="C70" i="6"/>
  <c r="K70" i="6"/>
  <c r="M70" i="6"/>
  <c r="L70" i="6"/>
  <c r="C71" i="6"/>
  <c r="C72" i="6"/>
  <c r="L72" i="6"/>
  <c r="C73" i="6"/>
  <c r="E74" i="4"/>
  <c r="F74" i="4"/>
  <c r="G73" i="6"/>
  <c r="H73" i="6"/>
  <c r="K73" i="6"/>
  <c r="L73" i="6"/>
  <c r="M73" i="6"/>
  <c r="C74" i="6"/>
  <c r="L74" i="6"/>
  <c r="C75" i="6"/>
  <c r="E76" i="4"/>
  <c r="F76" i="4"/>
  <c r="G75" i="6"/>
  <c r="H75" i="6"/>
  <c r="C76" i="6"/>
  <c r="E77" i="4"/>
  <c r="F77" i="4"/>
  <c r="G76" i="6"/>
  <c r="H76" i="6"/>
  <c r="K76" i="6"/>
  <c r="C77" i="6"/>
  <c r="K77" i="6"/>
  <c r="L77" i="6"/>
  <c r="C78" i="6"/>
  <c r="E79" i="4"/>
  <c r="F79" i="4"/>
  <c r="G78" i="6"/>
  <c r="I78" i="6"/>
  <c r="K78" i="6"/>
  <c r="L78" i="6"/>
  <c r="M78" i="6"/>
  <c r="C79" i="6"/>
  <c r="L79" i="6"/>
  <c r="C80" i="6"/>
  <c r="K80" i="6"/>
  <c r="L80" i="6"/>
  <c r="M80" i="6"/>
  <c r="C81" i="6"/>
  <c r="K81" i="6"/>
  <c r="M81" i="6"/>
  <c r="L81" i="6"/>
  <c r="C82" i="6"/>
  <c r="E83" i="4"/>
  <c r="F83" i="4"/>
  <c r="G82" i="6"/>
  <c r="H82" i="6"/>
  <c r="K82" i="6"/>
  <c r="L82" i="6"/>
  <c r="M82" i="6"/>
  <c r="C83" i="6"/>
  <c r="K83" i="6"/>
  <c r="L83" i="6"/>
  <c r="M83" i="6"/>
  <c r="C84" i="6"/>
  <c r="E85" i="4"/>
  <c r="F85" i="4"/>
  <c r="G84" i="6"/>
  <c r="L84" i="6"/>
  <c r="C85" i="6"/>
  <c r="K85" i="6"/>
  <c r="L85" i="6"/>
  <c r="M85" i="6"/>
  <c r="C86" i="6"/>
  <c r="K86" i="6"/>
  <c r="C87" i="6"/>
  <c r="K87" i="6"/>
  <c r="L87" i="6"/>
  <c r="M87" i="6"/>
  <c r="C88" i="6"/>
  <c r="K88" i="6"/>
  <c r="L88" i="6"/>
  <c r="C89" i="6"/>
  <c r="K89" i="6"/>
  <c r="L89" i="6"/>
  <c r="M89" i="6"/>
  <c r="C90" i="6"/>
  <c r="E91" i="4"/>
  <c r="F91" i="4"/>
  <c r="G90" i="6"/>
  <c r="H90" i="6"/>
  <c r="C91" i="6"/>
  <c r="M91" i="6"/>
  <c r="C92" i="6"/>
  <c r="L92" i="6"/>
  <c r="C93" i="6"/>
  <c r="K93" i="6"/>
  <c r="M93" i="6"/>
  <c r="L93" i="6"/>
  <c r="C94" i="6"/>
  <c r="E95" i="4"/>
  <c r="F95" i="4"/>
  <c r="G94" i="6"/>
  <c r="H94" i="6"/>
  <c r="K94" i="6"/>
  <c r="L94" i="6"/>
  <c r="M94" i="6"/>
  <c r="C95" i="6"/>
  <c r="K95" i="6"/>
  <c r="C96" i="6"/>
  <c r="E97" i="4"/>
  <c r="F97" i="4"/>
  <c r="G96" i="6"/>
  <c r="K96" i="6"/>
  <c r="L96" i="6"/>
  <c r="M96" i="6"/>
  <c r="C97" i="6"/>
  <c r="K97" i="6"/>
  <c r="L97" i="6"/>
  <c r="C98" i="6"/>
  <c r="E99" i="4"/>
  <c r="F99" i="4"/>
  <c r="G98" i="6"/>
  <c r="K98" i="6"/>
  <c r="L98" i="6"/>
  <c r="M98" i="6"/>
  <c r="C99" i="6"/>
  <c r="E100" i="4"/>
  <c r="F100" i="4"/>
  <c r="G99" i="6"/>
  <c r="H99" i="6"/>
  <c r="K99" i="6"/>
  <c r="L99" i="6"/>
  <c r="M99" i="6"/>
  <c r="C100" i="6"/>
  <c r="E101" i="4"/>
  <c r="F101" i="4"/>
  <c r="G100" i="6"/>
  <c r="H100" i="6"/>
  <c r="C101" i="6"/>
  <c r="E102" i="4"/>
  <c r="F102" i="4"/>
  <c r="G101" i="6"/>
  <c r="H101" i="6"/>
  <c r="K101" i="6"/>
  <c r="L101" i="6"/>
  <c r="C102" i="6"/>
  <c r="K102" i="6"/>
  <c r="L102" i="6"/>
  <c r="M102" i="6"/>
  <c r="C103" i="6"/>
  <c r="L103" i="6"/>
  <c r="C104" i="6"/>
  <c r="C105" i="6"/>
  <c r="E106" i="4"/>
  <c r="F106" i="4"/>
  <c r="G105" i="6"/>
  <c r="H105" i="6"/>
  <c r="K105" i="6"/>
  <c r="M105" i="6"/>
  <c r="L105" i="6"/>
  <c r="C106" i="6"/>
  <c r="E107" i="4"/>
  <c r="F107" i="4"/>
  <c r="G106" i="6"/>
  <c r="H106" i="6"/>
  <c r="L106" i="6"/>
  <c r="C107" i="6"/>
  <c r="K107" i="6"/>
  <c r="C108" i="6"/>
  <c r="C109" i="6"/>
  <c r="K109" i="6"/>
  <c r="C110" i="6"/>
  <c r="K110" i="6"/>
  <c r="M110" i="6"/>
  <c r="L110" i="6"/>
  <c r="C111" i="6"/>
  <c r="L111" i="6"/>
  <c r="C112" i="6"/>
  <c r="K112" i="6"/>
  <c r="M112" i="6"/>
  <c r="L112" i="6"/>
  <c r="C113" i="6"/>
  <c r="K113" i="6"/>
  <c r="L113" i="6"/>
  <c r="M113" i="6"/>
  <c r="C114" i="6"/>
  <c r="L114" i="6"/>
  <c r="M114" i="6"/>
  <c r="C115" i="6"/>
  <c r="K115" i="6"/>
  <c r="C116" i="6"/>
  <c r="K116" i="6"/>
  <c r="C117" i="6"/>
  <c r="K117" i="6"/>
  <c r="L117" i="6"/>
  <c r="M117" i="6"/>
  <c r="C118" i="6"/>
  <c r="K118" i="6"/>
  <c r="L118" i="6"/>
  <c r="M118" i="6"/>
  <c r="C119" i="6"/>
  <c r="E120" i="4"/>
  <c r="F120" i="4"/>
  <c r="G119" i="6"/>
  <c r="I119" i="6"/>
  <c r="C120" i="6"/>
  <c r="L120" i="6"/>
  <c r="C121" i="6"/>
  <c r="K121" i="6"/>
  <c r="M121" i="6"/>
  <c r="L121" i="6"/>
  <c r="C122" i="6"/>
  <c r="M122" i="6"/>
  <c r="C123" i="6"/>
  <c r="E124" i="4"/>
  <c r="F124" i="4"/>
  <c r="G123" i="6"/>
  <c r="H123" i="6"/>
  <c r="K123" i="6"/>
  <c r="C124" i="6"/>
  <c r="K124" i="6"/>
  <c r="C125" i="6"/>
  <c r="K125" i="6"/>
  <c r="L125" i="6"/>
  <c r="C126" i="6"/>
  <c r="K126" i="6"/>
  <c r="M126" i="6"/>
  <c r="L126" i="6"/>
  <c r="C127" i="6"/>
  <c r="C128" i="6"/>
  <c r="E129" i="4"/>
  <c r="F129" i="4"/>
  <c r="G128" i="6"/>
  <c r="I128" i="6"/>
  <c r="K128" i="6"/>
  <c r="M128" i="6"/>
  <c r="L128" i="6"/>
  <c r="D130" i="6"/>
  <c r="E130" i="6"/>
  <c r="E132" i="6"/>
  <c r="E133" i="6"/>
  <c r="E134" i="6"/>
  <c r="E4" i="4"/>
  <c r="E5" i="4"/>
  <c r="F5" i="4"/>
  <c r="G4" i="6"/>
  <c r="E6" i="4"/>
  <c r="F6" i="4"/>
  <c r="G5" i="6"/>
  <c r="E7" i="4"/>
  <c r="F7" i="4"/>
  <c r="G6" i="6"/>
  <c r="E8" i="4"/>
  <c r="F8" i="4"/>
  <c r="G7" i="6"/>
  <c r="I7" i="6"/>
  <c r="H8" i="6"/>
  <c r="E10" i="4"/>
  <c r="F10" i="4"/>
  <c r="G9" i="6"/>
  <c r="E11" i="4"/>
  <c r="F11" i="4"/>
  <c r="G10" i="6"/>
  <c r="E12" i="4"/>
  <c r="F12" i="4"/>
  <c r="G11" i="6"/>
  <c r="E14" i="4"/>
  <c r="F14" i="4"/>
  <c r="G13" i="6"/>
  <c r="E15" i="4"/>
  <c r="F15" i="4"/>
  <c r="G14" i="6"/>
  <c r="I15" i="6"/>
  <c r="E17" i="4"/>
  <c r="F17" i="4"/>
  <c r="G16" i="6"/>
  <c r="E19" i="4"/>
  <c r="F19" i="4"/>
  <c r="G18" i="6"/>
  <c r="E20" i="4"/>
  <c r="F20" i="4"/>
  <c r="G19" i="6"/>
  <c r="E21" i="4"/>
  <c r="F21" i="4"/>
  <c r="G20" i="6"/>
  <c r="E22" i="4"/>
  <c r="F22" i="4"/>
  <c r="G21" i="6"/>
  <c r="E23" i="4"/>
  <c r="F23" i="4"/>
  <c r="G22" i="6"/>
  <c r="H22" i="6"/>
  <c r="E24" i="4"/>
  <c r="F24" i="4"/>
  <c r="G23" i="6"/>
  <c r="H23" i="6"/>
  <c r="E25" i="4"/>
  <c r="F25" i="4"/>
  <c r="G24" i="6"/>
  <c r="E26" i="4"/>
  <c r="F26" i="4"/>
  <c r="G25" i="6"/>
  <c r="E27" i="4"/>
  <c r="F27" i="4"/>
  <c r="G26" i="6"/>
  <c r="I26" i="6"/>
  <c r="H27" i="6"/>
  <c r="E29" i="4"/>
  <c r="F29" i="4"/>
  <c r="G28" i="6"/>
  <c r="E30" i="4"/>
  <c r="F30" i="4"/>
  <c r="G29" i="6"/>
  <c r="I29" i="6"/>
  <c r="E31" i="4"/>
  <c r="F31" i="4"/>
  <c r="G30" i="6"/>
  <c r="E32" i="4"/>
  <c r="F32" i="4"/>
  <c r="G31" i="6"/>
  <c r="E33" i="4"/>
  <c r="F33" i="4"/>
  <c r="G32" i="6"/>
  <c r="E34" i="4"/>
  <c r="F34" i="4"/>
  <c r="G33" i="6"/>
  <c r="I33" i="6"/>
  <c r="E36" i="4"/>
  <c r="F36" i="4"/>
  <c r="G35" i="6"/>
  <c r="I35" i="6"/>
  <c r="E37" i="4"/>
  <c r="F37" i="4"/>
  <c r="G36" i="6"/>
  <c r="I37" i="6"/>
  <c r="E39" i="4"/>
  <c r="F39" i="4"/>
  <c r="G38" i="6"/>
  <c r="H38" i="6"/>
  <c r="E40" i="4"/>
  <c r="F40" i="4"/>
  <c r="G39" i="6"/>
  <c r="E41" i="4"/>
  <c r="F41" i="4"/>
  <c r="G40" i="6"/>
  <c r="H40" i="6"/>
  <c r="E42" i="4"/>
  <c r="F42" i="4"/>
  <c r="G41" i="6"/>
  <c r="I42" i="6"/>
  <c r="E44" i="4"/>
  <c r="F44" i="4"/>
  <c r="G43" i="6"/>
  <c r="E45" i="4"/>
  <c r="F45" i="4"/>
  <c r="G44" i="6"/>
  <c r="I44" i="6"/>
  <c r="E46" i="4"/>
  <c r="F46" i="4"/>
  <c r="G45" i="6"/>
  <c r="E47" i="4"/>
  <c r="F47" i="4"/>
  <c r="G46" i="6"/>
  <c r="E48" i="4"/>
  <c r="F48" i="4"/>
  <c r="G47" i="6"/>
  <c r="H47" i="6"/>
  <c r="E49" i="4"/>
  <c r="F49" i="4"/>
  <c r="G48" i="6"/>
  <c r="E50" i="4"/>
  <c r="F50" i="4"/>
  <c r="G49" i="6"/>
  <c r="I49" i="6"/>
  <c r="E51" i="4"/>
  <c r="F51" i="4"/>
  <c r="G50" i="6"/>
  <c r="H52" i="6"/>
  <c r="E54" i="4"/>
  <c r="F54" i="4"/>
  <c r="G53" i="6"/>
  <c r="E55" i="4"/>
  <c r="F55" i="4"/>
  <c r="G54" i="6"/>
  <c r="I54" i="6"/>
  <c r="E56" i="4"/>
  <c r="F56" i="4"/>
  <c r="G55" i="6"/>
  <c r="E57" i="4"/>
  <c r="F57" i="4"/>
  <c r="G56" i="6"/>
  <c r="E59" i="4"/>
  <c r="F59" i="4"/>
  <c r="G58" i="6"/>
  <c r="H59" i="6"/>
  <c r="E61" i="4"/>
  <c r="F61" i="4"/>
  <c r="G60" i="6"/>
  <c r="E62" i="4"/>
  <c r="F62" i="4"/>
  <c r="G61" i="6"/>
  <c r="I62" i="6"/>
  <c r="E64" i="4"/>
  <c r="F64" i="4"/>
  <c r="G63" i="6"/>
  <c r="I63" i="6"/>
  <c r="E65" i="4"/>
  <c r="F65" i="4"/>
  <c r="G64" i="6"/>
  <c r="E66" i="4"/>
  <c r="F66" i="4"/>
  <c r="G65" i="6"/>
  <c r="E68" i="4"/>
  <c r="F68" i="4"/>
  <c r="G67" i="6"/>
  <c r="I67" i="6"/>
  <c r="I68" i="6"/>
  <c r="E70" i="4"/>
  <c r="F70" i="4"/>
  <c r="G69" i="6"/>
  <c r="E71" i="4"/>
  <c r="F71" i="4"/>
  <c r="G70" i="6"/>
  <c r="E72" i="4"/>
  <c r="F72" i="4"/>
  <c r="G71" i="6"/>
  <c r="H71" i="6"/>
  <c r="E73" i="4"/>
  <c r="F73" i="4"/>
  <c r="G72" i="6"/>
  <c r="H72" i="6"/>
  <c r="I73" i="6"/>
  <c r="E75" i="4"/>
  <c r="F75" i="4"/>
  <c r="G74" i="6"/>
  <c r="I75" i="6"/>
  <c r="I76" i="6"/>
  <c r="E78" i="4"/>
  <c r="F78" i="4"/>
  <c r="G77" i="6"/>
  <c r="I77" i="6"/>
  <c r="H78" i="6"/>
  <c r="E80" i="4"/>
  <c r="F80" i="4"/>
  <c r="G79" i="6"/>
  <c r="E81" i="4"/>
  <c r="F81" i="4"/>
  <c r="G80" i="6"/>
  <c r="H80" i="6"/>
  <c r="E82" i="4"/>
  <c r="F82" i="4"/>
  <c r="G81" i="6"/>
  <c r="I81" i="6"/>
  <c r="I82" i="6"/>
  <c r="E84" i="4"/>
  <c r="F84" i="4"/>
  <c r="G83" i="6"/>
  <c r="H83" i="6"/>
  <c r="E86" i="4"/>
  <c r="F86" i="4"/>
  <c r="G85" i="6"/>
  <c r="E87" i="4"/>
  <c r="F87" i="4"/>
  <c r="G86" i="6"/>
  <c r="I86" i="6"/>
  <c r="E88" i="4"/>
  <c r="F88" i="4"/>
  <c r="G87" i="6"/>
  <c r="I87" i="6"/>
  <c r="E89" i="4"/>
  <c r="F89" i="4"/>
  <c r="G88" i="6"/>
  <c r="E90" i="4"/>
  <c r="F90" i="4"/>
  <c r="G89" i="6"/>
  <c r="E92" i="4"/>
  <c r="F92" i="4"/>
  <c r="G91" i="6"/>
  <c r="E93" i="4"/>
  <c r="F93" i="4"/>
  <c r="G92" i="6"/>
  <c r="H92" i="6"/>
  <c r="E94" i="4"/>
  <c r="F94" i="4"/>
  <c r="G93" i="6"/>
  <c r="I94" i="6"/>
  <c r="E96" i="4"/>
  <c r="F96" i="4"/>
  <c r="G95" i="6"/>
  <c r="I95" i="6"/>
  <c r="E98" i="4"/>
  <c r="F98" i="4"/>
  <c r="G97" i="6"/>
  <c r="I99" i="6"/>
  <c r="I100" i="6"/>
  <c r="I101" i="6"/>
  <c r="E103" i="4"/>
  <c r="F103" i="4"/>
  <c r="G102" i="6"/>
  <c r="H102" i="6"/>
  <c r="E104" i="4"/>
  <c r="F104" i="4"/>
  <c r="G103" i="6"/>
  <c r="E105" i="4"/>
  <c r="F105" i="4"/>
  <c r="G104" i="6"/>
  <c r="H104" i="6"/>
  <c r="I105" i="6"/>
  <c r="I106" i="6"/>
  <c r="E108" i="4"/>
  <c r="F108" i="4"/>
  <c r="G107" i="6"/>
  <c r="E109" i="4"/>
  <c r="F109" i="4"/>
  <c r="G108" i="6"/>
  <c r="I108" i="6"/>
  <c r="E110" i="4"/>
  <c r="F110" i="4"/>
  <c r="G109" i="6"/>
  <c r="I109" i="6"/>
  <c r="E111" i="4"/>
  <c r="F111" i="4"/>
  <c r="G110" i="6"/>
  <c r="E112" i="4"/>
  <c r="F112" i="4"/>
  <c r="G111" i="6"/>
  <c r="H111" i="6"/>
  <c r="E113" i="4"/>
  <c r="F113" i="4"/>
  <c r="G112" i="6"/>
  <c r="E114" i="4"/>
  <c r="F114" i="4"/>
  <c r="G113" i="6"/>
  <c r="I113" i="6"/>
  <c r="E115" i="4"/>
  <c r="F115" i="4"/>
  <c r="G114" i="6"/>
  <c r="I114" i="6"/>
  <c r="E116" i="4"/>
  <c r="F116" i="4"/>
  <c r="G115" i="6"/>
  <c r="I115" i="6"/>
  <c r="E117" i="4"/>
  <c r="F117" i="4"/>
  <c r="G116" i="6"/>
  <c r="E118" i="4"/>
  <c r="F118" i="4"/>
  <c r="G117" i="6"/>
  <c r="I117" i="6"/>
  <c r="E119" i="4"/>
  <c r="F119" i="4"/>
  <c r="G118" i="6"/>
  <c r="H119" i="6"/>
  <c r="E121" i="4"/>
  <c r="F121" i="4"/>
  <c r="G120" i="6"/>
  <c r="H120" i="6"/>
  <c r="E122" i="4"/>
  <c r="F122" i="4"/>
  <c r="G121" i="6"/>
  <c r="E123" i="4"/>
  <c r="F123" i="4"/>
  <c r="G122" i="6"/>
  <c r="I122" i="6"/>
  <c r="I123" i="6"/>
  <c r="E125" i="4"/>
  <c r="F125" i="4"/>
  <c r="G124" i="6"/>
  <c r="I124" i="6"/>
  <c r="E126" i="4"/>
  <c r="F126" i="4"/>
  <c r="G125" i="6"/>
  <c r="E127" i="4"/>
  <c r="F127" i="4"/>
  <c r="G126" i="6"/>
  <c r="E128" i="4"/>
  <c r="F128" i="4"/>
  <c r="G127" i="6"/>
  <c r="H127" i="6"/>
  <c r="H128" i="6"/>
  <c r="Q6" i="7"/>
  <c r="J8" i="7"/>
  <c r="O9" i="7"/>
  <c r="M12" i="7"/>
  <c r="N14" i="7"/>
  <c r="E16" i="7"/>
  <c r="F16" i="7"/>
  <c r="L17" i="7"/>
  <c r="Q18" i="7"/>
  <c r="I20" i="7"/>
  <c r="K22" i="7"/>
  <c r="I25" i="7"/>
  <c r="O27" i="7"/>
  <c r="H30" i="7"/>
  <c r="N32" i="7"/>
  <c r="N37" i="7"/>
  <c r="K40" i="7"/>
  <c r="I43" i="7"/>
  <c r="E46" i="7"/>
  <c r="F46" i="7"/>
  <c r="J49" i="7"/>
  <c r="I54" i="7"/>
  <c r="M57" i="7"/>
  <c r="P60" i="7"/>
  <c r="J64" i="7"/>
  <c r="O69" i="7"/>
  <c r="J75" i="7"/>
  <c r="H81" i="7"/>
  <c r="M87" i="7"/>
  <c r="K112" i="7"/>
  <c r="E7" i="7"/>
  <c r="F7" i="7"/>
  <c r="K8" i="7"/>
  <c r="P9" i="7"/>
  <c r="L10" i="7"/>
  <c r="H11" i="7"/>
  <c r="N12" i="7"/>
  <c r="J13" i="7"/>
  <c r="E14" i="7"/>
  <c r="F14" i="7"/>
  <c r="O14" i="7"/>
  <c r="K15" i="7"/>
  <c r="Q16" i="7"/>
  <c r="M17" i="7"/>
  <c r="I18" i="7"/>
  <c r="N19" i="7"/>
  <c r="J20" i="7"/>
  <c r="E21" i="7"/>
  <c r="F21" i="7"/>
  <c r="P21" i="7"/>
  <c r="L22" i="7"/>
  <c r="H23" i="7"/>
  <c r="J25" i="7"/>
  <c r="M26" i="7"/>
  <c r="E29" i="7"/>
  <c r="F29" i="7"/>
  <c r="I30" i="7"/>
  <c r="L31" i="7"/>
  <c r="O32" i="7"/>
  <c r="H35" i="7"/>
  <c r="K36" i="7"/>
  <c r="O37" i="7"/>
  <c r="L40" i="7"/>
  <c r="J43" i="7"/>
  <c r="O44" i="7"/>
  <c r="H46" i="7"/>
  <c r="P47" i="7"/>
  <c r="L49" i="7"/>
  <c r="O52" i="7"/>
  <c r="K54" i="7"/>
  <c r="E56" i="7"/>
  <c r="F56" i="7"/>
  <c r="N57" i="7"/>
  <c r="J59" i="7"/>
  <c r="M62" i="7"/>
  <c r="M64" i="7"/>
  <c r="Q69" i="7"/>
  <c r="O72" i="7"/>
  <c r="L75" i="7"/>
  <c r="J78" i="7"/>
  <c r="K81" i="7"/>
  <c r="M84" i="7"/>
  <c r="P87" i="7"/>
  <c r="P97" i="7"/>
  <c r="O103" i="7"/>
  <c r="I113" i="7"/>
  <c r="R3" i="7"/>
  <c r="K6" i="7"/>
  <c r="P7" i="7"/>
  <c r="L8" i="7"/>
  <c r="H9" i="7"/>
  <c r="Q9" i="7"/>
  <c r="M10" i="7"/>
  <c r="J11" i="7"/>
  <c r="E12" i="7"/>
  <c r="F12" i="7"/>
  <c r="O12" i="7"/>
  <c r="K13" i="7"/>
  <c r="P14" i="7"/>
  <c r="L15" i="7"/>
  <c r="I16" i="7"/>
  <c r="N17" i="7"/>
  <c r="J18" i="7"/>
  <c r="E19" i="7"/>
  <c r="F19" i="7"/>
  <c r="O19" i="7"/>
  <c r="K20" i="7"/>
  <c r="H21" i="7"/>
  <c r="Q21" i="7"/>
  <c r="M22" i="7"/>
  <c r="I23" i="7"/>
  <c r="J24" i="7"/>
  <c r="M25" i="7"/>
  <c r="P26" i="7"/>
  <c r="E28" i="7"/>
  <c r="F28" i="7"/>
  <c r="I29" i="7"/>
  <c r="L30" i="7"/>
  <c r="O31" i="7"/>
  <c r="H34" i="7"/>
  <c r="K35" i="7"/>
  <c r="N36" i="7"/>
  <c r="K39" i="7"/>
  <c r="P40" i="7"/>
  <c r="H42" i="7"/>
  <c r="M43" i="7"/>
  <c r="E45" i="7"/>
  <c r="F45" i="7"/>
  <c r="L46" i="7"/>
  <c r="O49" i="7"/>
  <c r="K51" i="7"/>
  <c r="E53" i="7"/>
  <c r="F53" i="7"/>
  <c r="N54" i="7"/>
  <c r="J56" i="7"/>
  <c r="M59" i="7"/>
  <c r="I61" i="7"/>
  <c r="P64" i="7"/>
  <c r="N67" i="7"/>
  <c r="K70" i="7"/>
  <c r="I73" i="7"/>
  <c r="E76" i="7"/>
  <c r="F76" i="7"/>
  <c r="Q78" i="7"/>
  <c r="H85" i="7"/>
  <c r="K88" i="7"/>
  <c r="O98" i="7"/>
  <c r="E105" i="7"/>
  <c r="F105" i="7"/>
  <c r="Q114" i="7"/>
  <c r="J131" i="7"/>
  <c r="O130" i="7"/>
  <c r="L129" i="7"/>
  <c r="Q128" i="7"/>
  <c r="I128" i="7"/>
  <c r="N127" i="7"/>
  <c r="E127" i="7"/>
  <c r="F127" i="7"/>
  <c r="K126" i="7"/>
  <c r="P125" i="7"/>
  <c r="H125" i="7"/>
  <c r="M124" i="7"/>
  <c r="J123" i="7"/>
  <c r="O122" i="7"/>
  <c r="L121" i="7"/>
  <c r="Q120" i="7"/>
  <c r="I120" i="7"/>
  <c r="N119" i="7"/>
  <c r="E119" i="7"/>
  <c r="F119" i="7"/>
  <c r="K118" i="7"/>
  <c r="P117" i="7"/>
  <c r="H117" i="7"/>
  <c r="M116" i="7"/>
  <c r="J115" i="7"/>
  <c r="O114" i="7"/>
  <c r="L113" i="7"/>
  <c r="Q112" i="7"/>
  <c r="I112" i="7"/>
  <c r="N111" i="7"/>
  <c r="E111" i="7"/>
  <c r="F111" i="7"/>
  <c r="K110" i="7"/>
  <c r="P109" i="7"/>
  <c r="H109" i="7"/>
  <c r="I109" i="7"/>
  <c r="J109" i="7"/>
  <c r="K109" i="7"/>
  <c r="L109" i="7"/>
  <c r="M109" i="7"/>
  <c r="N109" i="7"/>
  <c r="O109" i="7"/>
  <c r="Q109" i="7"/>
  <c r="R109" i="7"/>
  <c r="M108" i="7"/>
  <c r="J107" i="7"/>
  <c r="O106" i="7"/>
  <c r="L105" i="7"/>
  <c r="Q104" i="7"/>
  <c r="I104" i="7"/>
  <c r="N103" i="7"/>
  <c r="P131" i="7"/>
  <c r="H131" i="7"/>
  <c r="M130" i="7"/>
  <c r="J129" i="7"/>
  <c r="O128" i="7"/>
  <c r="L127" i="7"/>
  <c r="Q126" i="7"/>
  <c r="I126" i="7"/>
  <c r="N125" i="7"/>
  <c r="E125" i="7"/>
  <c r="F125" i="7"/>
  <c r="K124" i="7"/>
  <c r="P123" i="7"/>
  <c r="H123" i="7"/>
  <c r="M122" i="7"/>
  <c r="J121" i="7"/>
  <c r="O120" i="7"/>
  <c r="L119" i="7"/>
  <c r="Q118" i="7"/>
  <c r="I118" i="7"/>
  <c r="N117" i="7"/>
  <c r="E117" i="7"/>
  <c r="F117" i="7"/>
  <c r="K116" i="7"/>
  <c r="P115" i="7"/>
  <c r="H115" i="7"/>
  <c r="M114" i="7"/>
  <c r="J113" i="7"/>
  <c r="O112" i="7"/>
  <c r="L111" i="7"/>
  <c r="Q110" i="7"/>
  <c r="I110" i="7"/>
  <c r="E109" i="7"/>
  <c r="F109" i="7"/>
  <c r="K108" i="7"/>
  <c r="P107" i="7"/>
  <c r="H107" i="7"/>
  <c r="M106" i="7"/>
  <c r="J105" i="7"/>
  <c r="O104" i="7"/>
  <c r="L103" i="7"/>
  <c r="Q102" i="7"/>
  <c r="I102" i="7"/>
  <c r="N131" i="7"/>
  <c r="E131" i="7"/>
  <c r="F131" i="7"/>
  <c r="K130" i="7"/>
  <c r="P129" i="7"/>
  <c r="H129" i="7"/>
  <c r="M128" i="7"/>
  <c r="J127" i="7"/>
  <c r="O126" i="7"/>
  <c r="L125" i="7"/>
  <c r="Q124" i="7"/>
  <c r="I124" i="7"/>
  <c r="N123" i="7"/>
  <c r="E123" i="7"/>
  <c r="F123" i="7"/>
  <c r="K122" i="7"/>
  <c r="P121" i="7"/>
  <c r="H121" i="7"/>
  <c r="M120" i="7"/>
  <c r="J119" i="7"/>
  <c r="O118" i="7"/>
  <c r="L117" i="7"/>
  <c r="Q116" i="7"/>
  <c r="I116" i="7"/>
  <c r="N115" i="7"/>
  <c r="E115" i="7"/>
  <c r="F115" i="7"/>
  <c r="K114" i="7"/>
  <c r="P113" i="7"/>
  <c r="H113" i="7"/>
  <c r="M112" i="7"/>
  <c r="J111" i="7"/>
  <c r="O110" i="7"/>
  <c r="Q108" i="7"/>
  <c r="I108" i="7"/>
  <c r="N107" i="7"/>
  <c r="E107" i="7"/>
  <c r="F107" i="7"/>
  <c r="K106" i="7"/>
  <c r="P105" i="7"/>
  <c r="H105" i="7"/>
  <c r="M131" i="7"/>
  <c r="J130" i="7"/>
  <c r="O129" i="7"/>
  <c r="L128" i="7"/>
  <c r="Q127" i="7"/>
  <c r="I127" i="7"/>
  <c r="N126" i="7"/>
  <c r="E126" i="7"/>
  <c r="F126" i="7"/>
  <c r="K125" i="7"/>
  <c r="P124" i="7"/>
  <c r="H124" i="7"/>
  <c r="M123" i="7"/>
  <c r="J122" i="7"/>
  <c r="O121" i="7"/>
  <c r="L120" i="7"/>
  <c r="Q119" i="7"/>
  <c r="I119" i="7"/>
  <c r="N118" i="7"/>
  <c r="E118" i="7"/>
  <c r="F118" i="7"/>
  <c r="K117" i="7"/>
  <c r="P116" i="7"/>
  <c r="H116" i="7"/>
  <c r="M115" i="7"/>
  <c r="J114" i="7"/>
  <c r="O113" i="7"/>
  <c r="L112" i="7"/>
  <c r="Q111" i="7"/>
  <c r="I111" i="7"/>
  <c r="N110" i="7"/>
  <c r="E110" i="7"/>
  <c r="F110" i="7"/>
  <c r="P108" i="7"/>
  <c r="H108" i="7"/>
  <c r="M107" i="7"/>
  <c r="J106" i="7"/>
  <c r="O105" i="7"/>
  <c r="L104" i="7"/>
  <c r="Q103" i="7"/>
  <c r="I103" i="7"/>
  <c r="N102" i="7"/>
  <c r="E102" i="7"/>
  <c r="F102" i="7"/>
  <c r="K101" i="7"/>
  <c r="P100" i="7"/>
  <c r="H100" i="7"/>
  <c r="M99" i="7"/>
  <c r="J98" i="7"/>
  <c r="O97" i="7"/>
  <c r="L96" i="7"/>
  <c r="Q95" i="7"/>
  <c r="I95" i="7"/>
  <c r="N94" i="7"/>
  <c r="E94" i="7"/>
  <c r="F94" i="7"/>
  <c r="K93" i="7"/>
  <c r="P92" i="7"/>
  <c r="H92" i="7"/>
  <c r="M91" i="7"/>
  <c r="J90" i="7"/>
  <c r="O89" i="7"/>
  <c r="L88" i="7"/>
  <c r="Q87" i="7"/>
  <c r="I87" i="7"/>
  <c r="N86" i="7"/>
  <c r="E86" i="7"/>
  <c r="F86" i="7"/>
  <c r="K85" i="7"/>
  <c r="P84" i="7"/>
  <c r="H84" i="7"/>
  <c r="M83" i="7"/>
  <c r="J82" i="7"/>
  <c r="O81" i="7"/>
  <c r="L80" i="7"/>
  <c r="Q79" i="7"/>
  <c r="Q131" i="7"/>
  <c r="N130" i="7"/>
  <c r="K129" i="7"/>
  <c r="H128" i="7"/>
  <c r="O125" i="7"/>
  <c r="L124" i="7"/>
  <c r="I123" i="7"/>
  <c r="E122" i="7"/>
  <c r="F122" i="7"/>
  <c r="P120" i="7"/>
  <c r="M119" i="7"/>
  <c r="J118" i="7"/>
  <c r="Q115" i="7"/>
  <c r="N114" i="7"/>
  <c r="K113" i="7"/>
  <c r="H112" i="7"/>
  <c r="L108" i="7"/>
  <c r="I107" i="7"/>
  <c r="E106" i="7"/>
  <c r="F106" i="7"/>
  <c r="P104" i="7"/>
  <c r="P103" i="7"/>
  <c r="J101" i="7"/>
  <c r="N100" i="7"/>
  <c r="I99" i="7"/>
  <c r="M98" i="7"/>
  <c r="Q97" i="7"/>
  <c r="H97" i="7"/>
  <c r="I97" i="7"/>
  <c r="J97" i="7"/>
  <c r="K97" i="7"/>
  <c r="L97" i="7"/>
  <c r="M97" i="7"/>
  <c r="N97" i="7"/>
  <c r="R97" i="7"/>
  <c r="K96" i="7"/>
  <c r="O95" i="7"/>
  <c r="E95" i="7"/>
  <c r="F95" i="7"/>
  <c r="J94" i="7"/>
  <c r="N93" i="7"/>
  <c r="I92" i="7"/>
  <c r="L91" i="7"/>
  <c r="P90" i="7"/>
  <c r="L131" i="7"/>
  <c r="I130" i="7"/>
  <c r="E129" i="7"/>
  <c r="F129" i="7"/>
  <c r="P127" i="7"/>
  <c r="M126" i="7"/>
  <c r="J125" i="7"/>
  <c r="Q122" i="7"/>
  <c r="N121" i="7"/>
  <c r="K120" i="7"/>
  <c r="H119" i="7"/>
  <c r="O116" i="7"/>
  <c r="L115" i="7"/>
  <c r="I114" i="7"/>
  <c r="E113" i="7"/>
  <c r="F113" i="7"/>
  <c r="P111" i="7"/>
  <c r="M110" i="7"/>
  <c r="Q106" i="7"/>
  <c r="N105" i="7"/>
  <c r="M104" i="7"/>
  <c r="M103" i="7"/>
  <c r="O102" i="7"/>
  <c r="Q101" i="7"/>
  <c r="H101" i="7"/>
  <c r="L100" i="7"/>
  <c r="P99" i="7"/>
  <c r="K98" i="7"/>
  <c r="I96" i="7"/>
  <c r="M95" i="7"/>
  <c r="Q94" i="7"/>
  <c r="H94" i="7"/>
  <c r="L93" i="7"/>
  <c r="O92" i="7"/>
  <c r="E92" i="7"/>
  <c r="F92" i="7"/>
  <c r="J91" i="7"/>
  <c r="N90" i="7"/>
  <c r="I89" i="7"/>
  <c r="I131" i="7"/>
  <c r="E130" i="7"/>
  <c r="F130" i="7"/>
  <c r="P128" i="7"/>
  <c r="M127" i="7"/>
  <c r="J126" i="7"/>
  <c r="Q123" i="7"/>
  <c r="N122" i="7"/>
  <c r="K121" i="7"/>
  <c r="H120" i="7"/>
  <c r="O117" i="7"/>
  <c r="L116" i="7"/>
  <c r="I115" i="7"/>
  <c r="E114" i="7"/>
  <c r="F114" i="7"/>
  <c r="P112" i="7"/>
  <c r="M111" i="7"/>
  <c r="J110" i="7"/>
  <c r="Q107" i="7"/>
  <c r="N106" i="7"/>
  <c r="K105" i="7"/>
  <c r="J104" i="7"/>
  <c r="J103" i="7"/>
  <c r="L102" i="7"/>
  <c r="O101" i="7"/>
  <c r="E101" i="7"/>
  <c r="F101" i="7"/>
  <c r="J100" i="7"/>
  <c r="N99" i="7"/>
  <c r="Q98" i="7"/>
  <c r="H98" i="7"/>
  <c r="P96" i="7"/>
  <c r="K95" i="7"/>
  <c r="O94" i="7"/>
  <c r="I93" i="7"/>
  <c r="M92" i="7"/>
  <c r="Q91" i="7"/>
  <c r="H91" i="7"/>
  <c r="L90" i="7"/>
  <c r="P89" i="7"/>
  <c r="E89" i="7"/>
  <c r="F89" i="7"/>
  <c r="J88" i="7"/>
  <c r="N87" i="7"/>
  <c r="I86" i="7"/>
  <c r="M85" i="7"/>
  <c r="Q84" i="7"/>
  <c r="K83" i="7"/>
  <c r="O82" i="7"/>
  <c r="E82" i="7"/>
  <c r="F82" i="7"/>
  <c r="J81" i="7"/>
  <c r="N80" i="7"/>
  <c r="I79" i="7"/>
  <c r="N78" i="7"/>
  <c r="E78" i="7"/>
  <c r="F78" i="7"/>
  <c r="K77" i="7"/>
  <c r="P76" i="7"/>
  <c r="H76" i="7"/>
  <c r="M75" i="7"/>
  <c r="J74" i="7"/>
  <c r="O73" i="7"/>
  <c r="L72" i="7"/>
  <c r="Q71" i="7"/>
  <c r="I71" i="7"/>
  <c r="N70" i="7"/>
  <c r="E70" i="7"/>
  <c r="F70" i="7"/>
  <c r="K69" i="7"/>
  <c r="P68" i="7"/>
  <c r="H68" i="7"/>
  <c r="M67" i="7"/>
  <c r="J66" i="7"/>
  <c r="O65" i="7"/>
  <c r="L64" i="7"/>
  <c r="Q63" i="7"/>
  <c r="I63" i="7"/>
  <c r="N62" i="7"/>
  <c r="Q129" i="7"/>
  <c r="N128" i="7"/>
  <c r="K127" i="7"/>
  <c r="H126" i="7"/>
  <c r="O123" i="7"/>
  <c r="L122" i="7"/>
  <c r="I121" i="7"/>
  <c r="E120" i="7"/>
  <c r="F120" i="7"/>
  <c r="P118" i="7"/>
  <c r="M117" i="7"/>
  <c r="J116" i="7"/>
  <c r="Q113" i="7"/>
  <c r="N112" i="7"/>
  <c r="K111" i="7"/>
  <c r="H110" i="7"/>
  <c r="O107" i="7"/>
  <c r="L106" i="7"/>
  <c r="I105" i="7"/>
  <c r="H104" i="7"/>
  <c r="H103" i="7"/>
  <c r="K102" i="7"/>
  <c r="N101" i="7"/>
  <c r="I100" i="7"/>
  <c r="L99" i="7"/>
  <c r="P98" i="7"/>
  <c r="O96" i="7"/>
  <c r="E96" i="7"/>
  <c r="F96" i="7"/>
  <c r="J95" i="7"/>
  <c r="M94" i="7"/>
  <c r="Q93" i="7"/>
  <c r="H93" i="7"/>
  <c r="L92" i="7"/>
  <c r="P91" i="7"/>
  <c r="K90" i="7"/>
  <c r="N89" i="7"/>
  <c r="O131" i="7"/>
  <c r="I129" i="7"/>
  <c r="P126" i="7"/>
  <c r="J124" i="7"/>
  <c r="Q121" i="7"/>
  <c r="K119" i="7"/>
  <c r="L114" i="7"/>
  <c r="E112" i="7"/>
  <c r="F112" i="7"/>
  <c r="N104" i="7"/>
  <c r="P102" i="7"/>
  <c r="I101" i="7"/>
  <c r="Q99" i="7"/>
  <c r="L98" i="7"/>
  <c r="E97" i="7"/>
  <c r="F97" i="7"/>
  <c r="N95" i="7"/>
  <c r="I94" i="7"/>
  <c r="Q92" i="7"/>
  <c r="K91" i="7"/>
  <c r="H88" i="7"/>
  <c r="K87" i="7"/>
  <c r="M86" i="7"/>
  <c r="P85" i="7"/>
  <c r="E85" i="7"/>
  <c r="F85" i="7"/>
  <c r="I84" i="7"/>
  <c r="J83" i="7"/>
  <c r="M82" i="7"/>
  <c r="P81" i="7"/>
  <c r="H80" i="7"/>
  <c r="K79" i="7"/>
  <c r="O78" i="7"/>
  <c r="I77" i="7"/>
  <c r="M76" i="7"/>
  <c r="Q75" i="7"/>
  <c r="H75" i="7"/>
  <c r="L74" i="7"/>
  <c r="P73" i="7"/>
  <c r="E73" i="7"/>
  <c r="F73" i="7"/>
  <c r="J72" i="7"/>
  <c r="N71" i="7"/>
  <c r="I70" i="7"/>
  <c r="M69" i="7"/>
  <c r="Q68" i="7"/>
  <c r="K67" i="7"/>
  <c r="O66" i="7"/>
  <c r="E66" i="7"/>
  <c r="F66" i="7"/>
  <c r="J65" i="7"/>
  <c r="Q130" i="7"/>
  <c r="K128" i="7"/>
  <c r="L123" i="7"/>
  <c r="E121" i="7"/>
  <c r="F121" i="7"/>
  <c r="M118" i="7"/>
  <c r="N113" i="7"/>
  <c r="H111" i="7"/>
  <c r="O108" i="7"/>
  <c r="I106" i="7"/>
  <c r="E104" i="7"/>
  <c r="F104" i="7"/>
  <c r="J102" i="7"/>
  <c r="Q100" i="7"/>
  <c r="K99" i="7"/>
  <c r="E98" i="7"/>
  <c r="F98" i="7"/>
  <c r="N96" i="7"/>
  <c r="H95" i="7"/>
  <c r="P93" i="7"/>
  <c r="K92" i="7"/>
  <c r="E91" i="7"/>
  <c r="F91" i="7"/>
  <c r="Q89" i="7"/>
  <c r="P88" i="7"/>
  <c r="E88" i="7"/>
  <c r="F88" i="7"/>
  <c r="H87" i="7"/>
  <c r="K86" i="7"/>
  <c r="N85" i="7"/>
  <c r="O84" i="7"/>
  <c r="H83" i="7"/>
  <c r="K82" i="7"/>
  <c r="M81" i="7"/>
  <c r="P80" i="7"/>
  <c r="E80" i="7"/>
  <c r="F80" i="7"/>
  <c r="H79" i="7"/>
  <c r="L78" i="7"/>
  <c r="P77" i="7"/>
  <c r="K76" i="7"/>
  <c r="O75" i="7"/>
  <c r="E75" i="7"/>
  <c r="F75" i="7"/>
  <c r="I74" i="7"/>
  <c r="M73" i="7"/>
  <c r="Q72" i="7"/>
  <c r="H72" i="7"/>
  <c r="L71" i="7"/>
  <c r="P70" i="7"/>
  <c r="J69" i="7"/>
  <c r="N68" i="7"/>
  <c r="I67" i="7"/>
  <c r="M66" i="7"/>
  <c r="Q65" i="7"/>
  <c r="H65" i="7"/>
  <c r="K64" i="7"/>
  <c r="O63" i="7"/>
  <c r="E63" i="7"/>
  <c r="F63" i="7"/>
  <c r="J62" i="7"/>
  <c r="O61" i="7"/>
  <c r="L60" i="7"/>
  <c r="Q59" i="7"/>
  <c r="I59" i="7"/>
  <c r="N58" i="7"/>
  <c r="E58" i="7"/>
  <c r="F58" i="7"/>
  <c r="K57" i="7"/>
  <c r="P56" i="7"/>
  <c r="H56" i="7"/>
  <c r="M55" i="7"/>
  <c r="J54" i="7"/>
  <c r="O53" i="7"/>
  <c r="L52" i="7"/>
  <c r="Q51" i="7"/>
  <c r="I51" i="7"/>
  <c r="N50" i="7"/>
  <c r="E50" i="7"/>
  <c r="F50" i="7"/>
  <c r="K49" i="7"/>
  <c r="P48" i="7"/>
  <c r="H48" i="7"/>
  <c r="M47" i="7"/>
  <c r="J46" i="7"/>
  <c r="H130" i="7"/>
  <c r="O127" i="7"/>
  <c r="I125" i="7"/>
  <c r="P122" i="7"/>
  <c r="J120" i="7"/>
  <c r="Q117" i="7"/>
  <c r="K115" i="7"/>
  <c r="L110" i="7"/>
  <c r="E108" i="7"/>
  <c r="F108" i="7"/>
  <c r="M105" i="7"/>
  <c r="K103" i="7"/>
  <c r="P101" i="7"/>
  <c r="K100" i="7"/>
  <c r="E99" i="7"/>
  <c r="F99" i="7"/>
  <c r="H96" i="7"/>
  <c r="P94" i="7"/>
  <c r="J93" i="7"/>
  <c r="M90" i="7"/>
  <c r="K89" i="7"/>
  <c r="M88" i="7"/>
  <c r="O87" i="7"/>
  <c r="Q86" i="7"/>
  <c r="I85" i="7"/>
  <c r="L84" i="7"/>
  <c r="O83" i="7"/>
  <c r="Q82" i="7"/>
  <c r="I81" i="7"/>
  <c r="K80" i="7"/>
  <c r="N79" i="7"/>
  <c r="I78" i="7"/>
  <c r="M77" i="7"/>
  <c r="Q76" i="7"/>
  <c r="K75" i="7"/>
  <c r="O74" i="7"/>
  <c r="E74" i="7"/>
  <c r="F74" i="7"/>
  <c r="J73" i="7"/>
  <c r="N72" i="7"/>
  <c r="H71" i="7"/>
  <c r="L70" i="7"/>
  <c r="P69" i="7"/>
  <c r="K68" i="7"/>
  <c r="O67" i="7"/>
  <c r="E67" i="7"/>
  <c r="F67" i="7"/>
  <c r="I66" i="7"/>
  <c r="M65" i="7"/>
  <c r="Q64" i="7"/>
  <c r="H64" i="7"/>
  <c r="L63" i="7"/>
  <c r="P62" i="7"/>
  <c r="L61" i="7"/>
  <c r="Q60" i="7"/>
  <c r="I60" i="7"/>
  <c r="N59" i="7"/>
  <c r="E59" i="7"/>
  <c r="F59" i="7"/>
  <c r="K58" i="7"/>
  <c r="P57" i="7"/>
  <c r="H57" i="7"/>
  <c r="M56" i="7"/>
  <c r="J55" i="7"/>
  <c r="O54" i="7"/>
  <c r="L53" i="7"/>
  <c r="Q52" i="7"/>
  <c r="I52" i="7"/>
  <c r="N51" i="7"/>
  <c r="E51" i="7"/>
  <c r="F51" i="7"/>
  <c r="K50" i="7"/>
  <c r="P49" i="7"/>
  <c r="H49" i="7"/>
  <c r="M48" i="7"/>
  <c r="J47" i="7"/>
  <c r="O46" i="7"/>
  <c r="L45" i="7"/>
  <c r="Q44" i="7"/>
  <c r="I44" i="7"/>
  <c r="N43" i="7"/>
  <c r="E43" i="7"/>
  <c r="F43" i="7"/>
  <c r="K42" i="7"/>
  <c r="P41" i="7"/>
  <c r="H41" i="7"/>
  <c r="M40" i="7"/>
  <c r="J39" i="7"/>
  <c r="O38" i="7"/>
  <c r="L37" i="7"/>
  <c r="M129" i="7"/>
  <c r="N124" i="7"/>
  <c r="H122" i="7"/>
  <c r="O119" i="7"/>
  <c r="I117" i="7"/>
  <c r="P114" i="7"/>
  <c r="J112" i="7"/>
  <c r="K107" i="7"/>
  <c r="E103" i="7"/>
  <c r="F103" i="7"/>
  <c r="L101" i="7"/>
  <c r="E100" i="7"/>
  <c r="F100" i="7"/>
  <c r="N98" i="7"/>
  <c r="P95" i="7"/>
  <c r="K94" i="7"/>
  <c r="E93" i="7"/>
  <c r="F93" i="7"/>
  <c r="N91" i="7"/>
  <c r="H90" i="7"/>
  <c r="H89" i="7"/>
  <c r="I88" i="7"/>
  <c r="L87" i="7"/>
  <c r="O86" i="7"/>
  <c r="Q85" i="7"/>
  <c r="J84" i="7"/>
  <c r="L83" i="7"/>
  <c r="N82" i="7"/>
  <c r="Q81" i="7"/>
  <c r="E81" i="7"/>
  <c r="F81" i="7"/>
  <c r="I80" i="7"/>
  <c r="L79" i="7"/>
  <c r="P78" i="7"/>
  <c r="J77" i="7"/>
  <c r="N76" i="7"/>
  <c r="I75" i="7"/>
  <c r="M74" i="7"/>
  <c r="Q73" i="7"/>
  <c r="H73" i="7"/>
  <c r="K72" i="7"/>
  <c r="O71" i="7"/>
  <c r="E71" i="7"/>
  <c r="F71" i="7"/>
  <c r="J70" i="7"/>
  <c r="N69" i="7"/>
  <c r="I68" i="7"/>
  <c r="L67" i="7"/>
  <c r="P66" i="7"/>
  <c r="K65" i="7"/>
  <c r="K131" i="7"/>
  <c r="L126" i="7"/>
  <c r="M121" i="7"/>
  <c r="N116" i="7"/>
  <c r="O111" i="7"/>
  <c r="P106" i="7"/>
  <c r="M102" i="7"/>
  <c r="O99" i="7"/>
  <c r="Q96" i="7"/>
  <c r="I91" i="7"/>
  <c r="Q88" i="7"/>
  <c r="J87" i="7"/>
  <c r="O85" i="7"/>
  <c r="E84" i="7"/>
  <c r="F84" i="7"/>
  <c r="L82" i="7"/>
  <c r="Q80" i="7"/>
  <c r="J79" i="7"/>
  <c r="Q77" i="7"/>
  <c r="L76" i="7"/>
  <c r="N73" i="7"/>
  <c r="I72" i="7"/>
  <c r="Q70" i="7"/>
  <c r="L69" i="7"/>
  <c r="E68" i="7"/>
  <c r="F68" i="7"/>
  <c r="N66" i="7"/>
  <c r="I65" i="7"/>
  <c r="I64" i="7"/>
  <c r="J63" i="7"/>
  <c r="K62" i="7"/>
  <c r="M61" i="7"/>
  <c r="O60" i="7"/>
  <c r="I58" i="7"/>
  <c r="L57" i="7"/>
  <c r="N56" i="7"/>
  <c r="P55" i="7"/>
  <c r="E55" i="7"/>
  <c r="F55" i="7"/>
  <c r="H54" i="7"/>
  <c r="J53" i="7"/>
  <c r="M52" i="7"/>
  <c r="O51" i="7"/>
  <c r="Q50" i="7"/>
  <c r="I49" i="7"/>
  <c r="K48" i="7"/>
  <c r="N47" i="7"/>
  <c r="P46" i="7"/>
  <c r="I45" i="7"/>
  <c r="M44" i="7"/>
  <c r="Q43" i="7"/>
  <c r="H43" i="7"/>
  <c r="L42" i="7"/>
  <c r="O41" i="7"/>
  <c r="E41" i="7"/>
  <c r="F41" i="7"/>
  <c r="J40" i="7"/>
  <c r="N39" i="7"/>
  <c r="I38" i="7"/>
  <c r="M37" i="7"/>
  <c r="Q36" i="7"/>
  <c r="I36" i="7"/>
  <c r="N35" i="7"/>
  <c r="E35" i="7"/>
  <c r="F35" i="7"/>
  <c r="K34" i="7"/>
  <c r="P33" i="7"/>
  <c r="H33" i="7"/>
  <c r="M32" i="7"/>
  <c r="J31" i="7"/>
  <c r="O30" i="7"/>
  <c r="L29" i="7"/>
  <c r="Q28" i="7"/>
  <c r="I28" i="7"/>
  <c r="N27" i="7"/>
  <c r="E27" i="7"/>
  <c r="F27" i="7"/>
  <c r="K26" i="7"/>
  <c r="P25" i="7"/>
  <c r="H25" i="7"/>
  <c r="M24" i="7"/>
  <c r="L130" i="7"/>
  <c r="M125" i="7"/>
  <c r="N120" i="7"/>
  <c r="O115" i="7"/>
  <c r="P110" i="7"/>
  <c r="Q105" i="7"/>
  <c r="H99" i="7"/>
  <c r="J96" i="7"/>
  <c r="M93" i="7"/>
  <c r="O90" i="7"/>
  <c r="N88" i="7"/>
  <c r="E87" i="7"/>
  <c r="F87" i="7"/>
  <c r="J85" i="7"/>
  <c r="P83" i="7"/>
  <c r="H82" i="7"/>
  <c r="M80" i="7"/>
  <c r="E79" i="7"/>
  <c r="F79" i="7"/>
  <c r="N77" i="7"/>
  <c r="I76" i="7"/>
  <c r="P74" i="7"/>
  <c r="K73" i="7"/>
  <c r="E72" i="7"/>
  <c r="F72" i="7"/>
  <c r="M70" i="7"/>
  <c r="H69" i="7"/>
  <c r="P67" i="7"/>
  <c r="K66" i="7"/>
  <c r="E64" i="7"/>
  <c r="F64" i="7"/>
  <c r="H62" i="7"/>
  <c r="J61" i="7"/>
  <c r="M60" i="7"/>
  <c r="O59" i="7"/>
  <c r="Q58" i="7"/>
  <c r="I57" i="7"/>
  <c r="K56" i="7"/>
  <c r="N55" i="7"/>
  <c r="P54" i="7"/>
  <c r="H53" i="7"/>
  <c r="J52" i="7"/>
  <c r="L51" i="7"/>
  <c r="O50" i="7"/>
  <c r="Q49" i="7"/>
  <c r="E49" i="7"/>
  <c r="F49" i="7"/>
  <c r="I48" i="7"/>
  <c r="K47" i="7"/>
  <c r="M46" i="7"/>
  <c r="P45" i="7"/>
  <c r="K44" i="7"/>
  <c r="O43" i="7"/>
  <c r="I42" i="7"/>
  <c r="M41" i="7"/>
  <c r="Q40" i="7"/>
  <c r="H40" i="7"/>
  <c r="L39" i="7"/>
  <c r="P38" i="7"/>
  <c r="E38" i="7"/>
  <c r="F38" i="7"/>
  <c r="J37" i="7"/>
  <c r="O36" i="7"/>
  <c r="L35" i="7"/>
  <c r="Q34" i="7"/>
  <c r="I34" i="7"/>
  <c r="N33" i="7"/>
  <c r="E33" i="7"/>
  <c r="F33" i="7"/>
  <c r="K32" i="7"/>
  <c r="P31" i="7"/>
  <c r="H31" i="7"/>
  <c r="I31" i="7"/>
  <c r="K31" i="7"/>
  <c r="M31" i="7"/>
  <c r="N31" i="7"/>
  <c r="Q31" i="7"/>
  <c r="R31" i="7"/>
  <c r="M30" i="7"/>
  <c r="J29" i="7"/>
  <c r="O28" i="7"/>
  <c r="L27" i="7"/>
  <c r="Q26" i="7"/>
  <c r="I26" i="7"/>
  <c r="N25" i="7"/>
  <c r="E25" i="7"/>
  <c r="F25" i="7"/>
  <c r="K24" i="7"/>
  <c r="P23" i="7"/>
  <c r="E124" i="7"/>
  <c r="F124" i="7"/>
  <c r="H114" i="7"/>
  <c r="R114" i="7"/>
  <c r="K104" i="7"/>
  <c r="I98" i="7"/>
  <c r="L95" i="7"/>
  <c r="N92" i="7"/>
  <c r="E90" i="7"/>
  <c r="F90" i="7"/>
  <c r="L86" i="7"/>
  <c r="I83" i="7"/>
  <c r="N81" i="7"/>
  <c r="M78" i="7"/>
  <c r="H77" i="7"/>
  <c r="P75" i="7"/>
  <c r="K74" i="7"/>
  <c r="M71" i="7"/>
  <c r="H70" i="7"/>
  <c r="O68" i="7"/>
  <c r="J67" i="7"/>
  <c r="O64" i="7"/>
  <c r="P63" i="7"/>
  <c r="Q62" i="7"/>
  <c r="H61" i="7"/>
  <c r="J60" i="7"/>
  <c r="L59" i="7"/>
  <c r="O58" i="7"/>
  <c r="Q57" i="7"/>
  <c r="E57" i="7"/>
  <c r="F57" i="7"/>
  <c r="I56" i="7"/>
  <c r="K55" i="7"/>
  <c r="M54" i="7"/>
  <c r="P53" i="7"/>
  <c r="J51" i="7"/>
  <c r="L50" i="7"/>
  <c r="N49" i="7"/>
  <c r="Q48" i="7"/>
  <c r="E48" i="7"/>
  <c r="F48" i="7"/>
  <c r="H47" i="7"/>
  <c r="K46" i="7"/>
  <c r="N45" i="7"/>
  <c r="H44" i="7"/>
  <c r="L43" i="7"/>
  <c r="P42" i="7"/>
  <c r="K41" i="7"/>
  <c r="O40" i="7"/>
  <c r="E40" i="7"/>
  <c r="F40" i="7"/>
  <c r="I39" i="7"/>
  <c r="M38" i="7"/>
  <c r="Q37" i="7"/>
  <c r="H37" i="7"/>
  <c r="I37" i="7"/>
  <c r="K37" i="7"/>
  <c r="P37" i="7"/>
  <c r="R37" i="7"/>
  <c r="M36" i="7"/>
  <c r="J35" i="7"/>
  <c r="O34" i="7"/>
  <c r="L33" i="7"/>
  <c r="Q32" i="7"/>
  <c r="I32" i="7"/>
  <c r="E31" i="7"/>
  <c r="F31" i="7"/>
  <c r="K30" i="7"/>
  <c r="P29" i="7"/>
  <c r="H29" i="7"/>
  <c r="M28" i="7"/>
  <c r="J27" i="7"/>
  <c r="O26" i="7"/>
  <c r="L25" i="7"/>
  <c r="Q24" i="7"/>
  <c r="I24" i="7"/>
  <c r="N23" i="7"/>
  <c r="J128" i="7"/>
  <c r="K123" i="7"/>
  <c r="L118" i="7"/>
  <c r="M113" i="7"/>
  <c r="N108" i="7"/>
  <c r="O100" i="7"/>
  <c r="J92" i="7"/>
  <c r="M89" i="7"/>
  <c r="J86" i="7"/>
  <c r="N84" i="7"/>
  <c r="L81" i="7"/>
  <c r="P79" i="7"/>
  <c r="K78" i="7"/>
  <c r="E77" i="7"/>
  <c r="F77" i="7"/>
  <c r="N75" i="7"/>
  <c r="H74" i="7"/>
  <c r="P72" i="7"/>
  <c r="K71" i="7"/>
  <c r="M68" i="7"/>
  <c r="H67" i="7"/>
  <c r="P65" i="7"/>
  <c r="N64" i="7"/>
  <c r="N63" i="7"/>
  <c r="O62" i="7"/>
  <c r="Q61" i="7"/>
  <c r="E61" i="7"/>
  <c r="F61" i="7"/>
  <c r="H60" i="7"/>
  <c r="K59" i="7"/>
  <c r="M58" i="7"/>
  <c r="O57" i="7"/>
  <c r="I55" i="7"/>
  <c r="L54" i="7"/>
  <c r="N53" i="7"/>
  <c r="P52" i="7"/>
  <c r="E52" i="7"/>
  <c r="F52" i="7"/>
  <c r="H51" i="7"/>
  <c r="J50" i="7"/>
  <c r="M49" i="7"/>
  <c r="O48" i="7"/>
  <c r="Q47" i="7"/>
  <c r="I46" i="7"/>
  <c r="M45" i="7"/>
  <c r="P44" i="7"/>
  <c r="K43" i="7"/>
  <c r="O42" i="7"/>
  <c r="E42" i="7"/>
  <c r="F42" i="7"/>
  <c r="J41" i="7"/>
  <c r="N40" i="7"/>
  <c r="Q39" i="7"/>
  <c r="H39" i="7"/>
  <c r="L38" i="7"/>
  <c r="L36" i="7"/>
  <c r="Q35" i="7"/>
  <c r="I35" i="7"/>
  <c r="N34" i="7"/>
  <c r="E34" i="7"/>
  <c r="F34" i="7"/>
  <c r="K33" i="7"/>
  <c r="P32" i="7"/>
  <c r="H32" i="7"/>
  <c r="J30" i="7"/>
  <c r="O29" i="7"/>
  <c r="L28" i="7"/>
  <c r="Q27" i="7"/>
  <c r="I27" i="7"/>
  <c r="N26" i="7"/>
  <c r="E26" i="7"/>
  <c r="F26" i="7"/>
  <c r="K25" i="7"/>
  <c r="P24" i="7"/>
  <c r="H24" i="7"/>
  <c r="M23" i="7"/>
  <c r="J22" i="7"/>
  <c r="O21" i="7"/>
  <c r="L20" i="7"/>
  <c r="Q19" i="7"/>
  <c r="I19" i="7"/>
  <c r="N18" i="7"/>
  <c r="E18" i="7"/>
  <c r="F18" i="7"/>
  <c r="K17" i="7"/>
  <c r="P16" i="7"/>
  <c r="H16" i="7"/>
  <c r="M15" i="7"/>
  <c r="J14" i="7"/>
  <c r="O13" i="7"/>
  <c r="L12" i="7"/>
  <c r="Q11" i="7"/>
  <c r="I11" i="7"/>
  <c r="N10" i="7"/>
  <c r="E10" i="7"/>
  <c r="F10" i="7"/>
  <c r="K9" i="7"/>
  <c r="P8" i="7"/>
  <c r="H8" i="7"/>
  <c r="M7" i="7"/>
  <c r="J6" i="7"/>
  <c r="H6" i="7"/>
  <c r="N7" i="7"/>
  <c r="E9" i="7"/>
  <c r="F9" i="7"/>
  <c r="K10" i="7"/>
  <c r="P11" i="7"/>
  <c r="I13" i="7"/>
  <c r="J15" i="7"/>
  <c r="O16" i="7"/>
  <c r="H18" i="7"/>
  <c r="M19" i="7"/>
  <c r="N21" i="7"/>
  <c r="E24" i="7"/>
  <c r="F24" i="7"/>
  <c r="L26" i="7"/>
  <c r="Q33" i="7"/>
  <c r="J36" i="7"/>
  <c r="E39" i="7"/>
  <c r="F39" i="7"/>
  <c r="Q41" i="7"/>
  <c r="N44" i="7"/>
  <c r="O47" i="7"/>
  <c r="N52" i="7"/>
  <c r="Q55" i="7"/>
  <c r="H59" i="7"/>
  <c r="P59" i="7"/>
  <c r="R59" i="7"/>
  <c r="L62" i="7"/>
  <c r="Q66" i="7"/>
  <c r="M72" i="7"/>
  <c r="H78" i="7"/>
  <c r="R78" i="7"/>
  <c r="K84" i="7"/>
  <c r="O91" i="7"/>
  <c r="I122" i="7"/>
  <c r="I6" i="7"/>
  <c r="O7" i="7"/>
  <c r="P27" i="7"/>
  <c r="L6" i="7"/>
  <c r="H7" i="7"/>
  <c r="Q7" i="7"/>
  <c r="M8" i="7"/>
  <c r="I9" i="7"/>
  <c r="O10" i="7"/>
  <c r="K11" i="7"/>
  <c r="P12" i="7"/>
  <c r="L13" i="7"/>
  <c r="H14" i="7"/>
  <c r="Q14" i="7"/>
  <c r="N15" i="7"/>
  <c r="J16" i="7"/>
  <c r="E17" i="7"/>
  <c r="F17" i="7"/>
  <c r="O17" i="7"/>
  <c r="K18" i="7"/>
  <c r="P19" i="7"/>
  <c r="M20" i="7"/>
  <c r="I21" i="7"/>
  <c r="N22" i="7"/>
  <c r="J23" i="7"/>
  <c r="L24" i="7"/>
  <c r="O25" i="7"/>
  <c r="H28" i="7"/>
  <c r="K29" i="7"/>
  <c r="N30" i="7"/>
  <c r="J34" i="7"/>
  <c r="M35" i="7"/>
  <c r="P36" i="7"/>
  <c r="H38" i="7"/>
  <c r="M39" i="7"/>
  <c r="J42" i="7"/>
  <c r="P43" i="7"/>
  <c r="H45" i="7"/>
  <c r="N46" i="7"/>
  <c r="J48" i="7"/>
  <c r="M51" i="7"/>
  <c r="I53" i="7"/>
  <c r="Q54" i="7"/>
  <c r="L56" i="7"/>
  <c r="H58" i="7"/>
  <c r="K61" i="7"/>
  <c r="H63" i="7"/>
  <c r="K63" i="7"/>
  <c r="M63" i="7"/>
  <c r="R63" i="7"/>
  <c r="E65" i="7"/>
  <c r="F65" i="7"/>
  <c r="Q67" i="7"/>
  <c r="O70" i="7"/>
  <c r="L73" i="7"/>
  <c r="J76" i="7"/>
  <c r="I82" i="7"/>
  <c r="L85" i="7"/>
  <c r="O88" i="7"/>
  <c r="O93" i="7"/>
  <c r="J99" i="7"/>
  <c r="H106" i="7"/>
  <c r="E116" i="7"/>
  <c r="F116" i="7"/>
  <c r="Q125" i="7"/>
  <c r="M6" i="7"/>
  <c r="I7" i="7"/>
  <c r="N8" i="7"/>
  <c r="J9" i="7"/>
  <c r="P10" i="7"/>
  <c r="L11" i="7"/>
  <c r="H12" i="7"/>
  <c r="Q12" i="7"/>
  <c r="M13" i="7"/>
  <c r="I14" i="7"/>
  <c r="E15" i="7"/>
  <c r="F15" i="7"/>
  <c r="O15" i="7"/>
  <c r="K16" i="7"/>
  <c r="P17" i="7"/>
  <c r="L18" i="7"/>
  <c r="H19" i="7"/>
  <c r="N20" i="7"/>
  <c r="J21" i="7"/>
  <c r="E22" i="7"/>
  <c r="F22" i="7"/>
  <c r="O22" i="7"/>
  <c r="K23" i="7"/>
  <c r="N24" i="7"/>
  <c r="Q25" i="7"/>
  <c r="J28" i="7"/>
  <c r="M29" i="7"/>
  <c r="P30" i="7"/>
  <c r="E32" i="7"/>
  <c r="F32" i="7"/>
  <c r="I33" i="7"/>
  <c r="L34" i="7"/>
  <c r="O35" i="7"/>
  <c r="J38" i="7"/>
  <c r="O39" i="7"/>
  <c r="M42" i="7"/>
  <c r="J45" i="7"/>
  <c r="Q46" i="7"/>
  <c r="L48" i="7"/>
  <c r="H50" i="7"/>
  <c r="P51" i="7"/>
  <c r="K53" i="7"/>
  <c r="O56" i="7"/>
  <c r="J58" i="7"/>
  <c r="E60" i="7"/>
  <c r="F60" i="7"/>
  <c r="N61" i="7"/>
  <c r="L65" i="7"/>
  <c r="J68" i="7"/>
  <c r="O76" i="7"/>
  <c r="M79" i="7"/>
  <c r="P82" i="7"/>
  <c r="J89" i="7"/>
  <c r="L94" i="7"/>
  <c r="L107" i="7"/>
  <c r="J117" i="7"/>
  <c r="H127" i="7"/>
  <c r="N6" i="7"/>
  <c r="J7" i="7"/>
  <c r="E8" i="7"/>
  <c r="F8" i="7"/>
  <c r="O8" i="7"/>
  <c r="L9" i="7"/>
  <c r="H10" i="7"/>
  <c r="Q10" i="7"/>
  <c r="M11" i="7"/>
  <c r="I12" i="7"/>
  <c r="N13" i="7"/>
  <c r="K14" i="7"/>
  <c r="P15" i="7"/>
  <c r="L16" i="7"/>
  <c r="H17" i="7"/>
  <c r="Q17" i="7"/>
  <c r="M18" i="7"/>
  <c r="J19" i="7"/>
  <c r="E20" i="7"/>
  <c r="F20" i="7"/>
  <c r="O20" i="7"/>
  <c r="K21" i="7"/>
  <c r="P22" i="7"/>
  <c r="L23" i="7"/>
  <c r="O24" i="7"/>
  <c r="H27" i="7"/>
  <c r="K28" i="7"/>
  <c r="N29" i="7"/>
  <c r="Q30" i="7"/>
  <c r="J33" i="7"/>
  <c r="M34" i="7"/>
  <c r="P35" i="7"/>
  <c r="E37" i="7"/>
  <c r="F37" i="7"/>
  <c r="K38" i="7"/>
  <c r="P39" i="7"/>
  <c r="I41" i="7"/>
  <c r="N42" i="7"/>
  <c r="E44" i="7"/>
  <c r="F44" i="7"/>
  <c r="K45" i="7"/>
  <c r="E47" i="7"/>
  <c r="F47" i="7"/>
  <c r="N48" i="7"/>
  <c r="I50" i="7"/>
  <c r="M53" i="7"/>
  <c r="H55" i="7"/>
  <c r="Q56" i="7"/>
  <c r="L58" i="7"/>
  <c r="P61" i="7"/>
  <c r="N65" i="7"/>
  <c r="L68" i="7"/>
  <c r="J71" i="7"/>
  <c r="O79" i="7"/>
  <c r="E83" i="7"/>
  <c r="F83" i="7"/>
  <c r="H86" i="7"/>
  <c r="L89" i="7"/>
  <c r="M100" i="7"/>
  <c r="J108" i="7"/>
  <c r="H118" i="7"/>
  <c r="E128" i="7"/>
  <c r="F128" i="7"/>
  <c r="E6" i="7"/>
  <c r="F6" i="7"/>
  <c r="O6" i="7"/>
  <c r="K7" i="7"/>
  <c r="Q8" i="7"/>
  <c r="M9" i="7"/>
  <c r="I10" i="7"/>
  <c r="N11" i="7"/>
  <c r="J12" i="7"/>
  <c r="E13" i="7"/>
  <c r="F13" i="7"/>
  <c r="P13" i="7"/>
  <c r="L14" i="7"/>
  <c r="H15" i="7"/>
  <c r="Q15" i="7"/>
  <c r="M16" i="7"/>
  <c r="I17" i="7"/>
  <c r="O18" i="7"/>
  <c r="K19" i="7"/>
  <c r="P20" i="7"/>
  <c r="L21" i="7"/>
  <c r="H22" i="7"/>
  <c r="Q22" i="7"/>
  <c r="O23" i="7"/>
  <c r="H26" i="7"/>
  <c r="K27" i="7"/>
  <c r="N28" i="7"/>
  <c r="Q29" i="7"/>
  <c r="J32" i="7"/>
  <c r="M33" i="7"/>
  <c r="P34" i="7"/>
  <c r="E36" i="7"/>
  <c r="F36" i="7"/>
  <c r="N38" i="7"/>
  <c r="L41" i="7"/>
  <c r="Q42" i="7"/>
  <c r="J44" i="7"/>
  <c r="O45" i="7"/>
  <c r="I47" i="7"/>
  <c r="M50" i="7"/>
  <c r="H52" i="7"/>
  <c r="Q53" i="7"/>
  <c r="L55" i="7"/>
  <c r="P58" i="7"/>
  <c r="K60" i="7"/>
  <c r="E62" i="7"/>
  <c r="F62" i="7"/>
  <c r="H66" i="7"/>
  <c r="E69" i="7"/>
  <c r="F69" i="7"/>
  <c r="P71" i="7"/>
  <c r="N74" i="7"/>
  <c r="L77" i="7"/>
  <c r="J80" i="7"/>
  <c r="N83" i="7"/>
  <c r="P86" i="7"/>
  <c r="I90" i="7"/>
  <c r="M101" i="7"/>
  <c r="P119" i="7"/>
  <c r="N129" i="7"/>
  <c r="P6" i="7"/>
  <c r="L7" i="7"/>
  <c r="I8" i="7"/>
  <c r="N9" i="7"/>
  <c r="J10" i="7"/>
  <c r="E11" i="7"/>
  <c r="F11" i="7"/>
  <c r="O11" i="7"/>
  <c r="K12" i="7"/>
  <c r="H13" i="7"/>
  <c r="Q13" i="7"/>
  <c r="M14" i="7"/>
  <c r="I15" i="7"/>
  <c r="N16" i="7"/>
  <c r="J17" i="7"/>
  <c r="P18" i="7"/>
  <c r="L19" i="7"/>
  <c r="H20" i="7"/>
  <c r="Q20" i="7"/>
  <c r="M21" i="7"/>
  <c r="I22" i="7"/>
  <c r="E23" i="7"/>
  <c r="F23" i="7"/>
  <c r="Q23" i="7"/>
  <c r="J26" i="7"/>
  <c r="M27" i="7"/>
  <c r="P28" i="7"/>
  <c r="E30" i="7"/>
  <c r="F30" i="7"/>
  <c r="L32" i="7"/>
  <c r="O33" i="7"/>
  <c r="H36" i="7"/>
  <c r="R36" i="7"/>
  <c r="Q38" i="7"/>
  <c r="I40" i="7"/>
  <c r="N41" i="7"/>
  <c r="L44" i="7"/>
  <c r="Q45" i="7"/>
  <c r="L47" i="7"/>
  <c r="P50" i="7"/>
  <c r="K52" i="7"/>
  <c r="E54" i="7"/>
  <c r="F54" i="7"/>
  <c r="O55" i="7"/>
  <c r="J57" i="7"/>
  <c r="N60" i="7"/>
  <c r="I62" i="7"/>
  <c r="L66" i="7"/>
  <c r="I69" i="7"/>
  <c r="Q74" i="7"/>
  <c r="O77" i="7"/>
  <c r="O80" i="7"/>
  <c r="Q83" i="7"/>
  <c r="Q90" i="7"/>
  <c r="M96" i="7"/>
  <c r="H102" i="7"/>
  <c r="P130" i="7"/>
  <c r="I89" i="6"/>
  <c r="H89" i="6"/>
  <c r="I65" i="6"/>
  <c r="H65" i="6"/>
  <c r="H60" i="6"/>
  <c r="I60" i="6"/>
  <c r="H91" i="6"/>
  <c r="I91" i="6"/>
  <c r="H118" i="6"/>
  <c r="I118" i="6"/>
  <c r="M100" i="6"/>
  <c r="L100" i="6"/>
  <c r="H58" i="6"/>
  <c r="I58" i="6"/>
  <c r="H126" i="6"/>
  <c r="I126" i="6"/>
  <c r="H85" i="6"/>
  <c r="I85" i="6"/>
  <c r="H53" i="6"/>
  <c r="I53" i="6"/>
  <c r="H30" i="6"/>
  <c r="I30" i="6"/>
  <c r="I21" i="6"/>
  <c r="H21" i="6"/>
  <c r="H4" i="6"/>
  <c r="I4" i="6"/>
  <c r="H93" i="6"/>
  <c r="I93" i="6"/>
  <c r="H70" i="6"/>
  <c r="I70" i="6"/>
  <c r="H61" i="6"/>
  <c r="I61" i="6"/>
  <c r="H56" i="6"/>
  <c r="I56" i="6"/>
  <c r="H110" i="6"/>
  <c r="I110" i="6"/>
  <c r="H46" i="6"/>
  <c r="I46" i="6"/>
  <c r="H125" i="6"/>
  <c r="I125" i="6"/>
  <c r="H79" i="6"/>
  <c r="I79" i="6"/>
  <c r="M124" i="6"/>
  <c r="L124" i="6"/>
  <c r="H96" i="6"/>
  <c r="I96" i="6"/>
  <c r="I74" i="6"/>
  <c r="H74" i="6"/>
  <c r="H28" i="6"/>
  <c r="I28" i="6"/>
  <c r="I13" i="6"/>
  <c r="H13" i="6"/>
  <c r="H124" i="6"/>
  <c r="I102" i="6"/>
  <c r="H98" i="6"/>
  <c r="I98" i="6"/>
  <c r="I83" i="6"/>
  <c r="H77" i="6"/>
  <c r="H63" i="6"/>
  <c r="H49" i="6"/>
  <c r="L43" i="6"/>
  <c r="M43" i="6"/>
  <c r="I40" i="6"/>
  <c r="H35" i="6"/>
  <c r="H33" i="6"/>
  <c r="L71" i="6"/>
  <c r="M71" i="6"/>
  <c r="M52" i="6"/>
  <c r="L52" i="6"/>
  <c r="L23" i="6"/>
  <c r="M23" i="6"/>
  <c r="H69" i="6"/>
  <c r="I69" i="6"/>
  <c r="H64" i="6"/>
  <c r="I64" i="6"/>
  <c r="H55" i="6"/>
  <c r="I55" i="6"/>
  <c r="H32" i="6"/>
  <c r="I32" i="6"/>
  <c r="I18" i="6"/>
  <c r="H18" i="6"/>
  <c r="H6" i="6"/>
  <c r="I6" i="6"/>
  <c r="H117" i="6"/>
  <c r="I104" i="6"/>
  <c r="L95" i="6"/>
  <c r="M95" i="6"/>
  <c r="H87" i="6"/>
  <c r="H81" i="6"/>
  <c r="I71" i="6"/>
  <c r="H26" i="6"/>
  <c r="I23" i="6"/>
  <c r="L61" i="6"/>
  <c r="M61" i="6"/>
  <c r="M29" i="6"/>
  <c r="L29" i="6"/>
  <c r="L26" i="6"/>
  <c r="M26" i="6"/>
  <c r="H88" i="6"/>
  <c r="I88" i="6"/>
  <c r="H24" i="6"/>
  <c r="I24" i="6"/>
  <c r="I72" i="6"/>
  <c r="H51" i="6"/>
  <c r="I51" i="6"/>
  <c r="M24" i="6"/>
  <c r="L24" i="6"/>
  <c r="I97" i="6"/>
  <c r="H97" i="6"/>
  <c r="H19" i="6"/>
  <c r="I19" i="6"/>
  <c r="L107" i="6"/>
  <c r="M107" i="6"/>
  <c r="H50" i="6"/>
  <c r="I50" i="6"/>
  <c r="I41" i="6"/>
  <c r="H41" i="6"/>
  <c r="H36" i="6"/>
  <c r="I36" i="6"/>
  <c r="L123" i="6"/>
  <c r="M123" i="6"/>
  <c r="H114" i="6"/>
  <c r="M101" i="6"/>
  <c r="M97" i="6"/>
  <c r="H95" i="6"/>
  <c r="M76" i="6"/>
  <c r="L76" i="6"/>
  <c r="M68" i="6"/>
  <c r="L68" i="6"/>
  <c r="L62" i="6"/>
  <c r="M62" i="6"/>
  <c r="L57" i="6"/>
  <c r="M57" i="6"/>
  <c r="L39" i="6"/>
  <c r="L32" i="6"/>
  <c r="M32" i="6"/>
  <c r="H29" i="6"/>
  <c r="H45" i="6"/>
  <c r="I45" i="6"/>
  <c r="I5" i="6"/>
  <c r="H5" i="6"/>
  <c r="L109" i="6"/>
  <c r="M109" i="6"/>
  <c r="L86" i="6"/>
  <c r="M86" i="6"/>
  <c r="I57" i="6"/>
  <c r="H57" i="6"/>
  <c r="L45" i="6"/>
  <c r="M45" i="6"/>
  <c r="H16" i="6"/>
  <c r="I16" i="6"/>
  <c r="I10" i="6"/>
  <c r="H10" i="6"/>
  <c r="M125" i="6"/>
  <c r="I120" i="6"/>
  <c r="I111" i="6"/>
  <c r="H109" i="6"/>
  <c r="I90" i="6"/>
  <c r="M88" i="6"/>
  <c r="H86" i="6"/>
  <c r="H84" i="6"/>
  <c r="I84" i="6"/>
  <c r="I22" i="6"/>
  <c r="H12" i="6"/>
  <c r="I12" i="6"/>
  <c r="L127" i="6"/>
  <c r="M127" i="6"/>
  <c r="M108" i="6"/>
  <c r="L108" i="6"/>
  <c r="L47" i="6"/>
  <c r="M47" i="6"/>
  <c r="F3" i="1"/>
  <c r="H31" i="6"/>
  <c r="I31" i="6"/>
  <c r="H11" i="6"/>
  <c r="I11" i="6"/>
  <c r="M116" i="6"/>
  <c r="L116" i="6"/>
  <c r="H112" i="6"/>
  <c r="I112" i="6"/>
  <c r="H103" i="6"/>
  <c r="I103" i="6"/>
  <c r="H48" i="6"/>
  <c r="I48" i="6"/>
  <c r="H39" i="6"/>
  <c r="I39" i="6"/>
  <c r="I9" i="6"/>
  <c r="H9" i="6"/>
  <c r="L115" i="6"/>
  <c r="M115" i="6"/>
  <c r="I80" i="6"/>
  <c r="L67" i="6"/>
  <c r="M67" i="6"/>
  <c r="H54" i="6"/>
  <c r="I47" i="6"/>
  <c r="M36" i="6"/>
  <c r="L36" i="6"/>
  <c r="H34" i="6"/>
  <c r="I34" i="6"/>
  <c r="I121" i="6"/>
  <c r="H121" i="6"/>
  <c r="H116" i="6"/>
  <c r="I116" i="6"/>
  <c r="I107" i="6"/>
  <c r="H107" i="6"/>
  <c r="H43" i="6"/>
  <c r="I43" i="6"/>
  <c r="I25" i="6"/>
  <c r="H25" i="6"/>
  <c r="H20" i="6"/>
  <c r="I20" i="6"/>
  <c r="H14" i="6"/>
  <c r="I14" i="6"/>
  <c r="I127" i="6"/>
  <c r="H122" i="6"/>
  <c r="L119" i="6"/>
  <c r="H115" i="6"/>
  <c r="H113" i="6"/>
  <c r="H108" i="6"/>
  <c r="I92" i="6"/>
  <c r="M77" i="6"/>
  <c r="H67" i="6"/>
  <c r="M63" i="6"/>
  <c r="H44" i="6"/>
  <c r="I38" i="6"/>
  <c r="L104" i="6"/>
  <c r="M104" i="6"/>
  <c r="L75" i="6"/>
  <c r="M75" i="6"/>
  <c r="L40" i="6"/>
  <c r="M40" i="6"/>
  <c r="M20" i="6"/>
  <c r="L20" i="6"/>
  <c r="M4" i="6"/>
  <c r="L4" i="6"/>
  <c r="M10" i="6"/>
  <c r="L10" i="6"/>
  <c r="F4" i="4"/>
  <c r="G3" i="6"/>
  <c r="M90" i="6"/>
  <c r="L33" i="6"/>
  <c r="L7" i="6"/>
  <c r="M7" i="6"/>
  <c r="H7" i="6"/>
  <c r="L15" i="6"/>
  <c r="M15" i="6"/>
  <c r="M12" i="6"/>
  <c r="L12" i="6"/>
  <c r="L44" i="6"/>
  <c r="M35" i="6"/>
  <c r="H17" i="6"/>
  <c r="M8" i="6"/>
  <c r="L8" i="6"/>
  <c r="R22" i="7"/>
  <c r="R68" i="7"/>
  <c r="R101" i="7"/>
  <c r="R84" i="7"/>
  <c r="R8" i="7"/>
  <c r="R70" i="7"/>
  <c r="R62" i="7"/>
  <c r="R73" i="7"/>
  <c r="R57" i="7"/>
  <c r="R88" i="7"/>
  <c r="R120" i="7"/>
  <c r="R115" i="7"/>
  <c r="R23" i="7"/>
  <c r="O4" i="7"/>
  <c r="M4" i="7"/>
  <c r="R45" i="7"/>
  <c r="R32" i="7"/>
  <c r="R51" i="7"/>
  <c r="R67" i="7"/>
  <c r="R130" i="7"/>
  <c r="R75" i="7"/>
  <c r="R110" i="7"/>
  <c r="R105" i="7"/>
  <c r="R34" i="7"/>
  <c r="R35" i="7"/>
  <c r="R53" i="7"/>
  <c r="R56" i="7"/>
  <c r="R80" i="7"/>
  <c r="R94" i="7"/>
  <c r="R121" i="7"/>
  <c r="R86" i="7"/>
  <c r="R44" i="7"/>
  <c r="R40" i="7"/>
  <c r="R33" i="7"/>
  <c r="R93" i="7"/>
  <c r="R108" i="7"/>
  <c r="R20" i="7"/>
  <c r="R13" i="7"/>
  <c r="P4" i="7"/>
  <c r="F3" i="7"/>
  <c r="R55" i="7"/>
  <c r="R19" i="7"/>
  <c r="R58" i="7"/>
  <c r="R14" i="7"/>
  <c r="R7" i="7"/>
  <c r="R60" i="7"/>
  <c r="R61" i="7"/>
  <c r="R54" i="7"/>
  <c r="R89" i="7"/>
  <c r="R41" i="7"/>
  <c r="R64" i="7"/>
  <c r="R96" i="7"/>
  <c r="R83" i="7"/>
  <c r="R76" i="7"/>
  <c r="R92" i="7"/>
  <c r="R129" i="7"/>
  <c r="R117" i="7"/>
  <c r="R30" i="7"/>
  <c r="R15" i="7"/>
  <c r="N4" i="7"/>
  <c r="R12" i="7"/>
  <c r="L4" i="7"/>
  <c r="R16" i="7"/>
  <c r="R39" i="7"/>
  <c r="R47" i="7"/>
  <c r="R90" i="7"/>
  <c r="R122" i="7"/>
  <c r="R71" i="7"/>
  <c r="R112" i="7"/>
  <c r="R116" i="7"/>
  <c r="R123" i="7"/>
  <c r="R85" i="7"/>
  <c r="R9" i="7"/>
  <c r="R46" i="7"/>
  <c r="R52" i="7"/>
  <c r="R26" i="7"/>
  <c r="R118" i="7"/>
  <c r="R27" i="7"/>
  <c r="R127" i="7"/>
  <c r="R106" i="7"/>
  <c r="R28" i="7"/>
  <c r="R29" i="7"/>
  <c r="R77" i="7"/>
  <c r="R69" i="7"/>
  <c r="R48" i="7"/>
  <c r="R65" i="7"/>
  <c r="R72" i="7"/>
  <c r="R103" i="7"/>
  <c r="R126" i="7"/>
  <c r="R113" i="7"/>
  <c r="R42" i="7"/>
  <c r="R21" i="7"/>
  <c r="R50" i="7"/>
  <c r="R38" i="7"/>
  <c r="R18" i="7"/>
  <c r="R6" i="7"/>
  <c r="H4" i="7"/>
  <c r="R74" i="7"/>
  <c r="R82" i="7"/>
  <c r="R99" i="7"/>
  <c r="R25" i="7"/>
  <c r="R49" i="7"/>
  <c r="R79" i="7"/>
  <c r="R95" i="7"/>
  <c r="R104" i="7"/>
  <c r="R91" i="7"/>
  <c r="R98" i="7"/>
  <c r="R119" i="7"/>
  <c r="R100" i="7"/>
  <c r="R107" i="7"/>
  <c r="R125" i="7"/>
  <c r="R81" i="7"/>
  <c r="R102" i="7"/>
  <c r="R66" i="7"/>
  <c r="R17" i="7"/>
  <c r="R10" i="7"/>
  <c r="I4" i="7"/>
  <c r="J4" i="7"/>
  <c r="R24" i="7"/>
  <c r="R43" i="7"/>
  <c r="R87" i="7"/>
  <c r="R111" i="7"/>
  <c r="R128" i="7"/>
  <c r="R124" i="7"/>
  <c r="R131" i="7"/>
  <c r="K4" i="7"/>
  <c r="R11" i="7"/>
  <c r="Q4" i="7"/>
  <c r="H3" i="6"/>
  <c r="H130" i="6"/>
  <c r="I133" i="6"/>
  <c r="I3" i="6"/>
  <c r="I130" i="6"/>
  <c r="I132" i="6"/>
  <c r="I134" i="6"/>
  <c r="I136" i="6"/>
  <c r="L130" i="6"/>
  <c r="M133" i="6"/>
  <c r="M130" i="6"/>
  <c r="M132" i="6"/>
  <c r="M134" i="6"/>
  <c r="M136" i="6"/>
  <c r="R4" i="7"/>
</calcChain>
</file>

<file path=xl/sharedStrings.xml><?xml version="1.0" encoding="utf-8"?>
<sst xmlns="http://schemas.openxmlformats.org/spreadsheetml/2006/main" count="184" uniqueCount="30">
  <si>
    <t>x_s</t>
  </si>
  <si>
    <t>Roll?</t>
  </si>
  <si>
    <t>Roll_s</t>
  </si>
  <si>
    <t>Resp_s</t>
  </si>
  <si>
    <t>Manager</t>
  </si>
  <si>
    <t>E[p_s|x_s]</t>
  </si>
  <si>
    <t>Total</t>
  </si>
  <si>
    <t>Profit</t>
  </si>
  <si>
    <t>Segment</t>
  </si>
  <si>
    <t>LL =</t>
  </si>
  <si>
    <t>Ben's Knick Knacks</t>
  </si>
  <si>
    <t>Test RR</t>
  </si>
  <si>
    <t>cutoff</t>
  </si>
  <si>
    <t xml:space="preserve"> </t>
  </si>
  <si>
    <t>Standard</t>
  </si>
  <si>
    <t>Model</t>
  </si>
  <si>
    <t>Net Revenue</t>
  </si>
  <si>
    <t>Cost</t>
  </si>
  <si>
    <t>Incr Profit</t>
  </si>
  <si>
    <t>Y</t>
  </si>
  <si>
    <t>N</t>
  </si>
  <si>
    <t>P(X=x|m)</t>
  </si>
  <si>
    <t>m_s</t>
  </si>
  <si>
    <t>actual</t>
  </si>
  <si>
    <t>expected</t>
  </si>
  <si>
    <t>x_s:</t>
  </si>
  <si>
    <t>10+</t>
  </si>
  <si>
    <t>alpha</t>
  </si>
  <si>
    <t>beta</t>
  </si>
  <si>
    <t>B(alpha,beta)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</si>
</sst>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0" fontId="1" fillId="0" borderId="0" xfId="1" applyAlignment="1">
      <alignment horizontal="fill"/>
    </xf>
    <xf numFmtId="0" fontId="1" fillId="0" borderId="0" xfId="1"/>
    <xf numFmtId="0" fontId="1" fillId="0" borderId="0" xfId="1" applyAlignment="1">
      <alignment horizontal="right"/>
    </xf>
    <xf numFmtId="0" fontId="1" fillId="2" borderId="0" xfId="1" applyFont="1" applyFill="1"/>
    <xf numFmtId="0" fontId="1" fillId="2" borderId="0" xfId="1" applyFill="1"/>
    <xf numFmtId="164" fontId="1" fillId="2" borderId="0" xfId="1" applyNumberFormat="1" applyFont="1" applyFill="1"/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0" xfId="0" applyFont="1" applyAlignment="1">
      <alignment horizontal="fill"/>
    </xf>
    <xf numFmtId="0" fontId="1" fillId="0" borderId="0" xfId="0" applyFont="1"/>
    <xf numFmtId="0" fontId="1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baseColWidth="10" defaultColWidth="8.83203125" defaultRowHeight="13" x14ac:dyDescent="0.15"/>
  <sheetData>
    <row r="1" spans="1:6" x14ac:dyDescent="0.15">
      <c r="A1" t="s">
        <v>10</v>
      </c>
    </row>
    <row r="3" spans="1:6" x14ac:dyDescent="0.15">
      <c r="A3" s="1" t="s">
        <v>8</v>
      </c>
      <c r="B3" s="1" t="s">
        <v>22</v>
      </c>
      <c r="C3" s="1" t="s">
        <v>0</v>
      </c>
      <c r="D3" s="1"/>
      <c r="E3" s="1"/>
      <c r="F3" s="1"/>
    </row>
    <row r="4" spans="1:6" x14ac:dyDescent="0.15">
      <c r="A4">
        <v>1</v>
      </c>
      <c r="B4">
        <v>34</v>
      </c>
      <c r="C4">
        <v>0</v>
      </c>
    </row>
    <row r="5" spans="1:6" x14ac:dyDescent="0.15">
      <c r="A5">
        <v>2</v>
      </c>
      <c r="B5">
        <v>102</v>
      </c>
      <c r="C5">
        <v>1</v>
      </c>
    </row>
    <row r="6" spans="1:6" x14ac:dyDescent="0.15">
      <c r="A6">
        <v>3</v>
      </c>
      <c r="B6">
        <v>53</v>
      </c>
      <c r="C6">
        <v>0</v>
      </c>
    </row>
    <row r="7" spans="1:6" x14ac:dyDescent="0.15">
      <c r="A7">
        <v>4</v>
      </c>
      <c r="B7">
        <v>145</v>
      </c>
      <c r="C7">
        <v>2</v>
      </c>
    </row>
    <row r="8" spans="1:6" x14ac:dyDescent="0.15">
      <c r="A8">
        <v>5</v>
      </c>
      <c r="B8">
        <v>1254</v>
      </c>
      <c r="C8">
        <v>62</v>
      </c>
    </row>
    <row r="9" spans="1:6" x14ac:dyDescent="0.15">
      <c r="A9">
        <v>6</v>
      </c>
      <c r="B9">
        <v>144</v>
      </c>
      <c r="C9">
        <v>7</v>
      </c>
    </row>
    <row r="10" spans="1:6" x14ac:dyDescent="0.15">
      <c r="A10">
        <v>7</v>
      </c>
      <c r="B10">
        <v>1235</v>
      </c>
      <c r="C10">
        <v>80</v>
      </c>
    </row>
    <row r="11" spans="1:6" x14ac:dyDescent="0.15">
      <c r="A11">
        <v>8</v>
      </c>
      <c r="B11">
        <v>573</v>
      </c>
      <c r="C11">
        <v>34</v>
      </c>
    </row>
    <row r="12" spans="1:6" x14ac:dyDescent="0.15">
      <c r="A12">
        <v>9</v>
      </c>
      <c r="B12">
        <v>1083</v>
      </c>
      <c r="C12">
        <v>24</v>
      </c>
    </row>
    <row r="13" spans="1:6" x14ac:dyDescent="0.15">
      <c r="A13">
        <v>10</v>
      </c>
      <c r="B13">
        <v>352</v>
      </c>
      <c r="C13">
        <v>5</v>
      </c>
    </row>
    <row r="14" spans="1:6" x14ac:dyDescent="0.15">
      <c r="A14">
        <v>11</v>
      </c>
      <c r="B14">
        <v>817</v>
      </c>
      <c r="C14">
        <v>7</v>
      </c>
    </row>
    <row r="15" spans="1:6" x14ac:dyDescent="0.15">
      <c r="A15">
        <v>12</v>
      </c>
      <c r="B15">
        <v>118</v>
      </c>
      <c r="C15">
        <v>0</v>
      </c>
    </row>
    <row r="16" spans="1:6" x14ac:dyDescent="0.15">
      <c r="A16">
        <v>13</v>
      </c>
      <c r="B16">
        <v>1049</v>
      </c>
      <c r="C16">
        <v>3</v>
      </c>
    </row>
    <row r="17" spans="1:3" x14ac:dyDescent="0.15">
      <c r="A17">
        <v>14</v>
      </c>
      <c r="B17">
        <v>452</v>
      </c>
      <c r="C17">
        <v>3</v>
      </c>
    </row>
    <row r="18" spans="1:3" x14ac:dyDescent="0.15">
      <c r="A18">
        <v>15</v>
      </c>
      <c r="B18">
        <v>338</v>
      </c>
      <c r="C18">
        <v>2</v>
      </c>
    </row>
    <row r="19" spans="1:3" x14ac:dyDescent="0.15">
      <c r="A19">
        <v>16</v>
      </c>
      <c r="B19">
        <v>168</v>
      </c>
      <c r="C19">
        <v>0</v>
      </c>
    </row>
    <row r="20" spans="1:3" x14ac:dyDescent="0.15">
      <c r="A20">
        <v>17</v>
      </c>
      <c r="B20">
        <v>242</v>
      </c>
      <c r="C20">
        <v>3</v>
      </c>
    </row>
    <row r="21" spans="1:3" x14ac:dyDescent="0.15">
      <c r="A21">
        <v>18</v>
      </c>
      <c r="B21">
        <v>185</v>
      </c>
      <c r="C21">
        <v>1</v>
      </c>
    </row>
    <row r="22" spans="1:3" x14ac:dyDescent="0.15">
      <c r="A22">
        <v>19</v>
      </c>
      <c r="B22">
        <v>116</v>
      </c>
      <c r="C22">
        <v>0</v>
      </c>
    </row>
    <row r="23" spans="1:3" x14ac:dyDescent="0.15">
      <c r="A23">
        <v>20</v>
      </c>
      <c r="B23">
        <v>69</v>
      </c>
      <c r="C23">
        <v>1</v>
      </c>
    </row>
    <row r="24" spans="1:3" x14ac:dyDescent="0.15">
      <c r="A24">
        <v>21</v>
      </c>
      <c r="B24">
        <v>193</v>
      </c>
      <c r="C24">
        <v>1</v>
      </c>
    </row>
    <row r="25" spans="1:3" x14ac:dyDescent="0.15">
      <c r="A25">
        <v>22</v>
      </c>
      <c r="B25">
        <v>82</v>
      </c>
      <c r="C25">
        <v>1</v>
      </c>
    </row>
    <row r="26" spans="1:3" x14ac:dyDescent="0.15">
      <c r="A26">
        <v>23</v>
      </c>
      <c r="B26">
        <v>265</v>
      </c>
      <c r="C26">
        <v>1</v>
      </c>
    </row>
    <row r="27" spans="1:3" x14ac:dyDescent="0.15">
      <c r="A27">
        <v>24</v>
      </c>
      <c r="B27">
        <v>171</v>
      </c>
      <c r="C27">
        <v>0</v>
      </c>
    </row>
    <row r="28" spans="1:3" x14ac:dyDescent="0.15">
      <c r="A28">
        <v>25</v>
      </c>
      <c r="B28">
        <v>1554</v>
      </c>
      <c r="C28">
        <v>7</v>
      </c>
    </row>
    <row r="29" spans="1:3" x14ac:dyDescent="0.15">
      <c r="A29">
        <v>26</v>
      </c>
      <c r="B29">
        <v>1339</v>
      </c>
      <c r="C29">
        <v>4</v>
      </c>
    </row>
    <row r="30" spans="1:3" x14ac:dyDescent="0.15">
      <c r="A30">
        <v>27</v>
      </c>
      <c r="B30">
        <v>1167</v>
      </c>
      <c r="C30">
        <v>4</v>
      </c>
    </row>
    <row r="31" spans="1:3" x14ac:dyDescent="0.15">
      <c r="A31">
        <v>28</v>
      </c>
      <c r="B31">
        <v>621</v>
      </c>
      <c r="C31">
        <v>2</v>
      </c>
    </row>
    <row r="32" spans="1:3" x14ac:dyDescent="0.15">
      <c r="A32">
        <v>29</v>
      </c>
      <c r="B32">
        <v>1013</v>
      </c>
      <c r="C32">
        <v>1</v>
      </c>
    </row>
    <row r="33" spans="1:3" x14ac:dyDescent="0.15">
      <c r="A33">
        <v>30</v>
      </c>
      <c r="B33">
        <v>544</v>
      </c>
      <c r="C33">
        <v>1</v>
      </c>
    </row>
    <row r="34" spans="1:3" x14ac:dyDescent="0.15">
      <c r="A34">
        <v>31</v>
      </c>
      <c r="B34">
        <v>731</v>
      </c>
      <c r="C34">
        <v>1</v>
      </c>
    </row>
    <row r="35" spans="1:3" x14ac:dyDescent="0.15">
      <c r="A35">
        <v>32</v>
      </c>
      <c r="B35">
        <v>326</v>
      </c>
      <c r="C35">
        <v>0</v>
      </c>
    </row>
    <row r="36" spans="1:3" x14ac:dyDescent="0.15">
      <c r="A36">
        <v>33</v>
      </c>
      <c r="B36">
        <v>772</v>
      </c>
      <c r="C36">
        <v>1</v>
      </c>
    </row>
    <row r="37" spans="1:3" x14ac:dyDescent="0.15">
      <c r="A37">
        <v>34</v>
      </c>
      <c r="B37">
        <v>335</v>
      </c>
      <c r="C37">
        <v>1</v>
      </c>
    </row>
    <row r="38" spans="1:3" x14ac:dyDescent="0.15">
      <c r="A38">
        <v>35</v>
      </c>
      <c r="B38">
        <v>235</v>
      </c>
      <c r="C38">
        <v>0</v>
      </c>
    </row>
    <row r="39" spans="1:3" x14ac:dyDescent="0.15">
      <c r="A39">
        <v>36</v>
      </c>
      <c r="B39">
        <v>218</v>
      </c>
      <c r="C39">
        <v>0</v>
      </c>
    </row>
    <row r="40" spans="1:3" x14ac:dyDescent="0.15">
      <c r="A40">
        <v>37</v>
      </c>
      <c r="B40">
        <v>221</v>
      </c>
      <c r="C40">
        <v>0</v>
      </c>
    </row>
    <row r="41" spans="1:3" x14ac:dyDescent="0.15">
      <c r="A41">
        <v>38</v>
      </c>
      <c r="B41">
        <v>103</v>
      </c>
      <c r="C41">
        <v>1</v>
      </c>
    </row>
    <row r="42" spans="1:3" x14ac:dyDescent="0.15">
      <c r="A42">
        <v>39</v>
      </c>
      <c r="B42">
        <v>170</v>
      </c>
      <c r="C42">
        <v>0</v>
      </c>
    </row>
    <row r="43" spans="1:3" x14ac:dyDescent="0.15">
      <c r="A43">
        <v>40</v>
      </c>
      <c r="B43">
        <v>45</v>
      </c>
      <c r="C43">
        <v>0</v>
      </c>
    </row>
    <row r="44" spans="1:3" x14ac:dyDescent="0.15">
      <c r="A44">
        <v>41</v>
      </c>
      <c r="B44">
        <v>237</v>
      </c>
      <c r="C44">
        <v>0</v>
      </c>
    </row>
    <row r="45" spans="1:3" x14ac:dyDescent="0.15">
      <c r="A45">
        <v>42</v>
      </c>
      <c r="B45">
        <v>86</v>
      </c>
      <c r="C45">
        <v>0</v>
      </c>
    </row>
    <row r="46" spans="1:3" x14ac:dyDescent="0.15">
      <c r="A46">
        <v>43</v>
      </c>
      <c r="B46">
        <v>297</v>
      </c>
      <c r="C46">
        <v>1</v>
      </c>
    </row>
    <row r="47" spans="1:3" x14ac:dyDescent="0.15">
      <c r="A47">
        <v>44</v>
      </c>
      <c r="B47">
        <v>415</v>
      </c>
      <c r="C47">
        <v>0</v>
      </c>
    </row>
    <row r="48" spans="1:3" x14ac:dyDescent="0.15">
      <c r="A48">
        <v>45</v>
      </c>
      <c r="B48">
        <v>187</v>
      </c>
      <c r="C48">
        <v>0</v>
      </c>
    </row>
    <row r="49" spans="1:3" x14ac:dyDescent="0.15">
      <c r="A49">
        <v>46</v>
      </c>
      <c r="B49">
        <v>248</v>
      </c>
      <c r="C49">
        <v>0</v>
      </c>
    </row>
    <row r="50" spans="1:3" x14ac:dyDescent="0.15">
      <c r="A50">
        <v>47</v>
      </c>
      <c r="B50">
        <v>316</v>
      </c>
      <c r="C50">
        <v>1</v>
      </c>
    </row>
    <row r="51" spans="1:3" x14ac:dyDescent="0.15">
      <c r="A51">
        <v>48</v>
      </c>
      <c r="B51">
        <v>374</v>
      </c>
      <c r="C51">
        <v>0</v>
      </c>
    </row>
    <row r="52" spans="1:3" x14ac:dyDescent="0.15">
      <c r="A52">
        <v>49</v>
      </c>
      <c r="B52">
        <v>229</v>
      </c>
      <c r="C52">
        <v>1</v>
      </c>
    </row>
    <row r="53" spans="1:3" x14ac:dyDescent="0.15">
      <c r="A53">
        <v>50</v>
      </c>
      <c r="B53">
        <v>278</v>
      </c>
      <c r="C53">
        <v>0</v>
      </c>
    </row>
    <row r="54" spans="1:3" x14ac:dyDescent="0.15">
      <c r="A54">
        <v>51</v>
      </c>
      <c r="B54">
        <v>309</v>
      </c>
      <c r="C54">
        <v>0</v>
      </c>
    </row>
    <row r="55" spans="1:3" x14ac:dyDescent="0.15">
      <c r="A55">
        <v>52</v>
      </c>
      <c r="B55">
        <v>376</v>
      </c>
      <c r="C55">
        <v>0</v>
      </c>
    </row>
    <row r="56" spans="1:3" x14ac:dyDescent="0.15">
      <c r="A56">
        <v>53</v>
      </c>
      <c r="B56">
        <v>454</v>
      </c>
      <c r="C56">
        <v>0</v>
      </c>
    </row>
    <row r="57" spans="1:3" x14ac:dyDescent="0.15">
      <c r="A57">
        <v>54</v>
      </c>
      <c r="B57">
        <v>549</v>
      </c>
      <c r="C57">
        <v>5</v>
      </c>
    </row>
    <row r="58" spans="1:3" x14ac:dyDescent="0.15">
      <c r="A58">
        <v>55</v>
      </c>
      <c r="B58">
        <v>399</v>
      </c>
      <c r="C58">
        <v>3</v>
      </c>
    </row>
    <row r="59" spans="1:3" x14ac:dyDescent="0.15">
      <c r="A59">
        <v>56</v>
      </c>
      <c r="B59">
        <v>168</v>
      </c>
      <c r="C59">
        <v>0</v>
      </c>
    </row>
    <row r="60" spans="1:3" x14ac:dyDescent="0.15">
      <c r="A60">
        <v>57</v>
      </c>
      <c r="B60">
        <v>651</v>
      </c>
      <c r="C60">
        <v>2</v>
      </c>
    </row>
    <row r="61" spans="1:3" x14ac:dyDescent="0.15">
      <c r="A61">
        <v>58</v>
      </c>
      <c r="B61">
        <v>307</v>
      </c>
      <c r="C61">
        <v>2</v>
      </c>
    </row>
    <row r="62" spans="1:3" x14ac:dyDescent="0.15">
      <c r="A62">
        <v>59</v>
      </c>
      <c r="B62">
        <v>221</v>
      </c>
      <c r="C62">
        <v>0</v>
      </c>
    </row>
    <row r="63" spans="1:3" x14ac:dyDescent="0.15">
      <c r="A63">
        <v>60</v>
      </c>
      <c r="B63">
        <v>179</v>
      </c>
      <c r="C63">
        <v>0</v>
      </c>
    </row>
    <row r="64" spans="1:3" x14ac:dyDescent="0.15">
      <c r="A64">
        <v>61</v>
      </c>
      <c r="B64">
        <v>247</v>
      </c>
      <c r="C64">
        <v>0</v>
      </c>
    </row>
    <row r="65" spans="1:3" x14ac:dyDescent="0.15">
      <c r="A65">
        <v>62</v>
      </c>
      <c r="B65">
        <v>65</v>
      </c>
      <c r="C65">
        <v>0</v>
      </c>
    </row>
    <row r="66" spans="1:3" x14ac:dyDescent="0.15">
      <c r="A66">
        <v>63</v>
      </c>
      <c r="B66">
        <v>594</v>
      </c>
      <c r="C66">
        <v>1</v>
      </c>
    </row>
    <row r="67" spans="1:3" x14ac:dyDescent="0.15">
      <c r="A67">
        <v>64</v>
      </c>
      <c r="B67">
        <v>149</v>
      </c>
      <c r="C67">
        <v>0</v>
      </c>
    </row>
    <row r="68" spans="1:3" x14ac:dyDescent="0.15">
      <c r="A68">
        <v>65</v>
      </c>
      <c r="B68">
        <v>268</v>
      </c>
      <c r="C68">
        <v>0</v>
      </c>
    </row>
    <row r="69" spans="1:3" x14ac:dyDescent="0.15">
      <c r="A69">
        <v>66</v>
      </c>
      <c r="B69">
        <v>51</v>
      </c>
      <c r="C69">
        <v>0</v>
      </c>
    </row>
    <row r="70" spans="1:3" x14ac:dyDescent="0.15">
      <c r="A70">
        <v>67</v>
      </c>
      <c r="B70">
        <v>981</v>
      </c>
      <c r="C70">
        <v>2</v>
      </c>
    </row>
    <row r="71" spans="1:3" x14ac:dyDescent="0.15">
      <c r="A71">
        <v>68</v>
      </c>
      <c r="B71">
        <v>263</v>
      </c>
      <c r="C71">
        <v>0</v>
      </c>
    </row>
    <row r="72" spans="1:3" x14ac:dyDescent="0.15">
      <c r="A72">
        <v>69</v>
      </c>
      <c r="B72">
        <v>1056</v>
      </c>
      <c r="C72">
        <v>0</v>
      </c>
    </row>
    <row r="73" spans="1:3" x14ac:dyDescent="0.15">
      <c r="A73">
        <v>70</v>
      </c>
      <c r="B73">
        <v>291</v>
      </c>
      <c r="C73">
        <v>0</v>
      </c>
    </row>
    <row r="74" spans="1:3" x14ac:dyDescent="0.15">
      <c r="A74">
        <v>71</v>
      </c>
      <c r="B74">
        <v>594</v>
      </c>
      <c r="C74">
        <v>1</v>
      </c>
    </row>
    <row r="75" spans="1:3" x14ac:dyDescent="0.15">
      <c r="A75">
        <v>72</v>
      </c>
      <c r="B75">
        <v>180</v>
      </c>
      <c r="C75">
        <v>0</v>
      </c>
    </row>
    <row r="76" spans="1:3" x14ac:dyDescent="0.15">
      <c r="A76">
        <v>73</v>
      </c>
      <c r="B76">
        <v>95</v>
      </c>
      <c r="C76">
        <v>0</v>
      </c>
    </row>
    <row r="77" spans="1:3" x14ac:dyDescent="0.15">
      <c r="A77">
        <v>74</v>
      </c>
      <c r="B77">
        <v>227</v>
      </c>
      <c r="C77">
        <v>0</v>
      </c>
    </row>
    <row r="78" spans="1:3" x14ac:dyDescent="0.15">
      <c r="A78">
        <v>75</v>
      </c>
      <c r="B78">
        <v>360</v>
      </c>
      <c r="C78">
        <v>1</v>
      </c>
    </row>
    <row r="79" spans="1:3" x14ac:dyDescent="0.15">
      <c r="A79">
        <v>76</v>
      </c>
      <c r="B79">
        <v>538</v>
      </c>
      <c r="C79">
        <v>2</v>
      </c>
    </row>
    <row r="80" spans="1:3" x14ac:dyDescent="0.15">
      <c r="A80">
        <v>77</v>
      </c>
      <c r="B80">
        <v>730</v>
      </c>
      <c r="C80">
        <v>1</v>
      </c>
    </row>
    <row r="81" spans="1:3" x14ac:dyDescent="0.15">
      <c r="A81">
        <v>78</v>
      </c>
      <c r="B81">
        <v>697</v>
      </c>
      <c r="C81">
        <v>0</v>
      </c>
    </row>
    <row r="82" spans="1:3" x14ac:dyDescent="0.15">
      <c r="A82">
        <v>79</v>
      </c>
      <c r="B82">
        <v>179</v>
      </c>
      <c r="C82">
        <v>1</v>
      </c>
    </row>
    <row r="83" spans="1:3" x14ac:dyDescent="0.15">
      <c r="A83">
        <v>80</v>
      </c>
      <c r="B83">
        <v>138</v>
      </c>
      <c r="C83">
        <v>2</v>
      </c>
    </row>
    <row r="84" spans="1:3" x14ac:dyDescent="0.15">
      <c r="A84">
        <v>81</v>
      </c>
      <c r="B84">
        <v>178</v>
      </c>
      <c r="C84">
        <v>0</v>
      </c>
    </row>
    <row r="85" spans="1:3" x14ac:dyDescent="0.15">
      <c r="A85">
        <v>82</v>
      </c>
      <c r="B85">
        <v>393</v>
      </c>
      <c r="C85">
        <v>1</v>
      </c>
    </row>
    <row r="86" spans="1:3" x14ac:dyDescent="0.15">
      <c r="A86">
        <v>83</v>
      </c>
      <c r="B86">
        <v>351</v>
      </c>
      <c r="C86">
        <v>3</v>
      </c>
    </row>
    <row r="87" spans="1:3" x14ac:dyDescent="0.15">
      <c r="A87">
        <v>84</v>
      </c>
      <c r="B87">
        <v>849</v>
      </c>
      <c r="C87">
        <v>3</v>
      </c>
    </row>
    <row r="88" spans="1:3" x14ac:dyDescent="0.15">
      <c r="A88">
        <v>85</v>
      </c>
      <c r="B88">
        <v>764</v>
      </c>
      <c r="C88">
        <v>3</v>
      </c>
    </row>
    <row r="89" spans="1:3" x14ac:dyDescent="0.15">
      <c r="A89">
        <v>86</v>
      </c>
      <c r="B89">
        <v>1268</v>
      </c>
      <c r="C89">
        <v>2</v>
      </c>
    </row>
    <row r="90" spans="1:3" x14ac:dyDescent="0.15">
      <c r="A90">
        <v>87</v>
      </c>
      <c r="B90">
        <v>275</v>
      </c>
      <c r="C90">
        <v>0</v>
      </c>
    </row>
    <row r="91" spans="1:3" x14ac:dyDescent="0.15">
      <c r="A91">
        <v>88</v>
      </c>
      <c r="B91">
        <v>299</v>
      </c>
      <c r="C91">
        <v>1</v>
      </c>
    </row>
    <row r="92" spans="1:3" x14ac:dyDescent="0.15">
      <c r="A92">
        <v>89</v>
      </c>
      <c r="B92">
        <v>220</v>
      </c>
      <c r="C92">
        <v>0</v>
      </c>
    </row>
    <row r="93" spans="1:3" x14ac:dyDescent="0.15">
      <c r="A93">
        <v>90</v>
      </c>
      <c r="B93">
        <v>402</v>
      </c>
      <c r="C93">
        <v>1</v>
      </c>
    </row>
    <row r="94" spans="1:3" x14ac:dyDescent="0.15">
      <c r="A94">
        <v>91</v>
      </c>
      <c r="B94">
        <v>96</v>
      </c>
      <c r="C94">
        <v>1</v>
      </c>
    </row>
    <row r="95" spans="1:3" x14ac:dyDescent="0.15">
      <c r="A95">
        <v>92</v>
      </c>
      <c r="B95">
        <v>271</v>
      </c>
      <c r="C95">
        <v>1</v>
      </c>
    </row>
    <row r="96" spans="1:3" x14ac:dyDescent="0.15">
      <c r="A96">
        <v>93</v>
      </c>
      <c r="B96">
        <v>142</v>
      </c>
      <c r="C96">
        <v>0</v>
      </c>
    </row>
    <row r="97" spans="1:3" x14ac:dyDescent="0.15">
      <c r="A97">
        <v>94</v>
      </c>
      <c r="B97">
        <v>246</v>
      </c>
      <c r="C97">
        <v>0</v>
      </c>
    </row>
    <row r="98" spans="1:3" x14ac:dyDescent="0.15">
      <c r="A98">
        <v>95</v>
      </c>
      <c r="B98">
        <v>456</v>
      </c>
      <c r="C98">
        <v>1</v>
      </c>
    </row>
    <row r="99" spans="1:3" x14ac:dyDescent="0.15">
      <c r="A99">
        <v>96</v>
      </c>
      <c r="B99">
        <v>403</v>
      </c>
      <c r="C99">
        <v>2</v>
      </c>
    </row>
    <row r="100" spans="1:3" x14ac:dyDescent="0.15">
      <c r="A100">
        <v>97</v>
      </c>
      <c r="B100">
        <v>128</v>
      </c>
      <c r="C100">
        <v>1</v>
      </c>
    </row>
    <row r="101" spans="1:3" x14ac:dyDescent="0.15">
      <c r="A101">
        <v>98</v>
      </c>
      <c r="B101">
        <v>370</v>
      </c>
      <c r="C101">
        <v>2</v>
      </c>
    </row>
    <row r="102" spans="1:3" x14ac:dyDescent="0.15">
      <c r="A102">
        <v>99</v>
      </c>
      <c r="B102">
        <v>128</v>
      </c>
      <c r="C102">
        <v>0</v>
      </c>
    </row>
    <row r="103" spans="1:3" x14ac:dyDescent="0.15">
      <c r="A103">
        <v>100</v>
      </c>
      <c r="B103">
        <v>386</v>
      </c>
      <c r="C103">
        <v>0</v>
      </c>
    </row>
    <row r="104" spans="1:3" x14ac:dyDescent="0.15">
      <c r="A104">
        <v>101</v>
      </c>
      <c r="B104">
        <v>380</v>
      </c>
      <c r="C104">
        <v>0</v>
      </c>
    </row>
    <row r="105" spans="1:3" x14ac:dyDescent="0.15">
      <c r="A105">
        <v>102</v>
      </c>
      <c r="B105">
        <v>611</v>
      </c>
      <c r="C105">
        <v>0</v>
      </c>
    </row>
    <row r="106" spans="1:3" x14ac:dyDescent="0.15">
      <c r="A106">
        <v>103</v>
      </c>
      <c r="B106">
        <v>376</v>
      </c>
      <c r="C106">
        <v>1</v>
      </c>
    </row>
    <row r="107" spans="1:3" x14ac:dyDescent="0.15">
      <c r="A107">
        <v>104</v>
      </c>
      <c r="B107">
        <v>504</v>
      </c>
      <c r="C107">
        <v>1</v>
      </c>
    </row>
    <row r="108" spans="1:3" x14ac:dyDescent="0.15">
      <c r="A108">
        <v>105</v>
      </c>
      <c r="B108">
        <v>286</v>
      </c>
      <c r="C108">
        <v>0</v>
      </c>
    </row>
    <row r="109" spans="1:3" x14ac:dyDescent="0.15">
      <c r="A109">
        <v>106</v>
      </c>
      <c r="B109">
        <v>729</v>
      </c>
      <c r="C109">
        <v>0</v>
      </c>
    </row>
    <row r="110" spans="1:3" x14ac:dyDescent="0.15">
      <c r="A110">
        <v>107</v>
      </c>
      <c r="B110">
        <v>279</v>
      </c>
      <c r="C110">
        <v>0</v>
      </c>
    </row>
    <row r="111" spans="1:3" x14ac:dyDescent="0.15">
      <c r="A111">
        <v>108</v>
      </c>
      <c r="B111">
        <v>472</v>
      </c>
      <c r="C111">
        <v>0</v>
      </c>
    </row>
    <row r="112" spans="1:3" x14ac:dyDescent="0.15">
      <c r="A112">
        <v>109</v>
      </c>
      <c r="B112">
        <v>346</v>
      </c>
      <c r="C112">
        <v>0</v>
      </c>
    </row>
    <row r="113" spans="1:3" x14ac:dyDescent="0.15">
      <c r="A113">
        <v>110</v>
      </c>
      <c r="B113">
        <v>461</v>
      </c>
      <c r="C113">
        <v>0</v>
      </c>
    </row>
    <row r="114" spans="1:3" x14ac:dyDescent="0.15">
      <c r="A114">
        <v>111</v>
      </c>
      <c r="B114">
        <v>139</v>
      </c>
      <c r="C114">
        <v>0</v>
      </c>
    </row>
    <row r="115" spans="1:3" x14ac:dyDescent="0.15">
      <c r="A115">
        <v>112</v>
      </c>
      <c r="B115">
        <v>283</v>
      </c>
      <c r="C115">
        <v>0</v>
      </c>
    </row>
    <row r="116" spans="1:3" x14ac:dyDescent="0.15">
      <c r="A116">
        <v>113</v>
      </c>
      <c r="B116">
        <v>244</v>
      </c>
      <c r="C116">
        <v>0</v>
      </c>
    </row>
    <row r="117" spans="1:3" x14ac:dyDescent="0.15">
      <c r="A117">
        <v>114</v>
      </c>
      <c r="B117">
        <v>353</v>
      </c>
      <c r="C117">
        <v>1</v>
      </c>
    </row>
    <row r="118" spans="1:3" x14ac:dyDescent="0.15">
      <c r="A118">
        <v>115</v>
      </c>
      <c r="B118">
        <v>98</v>
      </c>
      <c r="C118">
        <v>0</v>
      </c>
    </row>
    <row r="119" spans="1:3" x14ac:dyDescent="0.15">
      <c r="A119">
        <v>116</v>
      </c>
      <c r="B119">
        <v>89</v>
      </c>
      <c r="C119">
        <v>1</v>
      </c>
    </row>
    <row r="120" spans="1:3" x14ac:dyDescent="0.15">
      <c r="A120">
        <v>117</v>
      </c>
      <c r="B120">
        <v>280</v>
      </c>
      <c r="C120">
        <v>0</v>
      </c>
    </row>
    <row r="121" spans="1:3" x14ac:dyDescent="0.15">
      <c r="A121">
        <v>118</v>
      </c>
      <c r="B121">
        <v>119</v>
      </c>
      <c r="C121">
        <v>0</v>
      </c>
    </row>
    <row r="122" spans="1:3" x14ac:dyDescent="0.15">
      <c r="A122">
        <v>119</v>
      </c>
      <c r="B122">
        <v>909</v>
      </c>
      <c r="C122">
        <v>1</v>
      </c>
    </row>
    <row r="123" spans="1:3" x14ac:dyDescent="0.15">
      <c r="A123">
        <v>120</v>
      </c>
      <c r="B123">
        <v>543</v>
      </c>
      <c r="C123">
        <v>1</v>
      </c>
    </row>
    <row r="124" spans="1:3" x14ac:dyDescent="0.15">
      <c r="A124">
        <v>121</v>
      </c>
      <c r="B124">
        <v>602</v>
      </c>
      <c r="C124">
        <v>0</v>
      </c>
    </row>
    <row r="125" spans="1:3" x14ac:dyDescent="0.15">
      <c r="A125">
        <v>122</v>
      </c>
      <c r="B125">
        <v>646</v>
      </c>
      <c r="C125">
        <v>0</v>
      </c>
    </row>
    <row r="126" spans="1:3" x14ac:dyDescent="0.15">
      <c r="A126">
        <v>123</v>
      </c>
      <c r="B126">
        <v>253</v>
      </c>
      <c r="C126">
        <v>1</v>
      </c>
    </row>
    <row r="127" spans="1:3" x14ac:dyDescent="0.15">
      <c r="A127">
        <v>124</v>
      </c>
      <c r="B127">
        <v>255</v>
      </c>
      <c r="C127">
        <v>0</v>
      </c>
    </row>
    <row r="128" spans="1:3" x14ac:dyDescent="0.15">
      <c r="A128">
        <v>125</v>
      </c>
      <c r="B128">
        <v>383</v>
      </c>
      <c r="C128">
        <v>0</v>
      </c>
    </row>
    <row r="129" spans="1:3" x14ac:dyDescent="0.15">
      <c r="A129">
        <v>126</v>
      </c>
      <c r="B129">
        <v>404</v>
      </c>
      <c r="C129">
        <v>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baseColWidth="10" defaultColWidth="8.83203125" defaultRowHeight="13" x14ac:dyDescent="0.15"/>
  <sheetData>
    <row r="1" spans="1:4" x14ac:dyDescent="0.15">
      <c r="A1" s="1" t="s">
        <v>8</v>
      </c>
      <c r="B1" s="3" t="s">
        <v>1</v>
      </c>
      <c r="C1" s="1" t="s">
        <v>2</v>
      </c>
      <c r="D1" s="1" t="s">
        <v>3</v>
      </c>
    </row>
    <row r="2" spans="1:4" x14ac:dyDescent="0.15">
      <c r="A2">
        <v>1</v>
      </c>
      <c r="B2" s="3" t="s">
        <v>19</v>
      </c>
      <c r="C2">
        <v>6750</v>
      </c>
      <c r="D2">
        <v>37</v>
      </c>
    </row>
    <row r="3" spans="1:4" x14ac:dyDescent="0.15">
      <c r="A3">
        <v>2</v>
      </c>
      <c r="B3" s="3" t="s">
        <v>19</v>
      </c>
      <c r="C3">
        <v>3318</v>
      </c>
      <c r="D3">
        <v>23</v>
      </c>
    </row>
    <row r="4" spans="1:4" x14ac:dyDescent="0.15">
      <c r="A4">
        <v>3</v>
      </c>
      <c r="B4" s="3" t="s">
        <v>19</v>
      </c>
      <c r="C4">
        <v>982</v>
      </c>
      <c r="D4">
        <v>10</v>
      </c>
    </row>
    <row r="5" spans="1:4" x14ac:dyDescent="0.15">
      <c r="A5">
        <v>4</v>
      </c>
      <c r="B5" s="3" t="s">
        <v>19</v>
      </c>
      <c r="C5">
        <v>2777</v>
      </c>
      <c r="D5">
        <v>30</v>
      </c>
    </row>
    <row r="6" spans="1:4" x14ac:dyDescent="0.15">
      <c r="A6">
        <v>5</v>
      </c>
      <c r="B6" s="3" t="s">
        <v>19</v>
      </c>
      <c r="C6">
        <v>48293</v>
      </c>
      <c r="D6">
        <v>1346</v>
      </c>
    </row>
    <row r="7" spans="1:4" x14ac:dyDescent="0.15">
      <c r="A7">
        <v>6</v>
      </c>
      <c r="B7" s="3" t="s">
        <v>19</v>
      </c>
      <c r="C7">
        <v>7033</v>
      </c>
      <c r="D7">
        <v>215</v>
      </c>
    </row>
    <row r="8" spans="1:4" x14ac:dyDescent="0.15">
      <c r="A8">
        <v>7</v>
      </c>
      <c r="B8" s="3" t="s">
        <v>19</v>
      </c>
      <c r="C8">
        <v>35944</v>
      </c>
      <c r="D8">
        <v>1199</v>
      </c>
    </row>
    <row r="9" spans="1:4" x14ac:dyDescent="0.15">
      <c r="A9">
        <v>8</v>
      </c>
      <c r="B9" s="3" t="s">
        <v>19</v>
      </c>
      <c r="C9">
        <v>15142</v>
      </c>
      <c r="D9">
        <v>482</v>
      </c>
    </row>
    <row r="10" spans="1:4" x14ac:dyDescent="0.15">
      <c r="A10">
        <v>9</v>
      </c>
      <c r="B10" s="3" t="s">
        <v>19</v>
      </c>
      <c r="C10">
        <v>24200</v>
      </c>
      <c r="D10">
        <v>123</v>
      </c>
    </row>
    <row r="11" spans="1:4" x14ac:dyDescent="0.15">
      <c r="A11">
        <v>10</v>
      </c>
      <c r="B11" s="3" t="s">
        <v>19</v>
      </c>
      <c r="C11">
        <v>7113</v>
      </c>
      <c r="D11">
        <v>49</v>
      </c>
    </row>
    <row r="12" spans="1:4" x14ac:dyDescent="0.15">
      <c r="A12">
        <v>11</v>
      </c>
      <c r="B12" s="3" t="s">
        <v>19</v>
      </c>
      <c r="C12">
        <v>32078</v>
      </c>
      <c r="D12">
        <v>123</v>
      </c>
    </row>
    <row r="13" spans="1:4" x14ac:dyDescent="0.15">
      <c r="A13">
        <v>12</v>
      </c>
      <c r="B13" s="3" t="s">
        <v>19</v>
      </c>
      <c r="C13">
        <v>6721</v>
      </c>
      <c r="D13">
        <v>24</v>
      </c>
    </row>
    <row r="14" spans="1:4" x14ac:dyDescent="0.15">
      <c r="A14">
        <v>13</v>
      </c>
      <c r="B14" s="3" t="s">
        <v>19</v>
      </c>
      <c r="C14">
        <v>56298</v>
      </c>
      <c r="D14">
        <v>142</v>
      </c>
    </row>
    <row r="15" spans="1:4" x14ac:dyDescent="0.15">
      <c r="A15">
        <v>14</v>
      </c>
      <c r="B15" s="3" t="s">
        <v>19</v>
      </c>
      <c r="C15">
        <v>21481</v>
      </c>
      <c r="D15">
        <v>51</v>
      </c>
    </row>
    <row r="16" spans="1:4" x14ac:dyDescent="0.15">
      <c r="A16">
        <v>15</v>
      </c>
      <c r="B16" s="3" t="s">
        <v>19</v>
      </c>
      <c r="C16">
        <v>19944</v>
      </c>
      <c r="D16">
        <v>72</v>
      </c>
    </row>
    <row r="17" spans="1:4" x14ac:dyDescent="0.15">
      <c r="A17">
        <v>16</v>
      </c>
      <c r="B17" s="3" t="s">
        <v>19</v>
      </c>
      <c r="C17">
        <v>9081</v>
      </c>
      <c r="D17">
        <v>41</v>
      </c>
    </row>
    <row r="18" spans="1:4" x14ac:dyDescent="0.15">
      <c r="A18">
        <v>17</v>
      </c>
      <c r="B18" s="3" t="s">
        <v>19</v>
      </c>
      <c r="C18">
        <v>7773</v>
      </c>
      <c r="D18">
        <v>23</v>
      </c>
    </row>
    <row r="19" spans="1:4" x14ac:dyDescent="0.15">
      <c r="A19">
        <v>18</v>
      </c>
      <c r="B19" s="3" t="s">
        <v>19</v>
      </c>
      <c r="C19">
        <v>5464</v>
      </c>
      <c r="D19">
        <v>10</v>
      </c>
    </row>
    <row r="20" spans="1:4" x14ac:dyDescent="0.15">
      <c r="A20">
        <v>19</v>
      </c>
      <c r="B20" s="3" t="s">
        <v>19</v>
      </c>
      <c r="C20">
        <v>2748</v>
      </c>
      <c r="D20">
        <v>3</v>
      </c>
    </row>
    <row r="21" spans="1:4" x14ac:dyDescent="0.15">
      <c r="A21">
        <v>20</v>
      </c>
      <c r="B21" s="3" t="s">
        <v>19</v>
      </c>
      <c r="C21">
        <v>1620</v>
      </c>
      <c r="D21">
        <v>2</v>
      </c>
    </row>
    <row r="22" spans="1:4" x14ac:dyDescent="0.15">
      <c r="A22">
        <v>21</v>
      </c>
      <c r="B22" s="3" t="s">
        <v>19</v>
      </c>
      <c r="C22">
        <v>5588</v>
      </c>
      <c r="D22">
        <v>5</v>
      </c>
    </row>
    <row r="23" spans="1:4" x14ac:dyDescent="0.15">
      <c r="A23">
        <v>22</v>
      </c>
      <c r="B23" s="3" t="s">
        <v>19</v>
      </c>
      <c r="C23">
        <v>2440</v>
      </c>
      <c r="D23">
        <v>0</v>
      </c>
    </row>
    <row r="24" spans="1:4" x14ac:dyDescent="0.15">
      <c r="A24">
        <v>23</v>
      </c>
      <c r="B24" s="3" t="s">
        <v>19</v>
      </c>
      <c r="C24">
        <v>7099</v>
      </c>
      <c r="D24">
        <v>11</v>
      </c>
    </row>
    <row r="25" spans="1:4" x14ac:dyDescent="0.15">
      <c r="A25">
        <v>24</v>
      </c>
      <c r="B25" s="3" t="s">
        <v>19</v>
      </c>
      <c r="C25">
        <v>4084</v>
      </c>
      <c r="D25">
        <v>7</v>
      </c>
    </row>
    <row r="26" spans="1:4" x14ac:dyDescent="0.15">
      <c r="A26">
        <v>25</v>
      </c>
      <c r="B26" s="3" t="s">
        <v>19</v>
      </c>
      <c r="C26">
        <v>54741</v>
      </c>
      <c r="D26">
        <v>98</v>
      </c>
    </row>
    <row r="27" spans="1:4" x14ac:dyDescent="0.15">
      <c r="A27">
        <v>26</v>
      </c>
      <c r="B27" s="3" t="s">
        <v>19</v>
      </c>
      <c r="C27">
        <v>42930</v>
      </c>
      <c r="D27">
        <v>73</v>
      </c>
    </row>
    <row r="28" spans="1:4" x14ac:dyDescent="0.15">
      <c r="A28">
        <v>27</v>
      </c>
      <c r="B28" s="3" t="s">
        <v>19</v>
      </c>
      <c r="C28">
        <v>23440</v>
      </c>
      <c r="D28">
        <v>27</v>
      </c>
    </row>
    <row r="29" spans="1:4" x14ac:dyDescent="0.15">
      <c r="A29">
        <v>28</v>
      </c>
      <c r="B29" s="3" t="s">
        <v>19</v>
      </c>
      <c r="C29">
        <v>13999</v>
      </c>
      <c r="D29">
        <v>14</v>
      </c>
    </row>
    <row r="30" spans="1:4" x14ac:dyDescent="0.15">
      <c r="A30">
        <v>29</v>
      </c>
      <c r="B30" s="3" t="s">
        <v>19</v>
      </c>
      <c r="C30">
        <v>24947</v>
      </c>
      <c r="D30">
        <v>36</v>
      </c>
    </row>
    <row r="31" spans="1:4" x14ac:dyDescent="0.15">
      <c r="A31">
        <v>30</v>
      </c>
      <c r="B31" s="3" t="s">
        <v>19</v>
      </c>
      <c r="C31">
        <v>11522</v>
      </c>
      <c r="D31">
        <v>11</v>
      </c>
    </row>
    <row r="32" spans="1:4" x14ac:dyDescent="0.15">
      <c r="A32">
        <v>31</v>
      </c>
      <c r="B32" s="3" t="s">
        <v>20</v>
      </c>
    </row>
    <row r="33" spans="1:4" x14ac:dyDescent="0.15">
      <c r="A33">
        <v>32</v>
      </c>
      <c r="B33" s="3" t="s">
        <v>19</v>
      </c>
      <c r="C33">
        <v>7872</v>
      </c>
      <c r="D33">
        <v>7</v>
      </c>
    </row>
    <row r="34" spans="1:4" x14ac:dyDescent="0.15">
      <c r="A34">
        <v>33</v>
      </c>
      <c r="B34" s="3" t="s">
        <v>20</v>
      </c>
    </row>
    <row r="35" spans="1:4" x14ac:dyDescent="0.15">
      <c r="A35">
        <v>34</v>
      </c>
      <c r="B35" s="3" t="s">
        <v>19</v>
      </c>
      <c r="C35">
        <v>8564</v>
      </c>
      <c r="D35">
        <v>2</v>
      </c>
    </row>
    <row r="36" spans="1:4" x14ac:dyDescent="0.15">
      <c r="A36">
        <v>35</v>
      </c>
      <c r="B36" s="3" t="s">
        <v>20</v>
      </c>
    </row>
    <row r="37" spans="1:4" x14ac:dyDescent="0.15">
      <c r="A37">
        <v>36</v>
      </c>
      <c r="B37" s="3" t="s">
        <v>20</v>
      </c>
    </row>
    <row r="38" spans="1:4" x14ac:dyDescent="0.15">
      <c r="A38">
        <v>37</v>
      </c>
      <c r="B38" s="3" t="s">
        <v>19</v>
      </c>
      <c r="C38">
        <v>6985</v>
      </c>
      <c r="D38">
        <v>7</v>
      </c>
    </row>
    <row r="39" spans="1:4" x14ac:dyDescent="0.15">
      <c r="A39">
        <v>38</v>
      </c>
      <c r="B39" s="3" t="s">
        <v>19</v>
      </c>
      <c r="C39">
        <v>2808</v>
      </c>
      <c r="D39">
        <v>6</v>
      </c>
    </row>
    <row r="40" spans="1:4" x14ac:dyDescent="0.15">
      <c r="A40">
        <v>39</v>
      </c>
      <c r="B40" s="3" t="s">
        <v>19</v>
      </c>
      <c r="C40">
        <v>4354</v>
      </c>
      <c r="D40">
        <v>4</v>
      </c>
    </row>
    <row r="41" spans="1:4" x14ac:dyDescent="0.15">
      <c r="A41">
        <v>40</v>
      </c>
      <c r="B41" s="3" t="s">
        <v>19</v>
      </c>
      <c r="C41">
        <v>1631</v>
      </c>
      <c r="D41">
        <v>2</v>
      </c>
    </row>
    <row r="42" spans="1:4" x14ac:dyDescent="0.15">
      <c r="A42">
        <v>41</v>
      </c>
      <c r="B42" s="3" t="s">
        <v>20</v>
      </c>
    </row>
    <row r="43" spans="1:4" x14ac:dyDescent="0.15">
      <c r="A43">
        <v>42</v>
      </c>
      <c r="B43" s="3" t="s">
        <v>20</v>
      </c>
    </row>
    <row r="44" spans="1:4" x14ac:dyDescent="0.15">
      <c r="A44">
        <v>43</v>
      </c>
      <c r="B44" s="3" t="s">
        <v>19</v>
      </c>
      <c r="C44">
        <v>9645</v>
      </c>
      <c r="D44">
        <v>21</v>
      </c>
    </row>
    <row r="45" spans="1:4" x14ac:dyDescent="0.15">
      <c r="A45">
        <v>44</v>
      </c>
      <c r="B45" s="3" t="s">
        <v>20</v>
      </c>
    </row>
    <row r="46" spans="1:4" x14ac:dyDescent="0.15">
      <c r="A46">
        <v>45</v>
      </c>
      <c r="B46" s="3" t="s">
        <v>19</v>
      </c>
      <c r="C46">
        <v>4544</v>
      </c>
      <c r="D46">
        <v>4</v>
      </c>
    </row>
    <row r="47" spans="1:4" x14ac:dyDescent="0.15">
      <c r="A47">
        <v>46</v>
      </c>
      <c r="B47" s="3" t="s">
        <v>20</v>
      </c>
    </row>
    <row r="48" spans="1:4" x14ac:dyDescent="0.15">
      <c r="A48">
        <v>47</v>
      </c>
      <c r="B48" s="3" t="s">
        <v>19</v>
      </c>
      <c r="C48">
        <v>8546</v>
      </c>
      <c r="D48">
        <v>6</v>
      </c>
    </row>
    <row r="49" spans="1:4" x14ac:dyDescent="0.15">
      <c r="A49">
        <v>48</v>
      </c>
      <c r="B49" s="3" t="s">
        <v>20</v>
      </c>
    </row>
    <row r="50" spans="1:4" x14ac:dyDescent="0.15">
      <c r="A50">
        <v>49</v>
      </c>
      <c r="B50" s="3" t="s">
        <v>19</v>
      </c>
      <c r="C50">
        <v>5748</v>
      </c>
      <c r="D50">
        <v>6</v>
      </c>
    </row>
    <row r="51" spans="1:4" x14ac:dyDescent="0.15">
      <c r="A51">
        <v>50</v>
      </c>
      <c r="B51" s="3" t="s">
        <v>20</v>
      </c>
    </row>
    <row r="52" spans="1:4" x14ac:dyDescent="0.15">
      <c r="A52">
        <v>51</v>
      </c>
      <c r="B52" s="3" t="s">
        <v>20</v>
      </c>
    </row>
    <row r="53" spans="1:4" x14ac:dyDescent="0.15">
      <c r="A53">
        <v>52</v>
      </c>
      <c r="B53" s="3" t="s">
        <v>20</v>
      </c>
    </row>
    <row r="54" spans="1:4" x14ac:dyDescent="0.15">
      <c r="A54">
        <v>53</v>
      </c>
      <c r="B54" s="3" t="s">
        <v>20</v>
      </c>
    </row>
    <row r="55" spans="1:4" x14ac:dyDescent="0.15">
      <c r="A55">
        <v>54</v>
      </c>
      <c r="B55" s="3" t="s">
        <v>19</v>
      </c>
      <c r="C55">
        <v>13758</v>
      </c>
      <c r="D55">
        <v>10</v>
      </c>
    </row>
    <row r="56" spans="1:4" x14ac:dyDescent="0.15">
      <c r="A56">
        <v>55</v>
      </c>
      <c r="B56" s="3" t="s">
        <v>19</v>
      </c>
      <c r="C56">
        <v>10232</v>
      </c>
      <c r="D56">
        <v>16</v>
      </c>
    </row>
    <row r="57" spans="1:4" x14ac:dyDescent="0.15">
      <c r="A57">
        <v>56</v>
      </c>
      <c r="B57" s="3" t="s">
        <v>19</v>
      </c>
      <c r="C57">
        <v>5072</v>
      </c>
      <c r="D57">
        <v>7</v>
      </c>
    </row>
    <row r="58" spans="1:4" x14ac:dyDescent="0.15">
      <c r="A58">
        <v>57</v>
      </c>
      <c r="B58" s="3" t="s">
        <v>19</v>
      </c>
      <c r="C58">
        <v>17054</v>
      </c>
      <c r="D58">
        <v>14</v>
      </c>
    </row>
    <row r="59" spans="1:4" x14ac:dyDescent="0.15">
      <c r="A59">
        <v>58</v>
      </c>
      <c r="B59" s="3" t="s">
        <v>19</v>
      </c>
      <c r="C59">
        <v>6951</v>
      </c>
      <c r="D59">
        <v>8</v>
      </c>
    </row>
    <row r="60" spans="1:4" x14ac:dyDescent="0.15">
      <c r="A60">
        <v>59</v>
      </c>
      <c r="B60" s="3" t="s">
        <v>20</v>
      </c>
    </row>
    <row r="61" spans="1:4" x14ac:dyDescent="0.15">
      <c r="A61">
        <v>60</v>
      </c>
      <c r="B61" s="3" t="s">
        <v>20</v>
      </c>
    </row>
    <row r="62" spans="1:4" x14ac:dyDescent="0.15">
      <c r="A62">
        <v>61</v>
      </c>
      <c r="B62" s="3" t="s">
        <v>19</v>
      </c>
      <c r="C62">
        <v>6842</v>
      </c>
      <c r="D62">
        <v>3</v>
      </c>
    </row>
    <row r="63" spans="1:4" x14ac:dyDescent="0.15">
      <c r="A63">
        <v>62</v>
      </c>
      <c r="B63" s="3" t="s">
        <v>20</v>
      </c>
    </row>
    <row r="64" spans="1:4" x14ac:dyDescent="0.15">
      <c r="A64">
        <v>63</v>
      </c>
      <c r="B64" s="3" t="s">
        <v>19</v>
      </c>
      <c r="C64">
        <v>16704</v>
      </c>
      <c r="D64">
        <v>15</v>
      </c>
    </row>
    <row r="65" spans="1:4" x14ac:dyDescent="0.15">
      <c r="A65">
        <v>64</v>
      </c>
      <c r="B65" s="3" t="s">
        <v>20</v>
      </c>
    </row>
    <row r="66" spans="1:4" x14ac:dyDescent="0.15">
      <c r="A66">
        <v>65</v>
      </c>
      <c r="B66" s="3" t="s">
        <v>20</v>
      </c>
    </row>
    <row r="67" spans="1:4" x14ac:dyDescent="0.15">
      <c r="A67">
        <v>66</v>
      </c>
      <c r="B67" s="3" t="s">
        <v>20</v>
      </c>
    </row>
    <row r="68" spans="1:4" x14ac:dyDescent="0.15">
      <c r="A68">
        <v>67</v>
      </c>
      <c r="B68" s="3" t="s">
        <v>20</v>
      </c>
    </row>
    <row r="69" spans="1:4" x14ac:dyDescent="0.15">
      <c r="A69">
        <v>68</v>
      </c>
      <c r="B69" s="3" t="s">
        <v>20</v>
      </c>
    </row>
    <row r="70" spans="1:4" x14ac:dyDescent="0.15">
      <c r="A70">
        <v>69</v>
      </c>
      <c r="B70" s="3" t="s">
        <v>20</v>
      </c>
    </row>
    <row r="71" spans="1:4" x14ac:dyDescent="0.15">
      <c r="A71">
        <v>70</v>
      </c>
      <c r="B71" s="3" t="s">
        <v>20</v>
      </c>
    </row>
    <row r="72" spans="1:4" x14ac:dyDescent="0.15">
      <c r="A72">
        <v>71</v>
      </c>
      <c r="B72" s="3" t="s">
        <v>20</v>
      </c>
    </row>
    <row r="73" spans="1:4" x14ac:dyDescent="0.15">
      <c r="A73">
        <v>72</v>
      </c>
      <c r="B73" s="3" t="s">
        <v>19</v>
      </c>
      <c r="C73">
        <v>12166</v>
      </c>
      <c r="D73">
        <v>8</v>
      </c>
    </row>
    <row r="74" spans="1:4" x14ac:dyDescent="0.15">
      <c r="A74">
        <v>73</v>
      </c>
      <c r="B74" s="3" t="s">
        <v>20</v>
      </c>
    </row>
    <row r="75" spans="1:4" x14ac:dyDescent="0.15">
      <c r="A75">
        <v>74</v>
      </c>
      <c r="B75" s="3" t="s">
        <v>20</v>
      </c>
    </row>
    <row r="76" spans="1:4" x14ac:dyDescent="0.15">
      <c r="A76">
        <v>75</v>
      </c>
      <c r="B76" s="3" t="s">
        <v>19</v>
      </c>
      <c r="C76">
        <v>11514</v>
      </c>
      <c r="D76">
        <v>25</v>
      </c>
    </row>
    <row r="77" spans="1:4" x14ac:dyDescent="0.15">
      <c r="A77">
        <v>76</v>
      </c>
      <c r="B77" s="3" t="s">
        <v>19</v>
      </c>
      <c r="C77">
        <v>14638</v>
      </c>
      <c r="D77">
        <v>27</v>
      </c>
    </row>
    <row r="78" spans="1:4" x14ac:dyDescent="0.15">
      <c r="A78">
        <v>77</v>
      </c>
      <c r="B78" s="3" t="s">
        <v>20</v>
      </c>
    </row>
    <row r="79" spans="1:4" x14ac:dyDescent="0.15">
      <c r="A79">
        <v>78</v>
      </c>
      <c r="B79" s="3" t="s">
        <v>20</v>
      </c>
    </row>
    <row r="80" spans="1:4" x14ac:dyDescent="0.15">
      <c r="A80">
        <v>79</v>
      </c>
      <c r="B80" s="3" t="s">
        <v>19</v>
      </c>
      <c r="C80">
        <v>6458</v>
      </c>
      <c r="D80">
        <v>14</v>
      </c>
    </row>
    <row r="81" spans="1:4" x14ac:dyDescent="0.15">
      <c r="A81">
        <v>80</v>
      </c>
      <c r="B81" s="3" t="s">
        <v>19</v>
      </c>
      <c r="C81">
        <v>9928</v>
      </c>
      <c r="D81">
        <v>25</v>
      </c>
    </row>
    <row r="82" spans="1:4" x14ac:dyDescent="0.15">
      <c r="A82">
        <v>81</v>
      </c>
      <c r="B82" s="3" t="s">
        <v>20</v>
      </c>
    </row>
    <row r="83" spans="1:4" x14ac:dyDescent="0.15">
      <c r="A83">
        <v>82</v>
      </c>
      <c r="B83" s="3" t="s">
        <v>19</v>
      </c>
      <c r="C83">
        <v>9104</v>
      </c>
      <c r="D83">
        <v>16</v>
      </c>
    </row>
    <row r="84" spans="1:4" x14ac:dyDescent="0.15">
      <c r="A84">
        <v>83</v>
      </c>
      <c r="B84" s="3" t="s">
        <v>19</v>
      </c>
      <c r="C84">
        <v>9923</v>
      </c>
      <c r="D84">
        <v>14</v>
      </c>
    </row>
    <row r="85" spans="1:4" x14ac:dyDescent="0.15">
      <c r="A85">
        <v>84</v>
      </c>
      <c r="B85" s="3" t="s">
        <v>19</v>
      </c>
      <c r="C85">
        <v>23572</v>
      </c>
      <c r="D85">
        <v>34</v>
      </c>
    </row>
    <row r="86" spans="1:4" x14ac:dyDescent="0.15">
      <c r="A86">
        <v>85</v>
      </c>
      <c r="B86" s="3" t="s">
        <v>19</v>
      </c>
      <c r="C86">
        <v>19559</v>
      </c>
      <c r="D86">
        <v>17</v>
      </c>
    </row>
    <row r="87" spans="1:4" x14ac:dyDescent="0.15">
      <c r="A87">
        <v>86</v>
      </c>
      <c r="B87" s="3" t="s">
        <v>20</v>
      </c>
    </row>
    <row r="88" spans="1:4" x14ac:dyDescent="0.15">
      <c r="A88">
        <v>87</v>
      </c>
      <c r="B88" s="3" t="s">
        <v>19</v>
      </c>
      <c r="C88">
        <v>6356</v>
      </c>
      <c r="D88">
        <v>6</v>
      </c>
    </row>
    <row r="89" spans="1:4" x14ac:dyDescent="0.15">
      <c r="A89">
        <v>88</v>
      </c>
      <c r="B89" s="3" t="s">
        <v>19</v>
      </c>
      <c r="C89">
        <v>7005</v>
      </c>
      <c r="D89">
        <v>10</v>
      </c>
    </row>
    <row r="90" spans="1:4" x14ac:dyDescent="0.15">
      <c r="A90">
        <v>89</v>
      </c>
      <c r="B90" s="3" t="s">
        <v>20</v>
      </c>
    </row>
    <row r="91" spans="1:4" x14ac:dyDescent="0.15">
      <c r="A91">
        <v>90</v>
      </c>
      <c r="B91" s="3" t="s">
        <v>19</v>
      </c>
      <c r="C91">
        <v>10022</v>
      </c>
      <c r="D91">
        <v>8</v>
      </c>
    </row>
    <row r="92" spans="1:4" x14ac:dyDescent="0.15">
      <c r="A92">
        <v>91</v>
      </c>
      <c r="B92" s="3" t="s">
        <v>19</v>
      </c>
      <c r="C92">
        <v>2797</v>
      </c>
      <c r="D92">
        <v>8</v>
      </c>
    </row>
    <row r="93" spans="1:4" x14ac:dyDescent="0.15">
      <c r="A93">
        <v>92</v>
      </c>
      <c r="B93" s="3" t="s">
        <v>19</v>
      </c>
      <c r="C93">
        <v>7400</v>
      </c>
      <c r="D93">
        <v>13</v>
      </c>
    </row>
    <row r="94" spans="1:4" x14ac:dyDescent="0.15">
      <c r="A94">
        <v>93</v>
      </c>
      <c r="B94" s="3" t="s">
        <v>20</v>
      </c>
    </row>
    <row r="95" spans="1:4" x14ac:dyDescent="0.15">
      <c r="A95">
        <v>94</v>
      </c>
      <c r="B95" s="3" t="s">
        <v>20</v>
      </c>
    </row>
    <row r="96" spans="1:4" x14ac:dyDescent="0.15">
      <c r="A96">
        <v>95</v>
      </c>
      <c r="B96" s="3" t="s">
        <v>20</v>
      </c>
    </row>
    <row r="97" spans="1:4" x14ac:dyDescent="0.15">
      <c r="A97">
        <v>96</v>
      </c>
      <c r="B97" s="3" t="s">
        <v>20</v>
      </c>
    </row>
    <row r="98" spans="1:4" x14ac:dyDescent="0.15">
      <c r="A98">
        <v>97</v>
      </c>
      <c r="B98" s="3" t="s">
        <v>19</v>
      </c>
      <c r="C98">
        <v>3427</v>
      </c>
      <c r="D98">
        <v>4</v>
      </c>
    </row>
    <row r="99" spans="1:4" x14ac:dyDescent="0.15">
      <c r="A99">
        <v>98</v>
      </c>
      <c r="B99" s="3" t="s">
        <v>19</v>
      </c>
      <c r="C99">
        <v>10457</v>
      </c>
      <c r="D99">
        <v>7</v>
      </c>
    </row>
    <row r="100" spans="1:4" x14ac:dyDescent="0.15">
      <c r="A100">
        <v>99</v>
      </c>
      <c r="B100" s="3" t="s">
        <v>19</v>
      </c>
      <c r="C100">
        <v>3311</v>
      </c>
      <c r="D100">
        <v>3</v>
      </c>
    </row>
    <row r="101" spans="1:4" x14ac:dyDescent="0.15">
      <c r="A101">
        <v>100</v>
      </c>
      <c r="B101" s="3" t="s">
        <v>20</v>
      </c>
    </row>
    <row r="102" spans="1:4" x14ac:dyDescent="0.15">
      <c r="A102">
        <v>101</v>
      </c>
      <c r="B102" s="3" t="s">
        <v>20</v>
      </c>
    </row>
    <row r="103" spans="1:4" x14ac:dyDescent="0.15">
      <c r="A103">
        <v>102</v>
      </c>
      <c r="B103" s="3" t="s">
        <v>20</v>
      </c>
    </row>
    <row r="104" spans="1:4" x14ac:dyDescent="0.15">
      <c r="A104">
        <v>103</v>
      </c>
      <c r="B104" s="3" t="s">
        <v>19</v>
      </c>
      <c r="C104">
        <v>10082</v>
      </c>
      <c r="D104">
        <v>4</v>
      </c>
    </row>
    <row r="105" spans="1:4" x14ac:dyDescent="0.15">
      <c r="A105">
        <v>104</v>
      </c>
      <c r="B105" s="3" t="s">
        <v>20</v>
      </c>
    </row>
    <row r="106" spans="1:4" x14ac:dyDescent="0.15">
      <c r="A106">
        <v>105</v>
      </c>
      <c r="B106" s="3" t="s">
        <v>20</v>
      </c>
    </row>
    <row r="107" spans="1:4" x14ac:dyDescent="0.15">
      <c r="A107">
        <v>106</v>
      </c>
      <c r="B107" s="3" t="s">
        <v>20</v>
      </c>
    </row>
    <row r="108" spans="1:4" x14ac:dyDescent="0.15">
      <c r="A108">
        <v>107</v>
      </c>
      <c r="B108" s="3" t="s">
        <v>20</v>
      </c>
    </row>
    <row r="109" spans="1:4" x14ac:dyDescent="0.15">
      <c r="A109">
        <v>108</v>
      </c>
      <c r="B109" s="3" t="s">
        <v>20</v>
      </c>
    </row>
    <row r="110" spans="1:4" x14ac:dyDescent="0.15">
      <c r="A110">
        <v>109</v>
      </c>
      <c r="B110" s="3" t="s">
        <v>20</v>
      </c>
    </row>
    <row r="111" spans="1:4" x14ac:dyDescent="0.15">
      <c r="A111">
        <v>110</v>
      </c>
      <c r="B111" s="3" t="s">
        <v>20</v>
      </c>
    </row>
    <row r="112" spans="1:4" x14ac:dyDescent="0.15">
      <c r="A112">
        <v>111</v>
      </c>
      <c r="B112" s="3" t="s">
        <v>20</v>
      </c>
    </row>
    <row r="113" spans="1:4" x14ac:dyDescent="0.15">
      <c r="A113">
        <v>112</v>
      </c>
      <c r="B113" s="3" t="s">
        <v>20</v>
      </c>
    </row>
    <row r="114" spans="1:4" x14ac:dyDescent="0.15">
      <c r="A114">
        <v>113</v>
      </c>
      <c r="B114" s="3" t="s">
        <v>20</v>
      </c>
    </row>
    <row r="115" spans="1:4" x14ac:dyDescent="0.15">
      <c r="A115">
        <v>114</v>
      </c>
      <c r="B115" s="3" t="s">
        <v>20</v>
      </c>
    </row>
    <row r="116" spans="1:4" x14ac:dyDescent="0.15">
      <c r="A116">
        <v>115</v>
      </c>
      <c r="B116" s="3" t="s">
        <v>19</v>
      </c>
      <c r="C116">
        <v>4998</v>
      </c>
      <c r="D116">
        <v>41</v>
      </c>
    </row>
    <row r="117" spans="1:4" x14ac:dyDescent="0.15">
      <c r="A117">
        <v>116</v>
      </c>
      <c r="B117" s="3" t="s">
        <v>19</v>
      </c>
      <c r="C117">
        <v>4485</v>
      </c>
      <c r="D117">
        <v>30</v>
      </c>
    </row>
    <row r="118" spans="1:4" x14ac:dyDescent="0.15">
      <c r="A118">
        <v>117</v>
      </c>
      <c r="B118" s="3" t="s">
        <v>19</v>
      </c>
      <c r="C118">
        <v>11241</v>
      </c>
      <c r="D118">
        <v>51</v>
      </c>
    </row>
    <row r="119" spans="1:4" x14ac:dyDescent="0.15">
      <c r="A119">
        <v>118</v>
      </c>
      <c r="B119" s="3" t="s">
        <v>19</v>
      </c>
      <c r="C119">
        <v>6570</v>
      </c>
      <c r="D119">
        <v>14</v>
      </c>
    </row>
    <row r="120" spans="1:4" x14ac:dyDescent="0.15">
      <c r="A120">
        <v>119</v>
      </c>
      <c r="B120" s="3" t="s">
        <v>19</v>
      </c>
      <c r="C120">
        <v>5907</v>
      </c>
      <c r="D120">
        <v>0</v>
      </c>
    </row>
    <row r="121" spans="1:4" x14ac:dyDescent="0.15">
      <c r="A121">
        <v>120</v>
      </c>
      <c r="B121" s="3" t="s">
        <v>19</v>
      </c>
      <c r="C121">
        <v>4948</v>
      </c>
      <c r="D121">
        <v>0</v>
      </c>
    </row>
    <row r="122" spans="1:4" x14ac:dyDescent="0.15">
      <c r="A122">
        <v>121</v>
      </c>
      <c r="B122" s="3" t="s">
        <v>20</v>
      </c>
    </row>
    <row r="123" spans="1:4" x14ac:dyDescent="0.15">
      <c r="A123">
        <v>122</v>
      </c>
      <c r="B123" s="3" t="s">
        <v>20</v>
      </c>
    </row>
    <row r="124" spans="1:4" x14ac:dyDescent="0.15">
      <c r="A124">
        <v>123</v>
      </c>
      <c r="B124" s="3" t="s">
        <v>20</v>
      </c>
    </row>
    <row r="125" spans="1:4" x14ac:dyDescent="0.15">
      <c r="A125">
        <v>124</v>
      </c>
      <c r="B125" s="3" t="s">
        <v>20</v>
      </c>
    </row>
    <row r="126" spans="1:4" x14ac:dyDescent="0.15">
      <c r="A126">
        <v>125</v>
      </c>
      <c r="B126" s="3" t="s">
        <v>20</v>
      </c>
    </row>
    <row r="127" spans="1:4" x14ac:dyDescent="0.15">
      <c r="A127">
        <v>126</v>
      </c>
      <c r="B127" s="3" t="s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baseColWidth="10" defaultColWidth="8.83203125" defaultRowHeight="13" x14ac:dyDescent="0.15"/>
  <sheetData>
    <row r="1" spans="1:6" x14ac:dyDescent="0.15">
      <c r="E1" t="s">
        <v>12</v>
      </c>
      <c r="F1">
        <f>(3343/10000)/161.5</f>
        <v>2.0699690402476781E-3</v>
      </c>
    </row>
    <row r="3" spans="1:6" x14ac:dyDescent="0.15">
      <c r="A3" s="1" t="s">
        <v>8</v>
      </c>
      <c r="B3" s="1" t="s">
        <v>22</v>
      </c>
      <c r="C3" s="1" t="s">
        <v>0</v>
      </c>
      <c r="D3" s="1"/>
      <c r="E3" s="1" t="s">
        <v>11</v>
      </c>
      <c r="F3" s="3" t="s">
        <v>1</v>
      </c>
    </row>
    <row r="4" spans="1:6" x14ac:dyDescent="0.15">
      <c r="A4">
        <v>1</v>
      </c>
      <c r="B4">
        <v>34</v>
      </c>
      <c r="C4">
        <v>0</v>
      </c>
      <c r="E4">
        <f>C4/B4</f>
        <v>0</v>
      </c>
      <c r="F4" s="3" t="str">
        <f>IF(E4&gt;=F$1,"Y","N")</f>
        <v>N</v>
      </c>
    </row>
    <row r="5" spans="1:6" x14ac:dyDescent="0.15">
      <c r="A5">
        <v>2</v>
      </c>
      <c r="B5">
        <v>102</v>
      </c>
      <c r="C5">
        <v>1</v>
      </c>
      <c r="E5">
        <f t="shared" ref="E5:E68" si="0">C5/B5</f>
        <v>9.8039215686274508E-3</v>
      </c>
      <c r="F5" s="3" t="str">
        <f t="shared" ref="F5:F68" si="1">IF(E5&gt;=F$1,"Y","N")</f>
        <v>Y</v>
      </c>
    </row>
    <row r="6" spans="1:6" x14ac:dyDescent="0.15">
      <c r="A6">
        <v>3</v>
      </c>
      <c r="B6">
        <v>53</v>
      </c>
      <c r="C6">
        <v>0</v>
      </c>
      <c r="E6">
        <f t="shared" si="0"/>
        <v>0</v>
      </c>
      <c r="F6" s="3" t="str">
        <f t="shared" si="1"/>
        <v>N</v>
      </c>
    </row>
    <row r="7" spans="1:6" x14ac:dyDescent="0.15">
      <c r="A7">
        <v>4</v>
      </c>
      <c r="B7">
        <v>145</v>
      </c>
      <c r="C7">
        <v>2</v>
      </c>
      <c r="E7">
        <f t="shared" si="0"/>
        <v>1.3793103448275862E-2</v>
      </c>
      <c r="F7" s="3" t="str">
        <f t="shared" si="1"/>
        <v>Y</v>
      </c>
    </row>
    <row r="8" spans="1:6" x14ac:dyDescent="0.15">
      <c r="A8">
        <v>5</v>
      </c>
      <c r="B8">
        <v>1254</v>
      </c>
      <c r="C8">
        <v>62</v>
      </c>
      <c r="E8">
        <f t="shared" si="0"/>
        <v>4.9441786283891544E-2</v>
      </c>
      <c r="F8" s="3" t="str">
        <f t="shared" si="1"/>
        <v>Y</v>
      </c>
    </row>
    <row r="9" spans="1:6" x14ac:dyDescent="0.15">
      <c r="A9">
        <v>6</v>
      </c>
      <c r="B9">
        <v>144</v>
      </c>
      <c r="C9">
        <v>7</v>
      </c>
      <c r="E9">
        <f t="shared" si="0"/>
        <v>4.8611111111111112E-2</v>
      </c>
      <c r="F9" s="3" t="str">
        <f t="shared" si="1"/>
        <v>Y</v>
      </c>
    </row>
    <row r="10" spans="1:6" x14ac:dyDescent="0.15">
      <c r="A10">
        <v>7</v>
      </c>
      <c r="B10">
        <v>1235</v>
      </c>
      <c r="C10">
        <v>80</v>
      </c>
      <c r="E10">
        <f t="shared" si="0"/>
        <v>6.4777327935222673E-2</v>
      </c>
      <c r="F10" s="3" t="str">
        <f t="shared" si="1"/>
        <v>Y</v>
      </c>
    </row>
    <row r="11" spans="1:6" x14ac:dyDescent="0.15">
      <c r="A11">
        <v>8</v>
      </c>
      <c r="B11">
        <v>573</v>
      </c>
      <c r="C11">
        <v>34</v>
      </c>
      <c r="E11">
        <f t="shared" si="0"/>
        <v>5.9336823734729496E-2</v>
      </c>
      <c r="F11" s="3" t="str">
        <f t="shared" si="1"/>
        <v>Y</v>
      </c>
    </row>
    <row r="12" spans="1:6" x14ac:dyDescent="0.15">
      <c r="A12">
        <v>9</v>
      </c>
      <c r="B12">
        <v>1083</v>
      </c>
      <c r="C12">
        <v>24</v>
      </c>
      <c r="E12">
        <f t="shared" si="0"/>
        <v>2.2160664819944598E-2</v>
      </c>
      <c r="F12" s="3" t="str">
        <f t="shared" si="1"/>
        <v>Y</v>
      </c>
    </row>
    <row r="13" spans="1:6" x14ac:dyDescent="0.15">
      <c r="A13">
        <v>10</v>
      </c>
      <c r="B13">
        <v>352</v>
      </c>
      <c r="C13">
        <v>5</v>
      </c>
      <c r="E13">
        <f t="shared" si="0"/>
        <v>1.4204545454545454E-2</v>
      </c>
      <c r="F13" s="3" t="str">
        <f t="shared" si="1"/>
        <v>Y</v>
      </c>
    </row>
    <row r="14" spans="1:6" x14ac:dyDescent="0.15">
      <c r="A14">
        <v>11</v>
      </c>
      <c r="B14">
        <v>817</v>
      </c>
      <c r="C14">
        <v>7</v>
      </c>
      <c r="E14">
        <f t="shared" si="0"/>
        <v>8.5679314565483469E-3</v>
      </c>
      <c r="F14" s="3" t="str">
        <f t="shared" si="1"/>
        <v>Y</v>
      </c>
    </row>
    <row r="15" spans="1:6" x14ac:dyDescent="0.15">
      <c r="A15">
        <v>12</v>
      </c>
      <c r="B15">
        <v>118</v>
      </c>
      <c r="C15">
        <v>0</v>
      </c>
      <c r="E15">
        <f t="shared" si="0"/>
        <v>0</v>
      </c>
      <c r="F15" s="3" t="str">
        <f t="shared" si="1"/>
        <v>N</v>
      </c>
    </row>
    <row r="16" spans="1:6" x14ac:dyDescent="0.15">
      <c r="A16">
        <v>13</v>
      </c>
      <c r="B16">
        <v>1049</v>
      </c>
      <c r="C16">
        <v>3</v>
      </c>
      <c r="E16">
        <f t="shared" si="0"/>
        <v>2.859866539561487E-3</v>
      </c>
      <c r="F16" s="3" t="str">
        <f t="shared" si="1"/>
        <v>Y</v>
      </c>
    </row>
    <row r="17" spans="1:6" x14ac:dyDescent="0.15">
      <c r="A17">
        <v>14</v>
      </c>
      <c r="B17">
        <v>452</v>
      </c>
      <c r="C17">
        <v>3</v>
      </c>
      <c r="E17">
        <f t="shared" si="0"/>
        <v>6.6371681415929203E-3</v>
      </c>
      <c r="F17" s="3" t="str">
        <f t="shared" si="1"/>
        <v>Y</v>
      </c>
    </row>
    <row r="18" spans="1:6" x14ac:dyDescent="0.15">
      <c r="A18">
        <v>15</v>
      </c>
      <c r="B18">
        <v>338</v>
      </c>
      <c r="C18">
        <v>2</v>
      </c>
      <c r="E18">
        <f t="shared" si="0"/>
        <v>5.9171597633136093E-3</v>
      </c>
      <c r="F18" s="3" t="str">
        <f t="shared" si="1"/>
        <v>Y</v>
      </c>
    </row>
    <row r="19" spans="1:6" x14ac:dyDescent="0.15">
      <c r="A19">
        <v>16</v>
      </c>
      <c r="B19">
        <v>168</v>
      </c>
      <c r="C19">
        <v>0</v>
      </c>
      <c r="E19">
        <f t="shared" si="0"/>
        <v>0</v>
      </c>
      <c r="F19" s="3" t="str">
        <f t="shared" si="1"/>
        <v>N</v>
      </c>
    </row>
    <row r="20" spans="1:6" x14ac:dyDescent="0.15">
      <c r="A20">
        <v>17</v>
      </c>
      <c r="B20">
        <v>242</v>
      </c>
      <c r="C20">
        <v>3</v>
      </c>
      <c r="E20">
        <f t="shared" si="0"/>
        <v>1.2396694214876033E-2</v>
      </c>
      <c r="F20" s="3" t="str">
        <f t="shared" si="1"/>
        <v>Y</v>
      </c>
    </row>
    <row r="21" spans="1:6" x14ac:dyDescent="0.15">
      <c r="A21">
        <v>18</v>
      </c>
      <c r="B21">
        <v>185</v>
      </c>
      <c r="C21">
        <v>1</v>
      </c>
      <c r="E21">
        <f t="shared" si="0"/>
        <v>5.4054054054054057E-3</v>
      </c>
      <c r="F21" s="3" t="str">
        <f t="shared" si="1"/>
        <v>Y</v>
      </c>
    </row>
    <row r="22" spans="1:6" x14ac:dyDescent="0.15">
      <c r="A22">
        <v>19</v>
      </c>
      <c r="B22">
        <v>116</v>
      </c>
      <c r="C22">
        <v>0</v>
      </c>
      <c r="E22">
        <f t="shared" si="0"/>
        <v>0</v>
      </c>
      <c r="F22" s="3" t="str">
        <f t="shared" si="1"/>
        <v>N</v>
      </c>
    </row>
    <row r="23" spans="1:6" x14ac:dyDescent="0.15">
      <c r="A23">
        <v>20</v>
      </c>
      <c r="B23">
        <v>69</v>
      </c>
      <c r="C23">
        <v>1</v>
      </c>
      <c r="E23">
        <f t="shared" si="0"/>
        <v>1.4492753623188406E-2</v>
      </c>
      <c r="F23" s="3" t="str">
        <f t="shared" si="1"/>
        <v>Y</v>
      </c>
    </row>
    <row r="24" spans="1:6" x14ac:dyDescent="0.15">
      <c r="A24">
        <v>21</v>
      </c>
      <c r="B24">
        <v>193</v>
      </c>
      <c r="C24">
        <v>1</v>
      </c>
      <c r="E24">
        <f t="shared" si="0"/>
        <v>5.1813471502590676E-3</v>
      </c>
      <c r="F24" s="3" t="str">
        <f t="shared" si="1"/>
        <v>Y</v>
      </c>
    </row>
    <row r="25" spans="1:6" x14ac:dyDescent="0.15">
      <c r="A25">
        <v>22</v>
      </c>
      <c r="B25">
        <v>82</v>
      </c>
      <c r="C25">
        <v>1</v>
      </c>
      <c r="E25">
        <f t="shared" si="0"/>
        <v>1.2195121951219513E-2</v>
      </c>
      <c r="F25" s="3" t="str">
        <f t="shared" si="1"/>
        <v>Y</v>
      </c>
    </row>
    <row r="26" spans="1:6" x14ac:dyDescent="0.15">
      <c r="A26">
        <v>23</v>
      </c>
      <c r="B26">
        <v>265</v>
      </c>
      <c r="C26">
        <v>1</v>
      </c>
      <c r="E26">
        <f t="shared" si="0"/>
        <v>3.7735849056603774E-3</v>
      </c>
      <c r="F26" s="3" t="str">
        <f t="shared" si="1"/>
        <v>Y</v>
      </c>
    </row>
    <row r="27" spans="1:6" x14ac:dyDescent="0.15">
      <c r="A27">
        <v>24</v>
      </c>
      <c r="B27">
        <v>171</v>
      </c>
      <c r="C27">
        <v>0</v>
      </c>
      <c r="E27">
        <f t="shared" si="0"/>
        <v>0</v>
      </c>
      <c r="F27" s="3" t="str">
        <f t="shared" si="1"/>
        <v>N</v>
      </c>
    </row>
    <row r="28" spans="1:6" x14ac:dyDescent="0.15">
      <c r="A28">
        <v>25</v>
      </c>
      <c r="B28">
        <v>1554</v>
      </c>
      <c r="C28">
        <v>7</v>
      </c>
      <c r="E28">
        <f t="shared" si="0"/>
        <v>4.5045045045045045E-3</v>
      </c>
      <c r="F28" s="3" t="str">
        <f t="shared" si="1"/>
        <v>Y</v>
      </c>
    </row>
    <row r="29" spans="1:6" x14ac:dyDescent="0.15">
      <c r="A29">
        <v>26</v>
      </c>
      <c r="B29">
        <v>1339</v>
      </c>
      <c r="C29">
        <v>4</v>
      </c>
      <c r="E29">
        <f t="shared" si="0"/>
        <v>2.9873039581777448E-3</v>
      </c>
      <c r="F29" s="3" t="str">
        <f t="shared" si="1"/>
        <v>Y</v>
      </c>
    </row>
    <row r="30" spans="1:6" x14ac:dyDescent="0.15">
      <c r="A30">
        <v>27</v>
      </c>
      <c r="B30">
        <v>1167</v>
      </c>
      <c r="C30">
        <v>4</v>
      </c>
      <c r="E30">
        <f t="shared" si="0"/>
        <v>3.4275921165381321E-3</v>
      </c>
      <c r="F30" s="3" t="str">
        <f t="shared" si="1"/>
        <v>Y</v>
      </c>
    </row>
    <row r="31" spans="1:6" x14ac:dyDescent="0.15">
      <c r="A31">
        <v>28</v>
      </c>
      <c r="B31">
        <v>621</v>
      </c>
      <c r="C31">
        <v>2</v>
      </c>
      <c r="E31">
        <f t="shared" si="0"/>
        <v>3.2206119162640902E-3</v>
      </c>
      <c r="F31" s="3" t="str">
        <f t="shared" si="1"/>
        <v>Y</v>
      </c>
    </row>
    <row r="32" spans="1:6" x14ac:dyDescent="0.15">
      <c r="A32">
        <v>29</v>
      </c>
      <c r="B32">
        <v>1013</v>
      </c>
      <c r="C32">
        <v>1</v>
      </c>
      <c r="E32">
        <f t="shared" si="0"/>
        <v>9.871668311944718E-4</v>
      </c>
      <c r="F32" s="3" t="str">
        <f t="shared" si="1"/>
        <v>N</v>
      </c>
    </row>
    <row r="33" spans="1:6" x14ac:dyDescent="0.15">
      <c r="A33">
        <v>30</v>
      </c>
      <c r="B33">
        <v>544</v>
      </c>
      <c r="C33">
        <v>1</v>
      </c>
      <c r="E33">
        <f t="shared" si="0"/>
        <v>1.838235294117647E-3</v>
      </c>
      <c r="F33" s="3" t="str">
        <f t="shared" si="1"/>
        <v>N</v>
      </c>
    </row>
    <row r="34" spans="1:6" x14ac:dyDescent="0.15">
      <c r="A34">
        <v>31</v>
      </c>
      <c r="B34">
        <v>731</v>
      </c>
      <c r="C34">
        <v>1</v>
      </c>
      <c r="E34">
        <f t="shared" si="0"/>
        <v>1.3679890560875513E-3</v>
      </c>
      <c r="F34" s="3" t="str">
        <f t="shared" si="1"/>
        <v>N</v>
      </c>
    </row>
    <row r="35" spans="1:6" x14ac:dyDescent="0.15">
      <c r="A35">
        <v>32</v>
      </c>
      <c r="B35">
        <v>326</v>
      </c>
      <c r="C35">
        <v>0</v>
      </c>
      <c r="E35">
        <f t="shared" si="0"/>
        <v>0</v>
      </c>
      <c r="F35" s="3" t="str">
        <f t="shared" si="1"/>
        <v>N</v>
      </c>
    </row>
    <row r="36" spans="1:6" x14ac:dyDescent="0.15">
      <c r="A36">
        <v>33</v>
      </c>
      <c r="B36">
        <v>772</v>
      </c>
      <c r="C36">
        <v>1</v>
      </c>
      <c r="E36">
        <f t="shared" si="0"/>
        <v>1.2953367875647669E-3</v>
      </c>
      <c r="F36" s="3" t="str">
        <f t="shared" si="1"/>
        <v>N</v>
      </c>
    </row>
    <row r="37" spans="1:6" x14ac:dyDescent="0.15">
      <c r="A37">
        <v>34</v>
      </c>
      <c r="B37">
        <v>335</v>
      </c>
      <c r="C37">
        <v>1</v>
      </c>
      <c r="E37">
        <f t="shared" si="0"/>
        <v>2.9850746268656717E-3</v>
      </c>
      <c r="F37" s="3" t="str">
        <f t="shared" si="1"/>
        <v>Y</v>
      </c>
    </row>
    <row r="38" spans="1:6" x14ac:dyDescent="0.15">
      <c r="A38">
        <v>35</v>
      </c>
      <c r="B38">
        <v>235</v>
      </c>
      <c r="C38">
        <v>0</v>
      </c>
      <c r="E38">
        <f t="shared" si="0"/>
        <v>0</v>
      </c>
      <c r="F38" s="3" t="str">
        <f t="shared" si="1"/>
        <v>N</v>
      </c>
    </row>
    <row r="39" spans="1:6" x14ac:dyDescent="0.15">
      <c r="A39">
        <v>36</v>
      </c>
      <c r="B39">
        <v>218</v>
      </c>
      <c r="C39">
        <v>0</v>
      </c>
      <c r="E39">
        <f t="shared" si="0"/>
        <v>0</v>
      </c>
      <c r="F39" s="3" t="str">
        <f t="shared" si="1"/>
        <v>N</v>
      </c>
    </row>
    <row r="40" spans="1:6" x14ac:dyDescent="0.15">
      <c r="A40">
        <v>37</v>
      </c>
      <c r="B40">
        <v>221</v>
      </c>
      <c r="C40">
        <v>0</v>
      </c>
      <c r="E40">
        <f t="shared" si="0"/>
        <v>0</v>
      </c>
      <c r="F40" s="3" t="str">
        <f t="shared" si="1"/>
        <v>N</v>
      </c>
    </row>
    <row r="41" spans="1:6" x14ac:dyDescent="0.15">
      <c r="A41">
        <v>38</v>
      </c>
      <c r="B41">
        <v>103</v>
      </c>
      <c r="C41">
        <v>1</v>
      </c>
      <c r="E41">
        <f t="shared" si="0"/>
        <v>9.7087378640776691E-3</v>
      </c>
      <c r="F41" s="3" t="str">
        <f t="shared" si="1"/>
        <v>Y</v>
      </c>
    </row>
    <row r="42" spans="1:6" x14ac:dyDescent="0.15">
      <c r="A42">
        <v>39</v>
      </c>
      <c r="B42">
        <v>170</v>
      </c>
      <c r="C42">
        <v>0</v>
      </c>
      <c r="E42">
        <f t="shared" si="0"/>
        <v>0</v>
      </c>
      <c r="F42" s="3" t="str">
        <f t="shared" si="1"/>
        <v>N</v>
      </c>
    </row>
    <row r="43" spans="1:6" x14ac:dyDescent="0.15">
      <c r="A43">
        <v>40</v>
      </c>
      <c r="B43">
        <v>45</v>
      </c>
      <c r="C43">
        <v>0</v>
      </c>
      <c r="E43">
        <f t="shared" si="0"/>
        <v>0</v>
      </c>
      <c r="F43" s="3" t="str">
        <f t="shared" si="1"/>
        <v>N</v>
      </c>
    </row>
    <row r="44" spans="1:6" x14ac:dyDescent="0.15">
      <c r="A44">
        <v>41</v>
      </c>
      <c r="B44">
        <v>237</v>
      </c>
      <c r="C44">
        <v>0</v>
      </c>
      <c r="E44">
        <f t="shared" si="0"/>
        <v>0</v>
      </c>
      <c r="F44" s="3" t="str">
        <f t="shared" si="1"/>
        <v>N</v>
      </c>
    </row>
    <row r="45" spans="1:6" x14ac:dyDescent="0.15">
      <c r="A45">
        <v>42</v>
      </c>
      <c r="B45">
        <v>86</v>
      </c>
      <c r="C45">
        <v>0</v>
      </c>
      <c r="E45">
        <f t="shared" si="0"/>
        <v>0</v>
      </c>
      <c r="F45" s="3" t="str">
        <f t="shared" si="1"/>
        <v>N</v>
      </c>
    </row>
    <row r="46" spans="1:6" x14ac:dyDescent="0.15">
      <c r="A46">
        <v>43</v>
      </c>
      <c r="B46">
        <v>297</v>
      </c>
      <c r="C46">
        <v>1</v>
      </c>
      <c r="E46">
        <f t="shared" si="0"/>
        <v>3.3670033670033669E-3</v>
      </c>
      <c r="F46" s="3" t="str">
        <f t="shared" si="1"/>
        <v>Y</v>
      </c>
    </row>
    <row r="47" spans="1:6" x14ac:dyDescent="0.15">
      <c r="A47">
        <v>44</v>
      </c>
      <c r="B47">
        <v>415</v>
      </c>
      <c r="C47">
        <v>0</v>
      </c>
      <c r="E47">
        <f t="shared" si="0"/>
        <v>0</v>
      </c>
      <c r="F47" s="3" t="str">
        <f t="shared" si="1"/>
        <v>N</v>
      </c>
    </row>
    <row r="48" spans="1:6" x14ac:dyDescent="0.15">
      <c r="A48">
        <v>45</v>
      </c>
      <c r="B48">
        <v>187</v>
      </c>
      <c r="C48">
        <v>0</v>
      </c>
      <c r="E48">
        <f t="shared" si="0"/>
        <v>0</v>
      </c>
      <c r="F48" s="3" t="str">
        <f t="shared" si="1"/>
        <v>N</v>
      </c>
    </row>
    <row r="49" spans="1:6" x14ac:dyDescent="0.15">
      <c r="A49">
        <v>46</v>
      </c>
      <c r="B49">
        <v>248</v>
      </c>
      <c r="C49">
        <v>0</v>
      </c>
      <c r="E49">
        <f t="shared" si="0"/>
        <v>0</v>
      </c>
      <c r="F49" s="3" t="str">
        <f t="shared" si="1"/>
        <v>N</v>
      </c>
    </row>
    <row r="50" spans="1:6" x14ac:dyDescent="0.15">
      <c r="A50">
        <v>47</v>
      </c>
      <c r="B50">
        <v>316</v>
      </c>
      <c r="C50">
        <v>1</v>
      </c>
      <c r="E50">
        <f t="shared" si="0"/>
        <v>3.1645569620253164E-3</v>
      </c>
      <c r="F50" s="3" t="str">
        <f t="shared" si="1"/>
        <v>Y</v>
      </c>
    </row>
    <row r="51" spans="1:6" x14ac:dyDescent="0.15">
      <c r="A51">
        <v>48</v>
      </c>
      <c r="B51">
        <v>374</v>
      </c>
      <c r="C51">
        <v>0</v>
      </c>
      <c r="E51">
        <f t="shared" si="0"/>
        <v>0</v>
      </c>
      <c r="F51" s="3" t="str">
        <f t="shared" si="1"/>
        <v>N</v>
      </c>
    </row>
    <row r="52" spans="1:6" x14ac:dyDescent="0.15">
      <c r="A52">
        <v>49</v>
      </c>
      <c r="B52">
        <v>229</v>
      </c>
      <c r="C52">
        <v>1</v>
      </c>
      <c r="E52">
        <f t="shared" si="0"/>
        <v>4.3668122270742356E-3</v>
      </c>
      <c r="F52" s="3" t="str">
        <f t="shared" si="1"/>
        <v>Y</v>
      </c>
    </row>
    <row r="53" spans="1:6" x14ac:dyDescent="0.15">
      <c r="A53">
        <v>50</v>
      </c>
      <c r="B53">
        <v>278</v>
      </c>
      <c r="C53">
        <v>0</v>
      </c>
      <c r="E53">
        <f t="shared" si="0"/>
        <v>0</v>
      </c>
      <c r="F53" s="3" t="str">
        <f t="shared" si="1"/>
        <v>N</v>
      </c>
    </row>
    <row r="54" spans="1:6" x14ac:dyDescent="0.15">
      <c r="A54">
        <v>51</v>
      </c>
      <c r="B54">
        <v>309</v>
      </c>
      <c r="C54">
        <v>0</v>
      </c>
      <c r="E54">
        <f t="shared" si="0"/>
        <v>0</v>
      </c>
      <c r="F54" s="3" t="str">
        <f t="shared" si="1"/>
        <v>N</v>
      </c>
    </row>
    <row r="55" spans="1:6" x14ac:dyDescent="0.15">
      <c r="A55">
        <v>52</v>
      </c>
      <c r="B55">
        <v>376</v>
      </c>
      <c r="C55">
        <v>0</v>
      </c>
      <c r="E55">
        <f t="shared" si="0"/>
        <v>0</v>
      </c>
      <c r="F55" s="3" t="str">
        <f t="shared" si="1"/>
        <v>N</v>
      </c>
    </row>
    <row r="56" spans="1:6" x14ac:dyDescent="0.15">
      <c r="A56">
        <v>53</v>
      </c>
      <c r="B56">
        <v>454</v>
      </c>
      <c r="C56">
        <v>0</v>
      </c>
      <c r="E56">
        <f t="shared" si="0"/>
        <v>0</v>
      </c>
      <c r="F56" s="3" t="str">
        <f t="shared" si="1"/>
        <v>N</v>
      </c>
    </row>
    <row r="57" spans="1:6" x14ac:dyDescent="0.15">
      <c r="A57">
        <v>54</v>
      </c>
      <c r="B57">
        <v>549</v>
      </c>
      <c r="C57">
        <v>5</v>
      </c>
      <c r="E57">
        <f t="shared" si="0"/>
        <v>9.1074681238615673E-3</v>
      </c>
      <c r="F57" s="3" t="str">
        <f t="shared" si="1"/>
        <v>Y</v>
      </c>
    </row>
    <row r="58" spans="1:6" x14ac:dyDescent="0.15">
      <c r="A58">
        <v>55</v>
      </c>
      <c r="B58">
        <v>399</v>
      </c>
      <c r="C58">
        <v>3</v>
      </c>
      <c r="E58">
        <f t="shared" si="0"/>
        <v>7.5187969924812026E-3</v>
      </c>
      <c r="F58" s="3" t="str">
        <f t="shared" si="1"/>
        <v>Y</v>
      </c>
    </row>
    <row r="59" spans="1:6" x14ac:dyDescent="0.15">
      <c r="A59">
        <v>56</v>
      </c>
      <c r="B59">
        <v>168</v>
      </c>
      <c r="C59">
        <v>0</v>
      </c>
      <c r="E59">
        <f t="shared" si="0"/>
        <v>0</v>
      </c>
      <c r="F59" s="3" t="str">
        <f t="shared" si="1"/>
        <v>N</v>
      </c>
    </row>
    <row r="60" spans="1:6" x14ac:dyDescent="0.15">
      <c r="A60">
        <v>57</v>
      </c>
      <c r="B60">
        <v>651</v>
      </c>
      <c r="C60">
        <v>2</v>
      </c>
      <c r="E60">
        <f t="shared" si="0"/>
        <v>3.0721966205837174E-3</v>
      </c>
      <c r="F60" s="3" t="str">
        <f t="shared" si="1"/>
        <v>Y</v>
      </c>
    </row>
    <row r="61" spans="1:6" x14ac:dyDescent="0.15">
      <c r="A61">
        <v>58</v>
      </c>
      <c r="B61">
        <v>307</v>
      </c>
      <c r="C61">
        <v>2</v>
      </c>
      <c r="E61">
        <f t="shared" si="0"/>
        <v>6.5146579804560263E-3</v>
      </c>
      <c r="F61" s="3" t="str">
        <f t="shared" si="1"/>
        <v>Y</v>
      </c>
    </row>
    <row r="62" spans="1:6" x14ac:dyDescent="0.15">
      <c r="A62">
        <v>59</v>
      </c>
      <c r="B62">
        <v>221</v>
      </c>
      <c r="C62">
        <v>0</v>
      </c>
      <c r="E62">
        <f t="shared" si="0"/>
        <v>0</v>
      </c>
      <c r="F62" s="3" t="str">
        <f t="shared" si="1"/>
        <v>N</v>
      </c>
    </row>
    <row r="63" spans="1:6" x14ac:dyDescent="0.15">
      <c r="A63">
        <v>60</v>
      </c>
      <c r="B63">
        <v>179</v>
      </c>
      <c r="C63">
        <v>0</v>
      </c>
      <c r="E63">
        <f t="shared" si="0"/>
        <v>0</v>
      </c>
      <c r="F63" s="3" t="str">
        <f t="shared" si="1"/>
        <v>N</v>
      </c>
    </row>
    <row r="64" spans="1:6" x14ac:dyDescent="0.15">
      <c r="A64">
        <v>61</v>
      </c>
      <c r="B64">
        <v>247</v>
      </c>
      <c r="C64">
        <v>0</v>
      </c>
      <c r="E64">
        <f t="shared" si="0"/>
        <v>0</v>
      </c>
      <c r="F64" s="3" t="str">
        <f t="shared" si="1"/>
        <v>N</v>
      </c>
    </row>
    <row r="65" spans="1:6" x14ac:dyDescent="0.15">
      <c r="A65">
        <v>62</v>
      </c>
      <c r="B65">
        <v>65</v>
      </c>
      <c r="C65">
        <v>0</v>
      </c>
      <c r="E65">
        <f t="shared" si="0"/>
        <v>0</v>
      </c>
      <c r="F65" s="3" t="str">
        <f t="shared" si="1"/>
        <v>N</v>
      </c>
    </row>
    <row r="66" spans="1:6" x14ac:dyDescent="0.15">
      <c r="A66">
        <v>63</v>
      </c>
      <c r="B66">
        <v>594</v>
      </c>
      <c r="C66">
        <v>1</v>
      </c>
      <c r="E66">
        <f t="shared" si="0"/>
        <v>1.6835016835016834E-3</v>
      </c>
      <c r="F66" s="3" t="str">
        <f t="shared" si="1"/>
        <v>N</v>
      </c>
    </row>
    <row r="67" spans="1:6" x14ac:dyDescent="0.15">
      <c r="A67">
        <v>64</v>
      </c>
      <c r="B67">
        <v>149</v>
      </c>
      <c r="C67">
        <v>0</v>
      </c>
      <c r="E67">
        <f t="shared" si="0"/>
        <v>0</v>
      </c>
      <c r="F67" s="3" t="str">
        <f t="shared" si="1"/>
        <v>N</v>
      </c>
    </row>
    <row r="68" spans="1:6" x14ac:dyDescent="0.15">
      <c r="A68">
        <v>65</v>
      </c>
      <c r="B68">
        <v>268</v>
      </c>
      <c r="C68">
        <v>0</v>
      </c>
      <c r="E68">
        <f t="shared" si="0"/>
        <v>0</v>
      </c>
      <c r="F68" s="3" t="str">
        <f t="shared" si="1"/>
        <v>N</v>
      </c>
    </row>
    <row r="69" spans="1:6" x14ac:dyDescent="0.15">
      <c r="A69">
        <v>66</v>
      </c>
      <c r="B69">
        <v>51</v>
      </c>
      <c r="C69">
        <v>0</v>
      </c>
      <c r="E69">
        <f t="shared" ref="E69:E129" si="2">C69/B69</f>
        <v>0</v>
      </c>
      <c r="F69" s="3" t="str">
        <f t="shared" ref="F69:F129" si="3">IF(E69&gt;=F$1,"Y","N")</f>
        <v>N</v>
      </c>
    </row>
    <row r="70" spans="1:6" x14ac:dyDescent="0.15">
      <c r="A70">
        <v>67</v>
      </c>
      <c r="B70">
        <v>981</v>
      </c>
      <c r="C70">
        <v>2</v>
      </c>
      <c r="E70">
        <f t="shared" si="2"/>
        <v>2.0387359836901123E-3</v>
      </c>
      <c r="F70" s="3" t="str">
        <f t="shared" si="3"/>
        <v>N</v>
      </c>
    </row>
    <row r="71" spans="1:6" x14ac:dyDescent="0.15">
      <c r="A71">
        <v>68</v>
      </c>
      <c r="B71">
        <v>263</v>
      </c>
      <c r="C71">
        <v>0</v>
      </c>
      <c r="E71">
        <f t="shared" si="2"/>
        <v>0</v>
      </c>
      <c r="F71" s="3" t="str">
        <f t="shared" si="3"/>
        <v>N</v>
      </c>
    </row>
    <row r="72" spans="1:6" x14ac:dyDescent="0.15">
      <c r="A72">
        <v>69</v>
      </c>
      <c r="B72">
        <v>1056</v>
      </c>
      <c r="C72">
        <v>0</v>
      </c>
      <c r="E72">
        <f t="shared" si="2"/>
        <v>0</v>
      </c>
      <c r="F72" s="3" t="str">
        <f t="shared" si="3"/>
        <v>N</v>
      </c>
    </row>
    <row r="73" spans="1:6" x14ac:dyDescent="0.15">
      <c r="A73">
        <v>70</v>
      </c>
      <c r="B73">
        <v>291</v>
      </c>
      <c r="C73">
        <v>0</v>
      </c>
      <c r="E73">
        <f t="shared" si="2"/>
        <v>0</v>
      </c>
      <c r="F73" s="3" t="str">
        <f t="shared" si="3"/>
        <v>N</v>
      </c>
    </row>
    <row r="74" spans="1:6" x14ac:dyDescent="0.15">
      <c r="A74">
        <v>71</v>
      </c>
      <c r="B74">
        <v>594</v>
      </c>
      <c r="C74">
        <v>1</v>
      </c>
      <c r="E74">
        <f t="shared" si="2"/>
        <v>1.6835016835016834E-3</v>
      </c>
      <c r="F74" s="3" t="str">
        <f t="shared" si="3"/>
        <v>N</v>
      </c>
    </row>
    <row r="75" spans="1:6" x14ac:dyDescent="0.15">
      <c r="A75">
        <v>72</v>
      </c>
      <c r="B75">
        <v>180</v>
      </c>
      <c r="C75">
        <v>0</v>
      </c>
      <c r="E75">
        <f t="shared" si="2"/>
        <v>0</v>
      </c>
      <c r="F75" s="3" t="str">
        <f t="shared" si="3"/>
        <v>N</v>
      </c>
    </row>
    <row r="76" spans="1:6" x14ac:dyDescent="0.15">
      <c r="A76">
        <v>73</v>
      </c>
      <c r="B76">
        <v>95</v>
      </c>
      <c r="C76">
        <v>0</v>
      </c>
      <c r="E76">
        <f t="shared" si="2"/>
        <v>0</v>
      </c>
      <c r="F76" s="3" t="str">
        <f t="shared" si="3"/>
        <v>N</v>
      </c>
    </row>
    <row r="77" spans="1:6" x14ac:dyDescent="0.15">
      <c r="A77">
        <v>74</v>
      </c>
      <c r="B77">
        <v>227</v>
      </c>
      <c r="C77">
        <v>0</v>
      </c>
      <c r="E77">
        <f t="shared" si="2"/>
        <v>0</v>
      </c>
      <c r="F77" s="3" t="str">
        <f t="shared" si="3"/>
        <v>N</v>
      </c>
    </row>
    <row r="78" spans="1:6" x14ac:dyDescent="0.15">
      <c r="A78">
        <v>75</v>
      </c>
      <c r="B78">
        <v>360</v>
      </c>
      <c r="C78">
        <v>1</v>
      </c>
      <c r="E78">
        <f t="shared" si="2"/>
        <v>2.7777777777777779E-3</v>
      </c>
      <c r="F78" s="3" t="str">
        <f t="shared" si="3"/>
        <v>Y</v>
      </c>
    </row>
    <row r="79" spans="1:6" x14ac:dyDescent="0.15">
      <c r="A79">
        <v>76</v>
      </c>
      <c r="B79">
        <v>538</v>
      </c>
      <c r="C79">
        <v>2</v>
      </c>
      <c r="E79">
        <f t="shared" si="2"/>
        <v>3.7174721189591076E-3</v>
      </c>
      <c r="F79" s="3" t="str">
        <f t="shared" si="3"/>
        <v>Y</v>
      </c>
    </row>
    <row r="80" spans="1:6" x14ac:dyDescent="0.15">
      <c r="A80">
        <v>77</v>
      </c>
      <c r="B80">
        <v>730</v>
      </c>
      <c r="C80">
        <v>1</v>
      </c>
      <c r="E80">
        <f t="shared" si="2"/>
        <v>1.3698630136986301E-3</v>
      </c>
      <c r="F80" s="3" t="str">
        <f t="shared" si="3"/>
        <v>N</v>
      </c>
    </row>
    <row r="81" spans="1:6" x14ac:dyDescent="0.15">
      <c r="A81">
        <v>78</v>
      </c>
      <c r="B81">
        <v>697</v>
      </c>
      <c r="C81">
        <v>0</v>
      </c>
      <c r="E81">
        <f t="shared" si="2"/>
        <v>0</v>
      </c>
      <c r="F81" s="3" t="str">
        <f t="shared" si="3"/>
        <v>N</v>
      </c>
    </row>
    <row r="82" spans="1:6" x14ac:dyDescent="0.15">
      <c r="A82">
        <v>79</v>
      </c>
      <c r="B82">
        <v>179</v>
      </c>
      <c r="C82">
        <v>1</v>
      </c>
      <c r="E82">
        <f t="shared" si="2"/>
        <v>5.5865921787709499E-3</v>
      </c>
      <c r="F82" s="3" t="str">
        <f t="shared" si="3"/>
        <v>Y</v>
      </c>
    </row>
    <row r="83" spans="1:6" x14ac:dyDescent="0.15">
      <c r="A83">
        <v>80</v>
      </c>
      <c r="B83">
        <v>138</v>
      </c>
      <c r="C83">
        <v>2</v>
      </c>
      <c r="E83">
        <f t="shared" si="2"/>
        <v>1.4492753623188406E-2</v>
      </c>
      <c r="F83" s="3" t="str">
        <f t="shared" si="3"/>
        <v>Y</v>
      </c>
    </row>
    <row r="84" spans="1:6" x14ac:dyDescent="0.15">
      <c r="A84">
        <v>81</v>
      </c>
      <c r="B84">
        <v>178</v>
      </c>
      <c r="C84">
        <v>0</v>
      </c>
      <c r="E84">
        <f t="shared" si="2"/>
        <v>0</v>
      </c>
      <c r="F84" s="3" t="str">
        <f t="shared" si="3"/>
        <v>N</v>
      </c>
    </row>
    <row r="85" spans="1:6" x14ac:dyDescent="0.15">
      <c r="A85">
        <v>82</v>
      </c>
      <c r="B85">
        <v>393</v>
      </c>
      <c r="C85">
        <v>1</v>
      </c>
      <c r="E85">
        <f t="shared" si="2"/>
        <v>2.5445292620865142E-3</v>
      </c>
      <c r="F85" s="3" t="str">
        <f t="shared" si="3"/>
        <v>Y</v>
      </c>
    </row>
    <row r="86" spans="1:6" x14ac:dyDescent="0.15">
      <c r="A86">
        <v>83</v>
      </c>
      <c r="B86">
        <v>351</v>
      </c>
      <c r="C86">
        <v>3</v>
      </c>
      <c r="E86">
        <f t="shared" si="2"/>
        <v>8.5470085470085479E-3</v>
      </c>
      <c r="F86" s="3" t="str">
        <f t="shared" si="3"/>
        <v>Y</v>
      </c>
    </row>
    <row r="87" spans="1:6" x14ac:dyDescent="0.15">
      <c r="A87">
        <v>84</v>
      </c>
      <c r="B87">
        <v>849</v>
      </c>
      <c r="C87">
        <v>3</v>
      </c>
      <c r="E87">
        <f t="shared" si="2"/>
        <v>3.5335689045936395E-3</v>
      </c>
      <c r="F87" s="3" t="str">
        <f t="shared" si="3"/>
        <v>Y</v>
      </c>
    </row>
    <row r="88" spans="1:6" x14ac:dyDescent="0.15">
      <c r="A88">
        <v>85</v>
      </c>
      <c r="B88">
        <v>764</v>
      </c>
      <c r="C88">
        <v>3</v>
      </c>
      <c r="E88">
        <f t="shared" si="2"/>
        <v>3.9267015706806281E-3</v>
      </c>
      <c r="F88" s="3" t="str">
        <f t="shared" si="3"/>
        <v>Y</v>
      </c>
    </row>
    <row r="89" spans="1:6" x14ac:dyDescent="0.15">
      <c r="A89">
        <v>86</v>
      </c>
      <c r="B89">
        <v>1268</v>
      </c>
      <c r="C89">
        <v>2</v>
      </c>
      <c r="E89">
        <f t="shared" si="2"/>
        <v>1.5772870662460567E-3</v>
      </c>
      <c r="F89" s="3" t="str">
        <f t="shared" si="3"/>
        <v>N</v>
      </c>
    </row>
    <row r="90" spans="1:6" x14ac:dyDescent="0.15">
      <c r="A90">
        <v>87</v>
      </c>
      <c r="B90">
        <v>275</v>
      </c>
      <c r="C90">
        <v>0</v>
      </c>
      <c r="E90">
        <f t="shared" si="2"/>
        <v>0</v>
      </c>
      <c r="F90" s="3" t="str">
        <f t="shared" si="3"/>
        <v>N</v>
      </c>
    </row>
    <row r="91" spans="1:6" x14ac:dyDescent="0.15">
      <c r="A91">
        <v>88</v>
      </c>
      <c r="B91">
        <v>299</v>
      </c>
      <c r="C91">
        <v>1</v>
      </c>
      <c r="E91">
        <f t="shared" si="2"/>
        <v>3.3444816053511705E-3</v>
      </c>
      <c r="F91" s="3" t="str">
        <f t="shared" si="3"/>
        <v>Y</v>
      </c>
    </row>
    <row r="92" spans="1:6" x14ac:dyDescent="0.15">
      <c r="A92">
        <v>89</v>
      </c>
      <c r="B92">
        <v>220</v>
      </c>
      <c r="C92">
        <v>0</v>
      </c>
      <c r="E92">
        <f t="shared" si="2"/>
        <v>0</v>
      </c>
      <c r="F92" s="3" t="str">
        <f t="shared" si="3"/>
        <v>N</v>
      </c>
    </row>
    <row r="93" spans="1:6" x14ac:dyDescent="0.15">
      <c r="A93">
        <v>90</v>
      </c>
      <c r="B93">
        <v>402</v>
      </c>
      <c r="C93">
        <v>1</v>
      </c>
      <c r="E93">
        <f t="shared" si="2"/>
        <v>2.4875621890547263E-3</v>
      </c>
      <c r="F93" s="3" t="str">
        <f t="shared" si="3"/>
        <v>Y</v>
      </c>
    </row>
    <row r="94" spans="1:6" x14ac:dyDescent="0.15">
      <c r="A94">
        <v>91</v>
      </c>
      <c r="B94">
        <v>96</v>
      </c>
      <c r="C94">
        <v>1</v>
      </c>
      <c r="E94">
        <f t="shared" si="2"/>
        <v>1.0416666666666666E-2</v>
      </c>
      <c r="F94" s="3" t="str">
        <f t="shared" si="3"/>
        <v>Y</v>
      </c>
    </row>
    <row r="95" spans="1:6" x14ac:dyDescent="0.15">
      <c r="A95">
        <v>92</v>
      </c>
      <c r="B95">
        <v>271</v>
      </c>
      <c r="C95">
        <v>1</v>
      </c>
      <c r="E95">
        <f t="shared" si="2"/>
        <v>3.6900369003690036E-3</v>
      </c>
      <c r="F95" s="3" t="str">
        <f t="shared" si="3"/>
        <v>Y</v>
      </c>
    </row>
    <row r="96" spans="1:6" x14ac:dyDescent="0.15">
      <c r="A96">
        <v>93</v>
      </c>
      <c r="B96">
        <v>142</v>
      </c>
      <c r="C96">
        <v>0</v>
      </c>
      <c r="E96">
        <f t="shared" si="2"/>
        <v>0</v>
      </c>
      <c r="F96" s="3" t="str">
        <f t="shared" si="3"/>
        <v>N</v>
      </c>
    </row>
    <row r="97" spans="1:6" x14ac:dyDescent="0.15">
      <c r="A97">
        <v>94</v>
      </c>
      <c r="B97">
        <v>246</v>
      </c>
      <c r="C97">
        <v>0</v>
      </c>
      <c r="E97">
        <f t="shared" si="2"/>
        <v>0</v>
      </c>
      <c r="F97" s="3" t="str">
        <f t="shared" si="3"/>
        <v>N</v>
      </c>
    </row>
    <row r="98" spans="1:6" x14ac:dyDescent="0.15">
      <c r="A98">
        <v>95</v>
      </c>
      <c r="B98">
        <v>456</v>
      </c>
      <c r="C98">
        <v>1</v>
      </c>
      <c r="E98">
        <f t="shared" si="2"/>
        <v>2.1929824561403508E-3</v>
      </c>
      <c r="F98" s="3" t="str">
        <f t="shared" si="3"/>
        <v>Y</v>
      </c>
    </row>
    <row r="99" spans="1:6" x14ac:dyDescent="0.15">
      <c r="A99">
        <v>96</v>
      </c>
      <c r="B99">
        <v>403</v>
      </c>
      <c r="C99">
        <v>2</v>
      </c>
      <c r="E99">
        <f t="shared" si="2"/>
        <v>4.9627791563275434E-3</v>
      </c>
      <c r="F99" s="3" t="str">
        <f t="shared" si="3"/>
        <v>Y</v>
      </c>
    </row>
    <row r="100" spans="1:6" x14ac:dyDescent="0.15">
      <c r="A100">
        <v>97</v>
      </c>
      <c r="B100">
        <v>128</v>
      </c>
      <c r="C100">
        <v>1</v>
      </c>
      <c r="E100">
        <f t="shared" si="2"/>
        <v>7.8125E-3</v>
      </c>
      <c r="F100" s="3" t="str">
        <f t="shared" si="3"/>
        <v>Y</v>
      </c>
    </row>
    <row r="101" spans="1:6" x14ac:dyDescent="0.15">
      <c r="A101">
        <v>98</v>
      </c>
      <c r="B101">
        <v>370</v>
      </c>
      <c r="C101">
        <v>2</v>
      </c>
      <c r="E101">
        <f t="shared" si="2"/>
        <v>5.4054054054054057E-3</v>
      </c>
      <c r="F101" s="3" t="str">
        <f t="shared" si="3"/>
        <v>Y</v>
      </c>
    </row>
    <row r="102" spans="1:6" x14ac:dyDescent="0.15">
      <c r="A102">
        <v>99</v>
      </c>
      <c r="B102">
        <v>128</v>
      </c>
      <c r="C102">
        <v>0</v>
      </c>
      <c r="E102">
        <f t="shared" si="2"/>
        <v>0</v>
      </c>
      <c r="F102" s="3" t="str">
        <f t="shared" si="3"/>
        <v>N</v>
      </c>
    </row>
    <row r="103" spans="1:6" x14ac:dyDescent="0.15">
      <c r="A103">
        <v>100</v>
      </c>
      <c r="B103">
        <v>386</v>
      </c>
      <c r="C103">
        <v>0</v>
      </c>
      <c r="E103">
        <f t="shared" si="2"/>
        <v>0</v>
      </c>
      <c r="F103" s="3" t="str">
        <f t="shared" si="3"/>
        <v>N</v>
      </c>
    </row>
    <row r="104" spans="1:6" x14ac:dyDescent="0.15">
      <c r="A104">
        <v>101</v>
      </c>
      <c r="B104">
        <v>380</v>
      </c>
      <c r="C104">
        <v>0</v>
      </c>
      <c r="E104">
        <f t="shared" si="2"/>
        <v>0</v>
      </c>
      <c r="F104" s="3" t="str">
        <f t="shared" si="3"/>
        <v>N</v>
      </c>
    </row>
    <row r="105" spans="1:6" x14ac:dyDescent="0.15">
      <c r="A105">
        <v>102</v>
      </c>
      <c r="B105">
        <v>611</v>
      </c>
      <c r="C105">
        <v>0</v>
      </c>
      <c r="E105">
        <f t="shared" si="2"/>
        <v>0</v>
      </c>
      <c r="F105" s="3" t="str">
        <f t="shared" si="3"/>
        <v>N</v>
      </c>
    </row>
    <row r="106" spans="1:6" x14ac:dyDescent="0.15">
      <c r="A106">
        <v>103</v>
      </c>
      <c r="B106">
        <v>376</v>
      </c>
      <c r="C106">
        <v>1</v>
      </c>
      <c r="E106">
        <f t="shared" si="2"/>
        <v>2.6595744680851063E-3</v>
      </c>
      <c r="F106" s="3" t="str">
        <f t="shared" si="3"/>
        <v>Y</v>
      </c>
    </row>
    <row r="107" spans="1:6" x14ac:dyDescent="0.15">
      <c r="A107">
        <v>104</v>
      </c>
      <c r="B107">
        <v>504</v>
      </c>
      <c r="C107">
        <v>1</v>
      </c>
      <c r="E107">
        <f t="shared" si="2"/>
        <v>1.984126984126984E-3</v>
      </c>
      <c r="F107" s="3" t="str">
        <f t="shared" si="3"/>
        <v>N</v>
      </c>
    </row>
    <row r="108" spans="1:6" x14ac:dyDescent="0.15">
      <c r="A108">
        <v>105</v>
      </c>
      <c r="B108">
        <v>286</v>
      </c>
      <c r="C108">
        <v>0</v>
      </c>
      <c r="E108">
        <f t="shared" si="2"/>
        <v>0</v>
      </c>
      <c r="F108" s="3" t="str">
        <f t="shared" si="3"/>
        <v>N</v>
      </c>
    </row>
    <row r="109" spans="1:6" x14ac:dyDescent="0.15">
      <c r="A109">
        <v>106</v>
      </c>
      <c r="B109">
        <v>729</v>
      </c>
      <c r="C109">
        <v>0</v>
      </c>
      <c r="E109">
        <f t="shared" si="2"/>
        <v>0</v>
      </c>
      <c r="F109" s="3" t="str">
        <f t="shared" si="3"/>
        <v>N</v>
      </c>
    </row>
    <row r="110" spans="1:6" x14ac:dyDescent="0.15">
      <c r="A110">
        <v>107</v>
      </c>
      <c r="B110">
        <v>279</v>
      </c>
      <c r="C110">
        <v>0</v>
      </c>
      <c r="E110">
        <f t="shared" si="2"/>
        <v>0</v>
      </c>
      <c r="F110" s="3" t="str">
        <f t="shared" si="3"/>
        <v>N</v>
      </c>
    </row>
    <row r="111" spans="1:6" x14ac:dyDescent="0.15">
      <c r="A111">
        <v>108</v>
      </c>
      <c r="B111">
        <v>472</v>
      </c>
      <c r="C111">
        <v>0</v>
      </c>
      <c r="E111">
        <f t="shared" si="2"/>
        <v>0</v>
      </c>
      <c r="F111" s="3" t="str">
        <f t="shared" si="3"/>
        <v>N</v>
      </c>
    </row>
    <row r="112" spans="1:6" x14ac:dyDescent="0.15">
      <c r="A112">
        <v>109</v>
      </c>
      <c r="B112">
        <v>346</v>
      </c>
      <c r="C112">
        <v>0</v>
      </c>
      <c r="E112">
        <f t="shared" si="2"/>
        <v>0</v>
      </c>
      <c r="F112" s="3" t="str">
        <f t="shared" si="3"/>
        <v>N</v>
      </c>
    </row>
    <row r="113" spans="1:6" x14ac:dyDescent="0.15">
      <c r="A113">
        <v>110</v>
      </c>
      <c r="B113">
        <v>461</v>
      </c>
      <c r="C113">
        <v>0</v>
      </c>
      <c r="E113">
        <f t="shared" si="2"/>
        <v>0</v>
      </c>
      <c r="F113" s="3" t="str">
        <f t="shared" si="3"/>
        <v>N</v>
      </c>
    </row>
    <row r="114" spans="1:6" x14ac:dyDescent="0.15">
      <c r="A114">
        <v>111</v>
      </c>
      <c r="B114">
        <v>139</v>
      </c>
      <c r="C114">
        <v>0</v>
      </c>
      <c r="E114">
        <f t="shared" si="2"/>
        <v>0</v>
      </c>
      <c r="F114" s="3" t="str">
        <f t="shared" si="3"/>
        <v>N</v>
      </c>
    </row>
    <row r="115" spans="1:6" x14ac:dyDescent="0.15">
      <c r="A115">
        <v>112</v>
      </c>
      <c r="B115">
        <v>283</v>
      </c>
      <c r="C115">
        <v>0</v>
      </c>
      <c r="E115">
        <f t="shared" si="2"/>
        <v>0</v>
      </c>
      <c r="F115" s="3" t="str">
        <f t="shared" si="3"/>
        <v>N</v>
      </c>
    </row>
    <row r="116" spans="1:6" x14ac:dyDescent="0.15">
      <c r="A116">
        <v>113</v>
      </c>
      <c r="B116">
        <v>244</v>
      </c>
      <c r="C116">
        <v>0</v>
      </c>
      <c r="E116">
        <f t="shared" si="2"/>
        <v>0</v>
      </c>
      <c r="F116" s="3" t="str">
        <f t="shared" si="3"/>
        <v>N</v>
      </c>
    </row>
    <row r="117" spans="1:6" x14ac:dyDescent="0.15">
      <c r="A117">
        <v>114</v>
      </c>
      <c r="B117">
        <v>353</v>
      </c>
      <c r="C117">
        <v>1</v>
      </c>
      <c r="E117">
        <f t="shared" si="2"/>
        <v>2.8328611898016999E-3</v>
      </c>
      <c r="F117" s="3" t="str">
        <f t="shared" si="3"/>
        <v>Y</v>
      </c>
    </row>
    <row r="118" spans="1:6" x14ac:dyDescent="0.15">
      <c r="A118">
        <v>115</v>
      </c>
      <c r="B118">
        <v>98</v>
      </c>
      <c r="C118">
        <v>0</v>
      </c>
      <c r="E118">
        <f t="shared" si="2"/>
        <v>0</v>
      </c>
      <c r="F118" s="3" t="str">
        <f t="shared" si="3"/>
        <v>N</v>
      </c>
    </row>
    <row r="119" spans="1:6" x14ac:dyDescent="0.15">
      <c r="A119">
        <v>116</v>
      </c>
      <c r="B119">
        <v>89</v>
      </c>
      <c r="C119">
        <v>1</v>
      </c>
      <c r="E119">
        <f t="shared" si="2"/>
        <v>1.1235955056179775E-2</v>
      </c>
      <c r="F119" s="3" t="str">
        <f t="shared" si="3"/>
        <v>Y</v>
      </c>
    </row>
    <row r="120" spans="1:6" x14ac:dyDescent="0.15">
      <c r="A120">
        <v>117</v>
      </c>
      <c r="B120">
        <v>280</v>
      </c>
      <c r="C120">
        <v>0</v>
      </c>
      <c r="E120">
        <f t="shared" si="2"/>
        <v>0</v>
      </c>
      <c r="F120" s="3" t="str">
        <f t="shared" si="3"/>
        <v>N</v>
      </c>
    </row>
    <row r="121" spans="1:6" x14ac:dyDescent="0.15">
      <c r="A121">
        <v>118</v>
      </c>
      <c r="B121">
        <v>119</v>
      </c>
      <c r="C121">
        <v>0</v>
      </c>
      <c r="E121">
        <f t="shared" si="2"/>
        <v>0</v>
      </c>
      <c r="F121" s="3" t="str">
        <f t="shared" si="3"/>
        <v>N</v>
      </c>
    </row>
    <row r="122" spans="1:6" x14ac:dyDescent="0.15">
      <c r="A122">
        <v>119</v>
      </c>
      <c r="B122">
        <v>909</v>
      </c>
      <c r="C122">
        <v>1</v>
      </c>
      <c r="E122">
        <f t="shared" si="2"/>
        <v>1.1001100110011001E-3</v>
      </c>
      <c r="F122" s="3" t="str">
        <f t="shared" si="3"/>
        <v>N</v>
      </c>
    </row>
    <row r="123" spans="1:6" x14ac:dyDescent="0.15">
      <c r="A123">
        <v>120</v>
      </c>
      <c r="B123">
        <v>543</v>
      </c>
      <c r="C123">
        <v>1</v>
      </c>
      <c r="E123">
        <f t="shared" si="2"/>
        <v>1.841620626151013E-3</v>
      </c>
      <c r="F123" s="3" t="str">
        <f t="shared" si="3"/>
        <v>N</v>
      </c>
    </row>
    <row r="124" spans="1:6" x14ac:dyDescent="0.15">
      <c r="A124">
        <v>121</v>
      </c>
      <c r="B124">
        <v>602</v>
      </c>
      <c r="C124">
        <v>0</v>
      </c>
      <c r="E124">
        <f t="shared" si="2"/>
        <v>0</v>
      </c>
      <c r="F124" s="3" t="str">
        <f t="shared" si="3"/>
        <v>N</v>
      </c>
    </row>
    <row r="125" spans="1:6" x14ac:dyDescent="0.15">
      <c r="A125">
        <v>122</v>
      </c>
      <c r="B125">
        <v>646</v>
      </c>
      <c r="C125">
        <v>0</v>
      </c>
      <c r="E125">
        <f t="shared" si="2"/>
        <v>0</v>
      </c>
      <c r="F125" s="3" t="str">
        <f t="shared" si="3"/>
        <v>N</v>
      </c>
    </row>
    <row r="126" spans="1:6" x14ac:dyDescent="0.15">
      <c r="A126">
        <v>123</v>
      </c>
      <c r="B126">
        <v>253</v>
      </c>
      <c r="C126">
        <v>1</v>
      </c>
      <c r="E126">
        <f t="shared" si="2"/>
        <v>3.952569169960474E-3</v>
      </c>
      <c r="F126" s="3" t="str">
        <f t="shared" si="3"/>
        <v>Y</v>
      </c>
    </row>
    <row r="127" spans="1:6" x14ac:dyDescent="0.15">
      <c r="A127">
        <v>124</v>
      </c>
      <c r="B127">
        <v>255</v>
      </c>
      <c r="C127">
        <v>0</v>
      </c>
      <c r="E127">
        <f t="shared" si="2"/>
        <v>0</v>
      </c>
      <c r="F127" s="3" t="str">
        <f t="shared" si="3"/>
        <v>N</v>
      </c>
    </row>
    <row r="128" spans="1:6" x14ac:dyDescent="0.15">
      <c r="A128">
        <v>125</v>
      </c>
      <c r="B128">
        <v>383</v>
      </c>
      <c r="C128">
        <v>0</v>
      </c>
      <c r="E128">
        <f t="shared" si="2"/>
        <v>0</v>
      </c>
      <c r="F128" s="3" t="str">
        <f t="shared" si="3"/>
        <v>N</v>
      </c>
    </row>
    <row r="129" spans="1:6" x14ac:dyDescent="0.15">
      <c r="A129">
        <v>126</v>
      </c>
      <c r="B129">
        <v>404</v>
      </c>
      <c r="C129">
        <v>0</v>
      </c>
      <c r="E129">
        <f t="shared" si="2"/>
        <v>0</v>
      </c>
      <c r="F129" s="3" t="str">
        <f t="shared" si="3"/>
        <v>N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/>
  </sheetViews>
  <sheetFormatPr baseColWidth="10" defaultColWidth="8.83203125" defaultRowHeight="13" x14ac:dyDescent="0.15"/>
  <sheetData>
    <row r="1" spans="1:9" x14ac:dyDescent="0.15">
      <c r="A1" s="16" t="s">
        <v>27</v>
      </c>
      <c r="B1">
        <v>0.43894218235356597</v>
      </c>
      <c r="D1" s="18" t="s">
        <v>29</v>
      </c>
      <c r="E1">
        <f>EXP(GAMMALN(B1)+GAMMALN(B2)-GAMMALN(B1+B2))</f>
        <v>0.27325758951121049</v>
      </c>
    </row>
    <row r="2" spans="1:9" x14ac:dyDescent="0.15">
      <c r="A2" s="17" t="s">
        <v>28</v>
      </c>
      <c r="B2">
        <v>95.410954055469475</v>
      </c>
    </row>
    <row r="3" spans="1:9" x14ac:dyDescent="0.15">
      <c r="E3" s="1" t="s">
        <v>9</v>
      </c>
      <c r="F3">
        <f>SUM(F6:F131)</f>
        <v>-200.54803986012729</v>
      </c>
      <c r="H3" t="s">
        <v>12</v>
      </c>
      <c r="I3">
        <f>(3343/10000)/161.5</f>
        <v>2.0699690402476781E-3</v>
      </c>
    </row>
    <row r="5" spans="1:9" x14ac:dyDescent="0.15">
      <c r="A5" s="1" t="s">
        <v>8</v>
      </c>
      <c r="B5" s="1" t="s">
        <v>22</v>
      </c>
      <c r="C5" s="1" t="s">
        <v>0</v>
      </c>
      <c r="E5" s="1" t="s">
        <v>21</v>
      </c>
      <c r="H5" t="s">
        <v>5</v>
      </c>
      <c r="I5" s="3" t="s">
        <v>1</v>
      </c>
    </row>
    <row r="6" spans="1:9" x14ac:dyDescent="0.15">
      <c r="A6">
        <v>1</v>
      </c>
      <c r="B6">
        <v>34</v>
      </c>
      <c r="C6">
        <v>0</v>
      </c>
      <c r="E6">
        <f>COMBIN(B6,C6)*EXP(GAMMALN(B$1+C6)+GAMMALN(B$2+B6-C6)-GAMMALN(B$1+B$2+B6))/E$1</f>
        <v>0.87447758727419056</v>
      </c>
      <c r="F6">
        <f>LN(E6)</f>
        <v>-0.13412861404094667</v>
      </c>
      <c r="H6">
        <f t="shared" ref="H6:H37" si="0">(B$1+C6)/(B$1+B$2+B6)</f>
        <v>3.3803814640685844E-3</v>
      </c>
      <c r="I6" s="3" t="str">
        <f>IF(H6&gt;=I$3,"Y","N")</f>
        <v>Y</v>
      </c>
    </row>
    <row r="7" spans="1:9" x14ac:dyDescent="0.15">
      <c r="A7">
        <v>2</v>
      </c>
      <c r="B7">
        <v>102</v>
      </c>
      <c r="C7">
        <v>1</v>
      </c>
      <c r="E7" s="7">
        <f t="shared" ref="E7:E70" si="1">COMBIN(B7,C7)*EXP(GAMMALN(B$1+C7)+GAMMALN(B$2+B7-C7)-GAMMALN(B$1+B$2+B7))/E$1</f>
        <v>0.16555641030109874</v>
      </c>
      <c r="F7">
        <f t="shared" ref="F7:F22" si="2">LN(E7)</f>
        <v>-1.7984432944996365</v>
      </c>
      <c r="H7">
        <f t="shared" si="0"/>
        <v>7.272898342205362E-3</v>
      </c>
      <c r="I7" s="3" t="str">
        <f t="shared" ref="I7:I70" si="3">IF(H7&gt;=I$3,"Y","N")</f>
        <v>Y</v>
      </c>
    </row>
    <row r="8" spans="1:9" x14ac:dyDescent="0.15">
      <c r="A8">
        <v>3</v>
      </c>
      <c r="B8">
        <v>53</v>
      </c>
      <c r="C8">
        <v>0</v>
      </c>
      <c r="E8">
        <f t="shared" si="1"/>
        <v>0.82334326066671426</v>
      </c>
      <c r="F8">
        <f t="shared" si="2"/>
        <v>-0.19438208061097847</v>
      </c>
      <c r="H8">
        <f t="shared" si="0"/>
        <v>2.9488914231572704E-3</v>
      </c>
      <c r="I8" s="3" t="str">
        <f t="shared" si="3"/>
        <v>Y</v>
      </c>
    </row>
    <row r="9" spans="1:9" x14ac:dyDescent="0.15">
      <c r="A9">
        <v>4</v>
      </c>
      <c r="B9">
        <v>145</v>
      </c>
      <c r="C9">
        <v>2</v>
      </c>
      <c r="E9">
        <f t="shared" si="1"/>
        <v>7.6943281192344087E-2</v>
      </c>
      <c r="F9">
        <f t="shared" si="2"/>
        <v>-2.5646867364489809</v>
      </c>
      <c r="H9">
        <f t="shared" si="0"/>
        <v>1.0126399140920846E-2</v>
      </c>
      <c r="I9" s="3" t="str">
        <f t="shared" si="3"/>
        <v>Y</v>
      </c>
    </row>
    <row r="10" spans="1:9" x14ac:dyDescent="0.15">
      <c r="A10">
        <v>5</v>
      </c>
      <c r="B10">
        <v>1254</v>
      </c>
      <c r="C10">
        <v>62</v>
      </c>
      <c r="E10">
        <f t="shared" si="1"/>
        <v>1.5175011358228372E-4</v>
      </c>
      <c r="F10">
        <f t="shared" si="2"/>
        <v>-8.7932753795420222</v>
      </c>
      <c r="H10">
        <f t="shared" si="0"/>
        <v>4.6256211417563996E-2</v>
      </c>
      <c r="I10" s="3" t="str">
        <f t="shared" si="3"/>
        <v>Y</v>
      </c>
    </row>
    <row r="11" spans="1:9" x14ac:dyDescent="0.15">
      <c r="A11">
        <v>6</v>
      </c>
      <c r="B11">
        <v>144</v>
      </c>
      <c r="C11">
        <v>7</v>
      </c>
      <c r="E11">
        <f t="shared" si="1"/>
        <v>3.0136388123308813E-3</v>
      </c>
      <c r="F11">
        <f t="shared" si="2"/>
        <v>-5.8046070226108153</v>
      </c>
      <c r="H11">
        <f t="shared" si="0"/>
        <v>3.1014990204446397E-2</v>
      </c>
      <c r="I11" s="3" t="str">
        <f t="shared" si="3"/>
        <v>Y</v>
      </c>
    </row>
    <row r="12" spans="1:9" x14ac:dyDescent="0.15">
      <c r="A12">
        <v>7</v>
      </c>
      <c r="B12">
        <v>1235</v>
      </c>
      <c r="C12">
        <v>80</v>
      </c>
      <c r="E12">
        <f t="shared" si="1"/>
        <v>3.0344500973434584E-5</v>
      </c>
      <c r="F12">
        <f t="shared" si="2"/>
        <v>-10.402895243911873</v>
      </c>
      <c r="H12">
        <f t="shared" si="0"/>
        <v>6.0441784163447927E-2</v>
      </c>
      <c r="I12" s="3" t="str">
        <f t="shared" si="3"/>
        <v>Y</v>
      </c>
    </row>
    <row r="13" spans="1:9" x14ac:dyDescent="0.15">
      <c r="A13">
        <v>8</v>
      </c>
      <c r="B13">
        <v>573</v>
      </c>
      <c r="C13">
        <v>34</v>
      </c>
      <c r="E13">
        <f t="shared" si="1"/>
        <v>1.4064340545416037E-4</v>
      </c>
      <c r="F13">
        <f t="shared" si="2"/>
        <v>-8.869282910340468</v>
      </c>
      <c r="H13">
        <f t="shared" si="0"/>
        <v>5.1489792218055615E-2</v>
      </c>
      <c r="I13" s="3" t="str">
        <f t="shared" si="3"/>
        <v>Y</v>
      </c>
    </row>
    <row r="14" spans="1:9" x14ac:dyDescent="0.15">
      <c r="A14">
        <v>9</v>
      </c>
      <c r="B14">
        <v>1083</v>
      </c>
      <c r="C14">
        <v>24</v>
      </c>
      <c r="E14">
        <f t="shared" si="1"/>
        <v>3.6186985678838155E-3</v>
      </c>
      <c r="F14">
        <f t="shared" si="2"/>
        <v>-5.6216408294185634</v>
      </c>
      <c r="H14">
        <f t="shared" si="0"/>
        <v>2.0731173884264577E-2</v>
      </c>
      <c r="I14" s="3" t="str">
        <f t="shared" si="3"/>
        <v>Y</v>
      </c>
    </row>
    <row r="15" spans="1:9" x14ac:dyDescent="0.15">
      <c r="A15">
        <v>10</v>
      </c>
      <c r="B15">
        <v>352</v>
      </c>
      <c r="C15">
        <v>5</v>
      </c>
      <c r="E15">
        <f t="shared" si="1"/>
        <v>3.0099975681502533E-2</v>
      </c>
      <c r="F15">
        <f t="shared" si="2"/>
        <v>-3.5032309151511374</v>
      </c>
      <c r="H15">
        <f t="shared" si="0"/>
        <v>1.2144565016188612E-2</v>
      </c>
      <c r="I15" s="3" t="str">
        <f t="shared" si="3"/>
        <v>Y</v>
      </c>
    </row>
    <row r="16" spans="1:9" x14ac:dyDescent="0.15">
      <c r="A16">
        <v>11</v>
      </c>
      <c r="B16">
        <v>817</v>
      </c>
      <c r="C16">
        <v>7</v>
      </c>
      <c r="E16">
        <f t="shared" si="1"/>
        <v>2.810102412514863E-2</v>
      </c>
      <c r="F16">
        <f t="shared" si="2"/>
        <v>-3.57194925757174</v>
      </c>
      <c r="H16">
        <f t="shared" si="0"/>
        <v>8.1491406341963508E-3</v>
      </c>
      <c r="I16" s="3" t="str">
        <f t="shared" si="3"/>
        <v>Y</v>
      </c>
    </row>
    <row r="17" spans="1:9" x14ac:dyDescent="0.15">
      <c r="A17">
        <v>12</v>
      </c>
      <c r="B17">
        <v>118</v>
      </c>
      <c r="C17">
        <v>0</v>
      </c>
      <c r="E17">
        <f t="shared" si="1"/>
        <v>0.70182317086452839</v>
      </c>
      <c r="F17">
        <f t="shared" si="2"/>
        <v>-0.35407380004215844</v>
      </c>
      <c r="H17">
        <f t="shared" si="0"/>
        <v>2.0525714067469885E-3</v>
      </c>
      <c r="I17" s="3" t="str">
        <f t="shared" si="3"/>
        <v>N</v>
      </c>
    </row>
    <row r="18" spans="1:9" x14ac:dyDescent="0.15">
      <c r="A18">
        <v>13</v>
      </c>
      <c r="B18">
        <v>1049</v>
      </c>
      <c r="C18">
        <v>3</v>
      </c>
      <c r="E18">
        <f t="shared" si="1"/>
        <v>6.6526129306772375E-2</v>
      </c>
      <c r="F18">
        <f t="shared" si="2"/>
        <v>-2.7101604865875744</v>
      </c>
      <c r="H18">
        <f t="shared" si="0"/>
        <v>3.0038367419646292E-3</v>
      </c>
      <c r="I18" s="3" t="str">
        <f t="shared" si="3"/>
        <v>Y</v>
      </c>
    </row>
    <row r="19" spans="1:9" x14ac:dyDescent="0.15">
      <c r="A19">
        <v>14</v>
      </c>
      <c r="B19">
        <v>452</v>
      </c>
      <c r="C19">
        <v>3</v>
      </c>
      <c r="E19">
        <f t="shared" si="1"/>
        <v>6.7353979090240892E-2</v>
      </c>
      <c r="F19">
        <f t="shared" si="2"/>
        <v>-2.6977932970953016</v>
      </c>
      <c r="H19">
        <f t="shared" si="0"/>
        <v>6.2771613282568053E-3</v>
      </c>
      <c r="I19" s="3" t="str">
        <f t="shared" si="3"/>
        <v>Y</v>
      </c>
    </row>
    <row r="20" spans="1:9" x14ac:dyDescent="0.15">
      <c r="A20">
        <v>15</v>
      </c>
      <c r="B20">
        <v>338</v>
      </c>
      <c r="C20">
        <v>2</v>
      </c>
      <c r="E20">
        <f t="shared" si="1"/>
        <v>9.91344898180994E-2</v>
      </c>
      <c r="F20">
        <f t="shared" si="2"/>
        <v>-2.3112778677396557</v>
      </c>
      <c r="H20">
        <f t="shared" si="0"/>
        <v>5.6216267504109619E-3</v>
      </c>
      <c r="I20" s="3" t="str">
        <f t="shared" si="3"/>
        <v>Y</v>
      </c>
    </row>
    <row r="21" spans="1:9" x14ac:dyDescent="0.15">
      <c r="A21">
        <v>16</v>
      </c>
      <c r="B21">
        <v>168</v>
      </c>
      <c r="C21">
        <v>0</v>
      </c>
      <c r="E21">
        <f t="shared" si="1"/>
        <v>0.63981334957198077</v>
      </c>
      <c r="F21">
        <f t="shared" si="2"/>
        <v>-0.44657878645779198</v>
      </c>
      <c r="H21">
        <f t="shared" si="0"/>
        <v>1.6636056659954956E-3</v>
      </c>
      <c r="I21" s="3" t="str">
        <f t="shared" si="3"/>
        <v>N</v>
      </c>
    </row>
    <row r="22" spans="1:9" x14ac:dyDescent="0.15">
      <c r="A22">
        <v>17</v>
      </c>
      <c r="B22">
        <v>242</v>
      </c>
      <c r="C22">
        <v>3</v>
      </c>
      <c r="E22">
        <f t="shared" si="1"/>
        <v>5.4654768311755912E-2</v>
      </c>
      <c r="F22">
        <f t="shared" si="2"/>
        <v>-2.9067188163495969</v>
      </c>
      <c r="H22">
        <f t="shared" si="0"/>
        <v>1.0178905545475698E-2</v>
      </c>
      <c r="I22" s="3" t="str">
        <f t="shared" si="3"/>
        <v>Y</v>
      </c>
    </row>
    <row r="23" spans="1:9" x14ac:dyDescent="0.15">
      <c r="A23">
        <v>18</v>
      </c>
      <c r="B23">
        <v>185</v>
      </c>
      <c r="C23">
        <v>1</v>
      </c>
      <c r="E23">
        <f t="shared" si="1"/>
        <v>0.18090660957313295</v>
      </c>
      <c r="F23">
        <f t="shared" ref="F23:F38" si="4">LN(E23)</f>
        <v>-1.7097743500834395</v>
      </c>
      <c r="H23">
        <f t="shared" si="0"/>
        <v>5.1235275555703719E-3</v>
      </c>
      <c r="I23" s="3" t="str">
        <f t="shared" si="3"/>
        <v>Y</v>
      </c>
    </row>
    <row r="24" spans="1:9" x14ac:dyDescent="0.15">
      <c r="A24">
        <v>19</v>
      </c>
      <c r="B24">
        <v>116</v>
      </c>
      <c r="C24">
        <v>0</v>
      </c>
      <c r="E24">
        <f t="shared" si="1"/>
        <v>0.70473364392193472</v>
      </c>
      <c r="F24">
        <f t="shared" si="4"/>
        <v>-0.34993535759787175</v>
      </c>
      <c r="H24">
        <f t="shared" si="0"/>
        <v>2.0719490079938899E-3</v>
      </c>
      <c r="I24" s="3" t="str">
        <f t="shared" si="3"/>
        <v>Y</v>
      </c>
    </row>
    <row r="25" spans="1:9" x14ac:dyDescent="0.15">
      <c r="A25">
        <v>20</v>
      </c>
      <c r="B25">
        <v>69</v>
      </c>
      <c r="C25">
        <v>1</v>
      </c>
      <c r="E25">
        <f t="shared" si="1"/>
        <v>0.14588264542106374</v>
      </c>
      <c r="F25">
        <f t="shared" si="4"/>
        <v>-1.9249527789788821</v>
      </c>
      <c r="H25">
        <f t="shared" si="0"/>
        <v>8.728802475420766E-3</v>
      </c>
      <c r="I25" s="3" t="str">
        <f t="shared" si="3"/>
        <v>Y</v>
      </c>
    </row>
    <row r="26" spans="1:9" x14ac:dyDescent="0.15">
      <c r="A26">
        <v>21</v>
      </c>
      <c r="B26">
        <v>193</v>
      </c>
      <c r="C26">
        <v>1</v>
      </c>
      <c r="E26">
        <f t="shared" si="1"/>
        <v>0.18122260874250545</v>
      </c>
      <c r="F26">
        <f t="shared" si="4"/>
        <v>-1.7080291208470426</v>
      </c>
      <c r="H26">
        <f t="shared" si="0"/>
        <v>4.981626100944902E-3</v>
      </c>
      <c r="I26" s="3" t="str">
        <f t="shared" si="3"/>
        <v>Y</v>
      </c>
    </row>
    <row r="27" spans="1:9" x14ac:dyDescent="0.15">
      <c r="A27">
        <v>22</v>
      </c>
      <c r="B27">
        <v>82</v>
      </c>
      <c r="C27">
        <v>1</v>
      </c>
      <c r="E27">
        <f t="shared" si="1"/>
        <v>0.15530780056681387</v>
      </c>
      <c r="F27">
        <f t="shared" si="4"/>
        <v>-1.86234632106888</v>
      </c>
      <c r="H27">
        <f t="shared" si="0"/>
        <v>8.0907676236672919E-3</v>
      </c>
      <c r="I27" s="3" t="str">
        <f t="shared" si="3"/>
        <v>Y</v>
      </c>
    </row>
    <row r="28" spans="1:9" x14ac:dyDescent="0.15">
      <c r="A28">
        <v>23</v>
      </c>
      <c r="B28">
        <v>265</v>
      </c>
      <c r="C28">
        <v>1</v>
      </c>
      <c r="E28">
        <f t="shared" si="1"/>
        <v>0.1804231845038696</v>
      </c>
      <c r="F28">
        <f t="shared" si="4"/>
        <v>-1.7124501624057566</v>
      </c>
      <c r="H28">
        <f t="shared" si="0"/>
        <v>3.9876474882099217E-3</v>
      </c>
      <c r="I28" s="3" t="str">
        <f t="shared" si="3"/>
        <v>Y</v>
      </c>
    </row>
    <row r="29" spans="1:9" x14ac:dyDescent="0.15">
      <c r="A29">
        <v>24</v>
      </c>
      <c r="B29">
        <v>171</v>
      </c>
      <c r="C29">
        <v>0</v>
      </c>
      <c r="E29">
        <f t="shared" si="1"/>
        <v>0.63663745393965332</v>
      </c>
      <c r="F29">
        <f t="shared" si="4"/>
        <v>-0.45155493152668674</v>
      </c>
      <c r="H29">
        <f t="shared" si="0"/>
        <v>1.6449029530907898E-3</v>
      </c>
      <c r="I29" s="3" t="str">
        <f t="shared" si="3"/>
        <v>N</v>
      </c>
    </row>
    <row r="30" spans="1:9" x14ac:dyDescent="0.15">
      <c r="A30">
        <v>25</v>
      </c>
      <c r="B30">
        <v>1554</v>
      </c>
      <c r="C30">
        <v>7</v>
      </c>
      <c r="E30">
        <f t="shared" si="1"/>
        <v>3.0888455968440393E-2</v>
      </c>
      <c r="F30">
        <f t="shared" si="4"/>
        <v>-3.4773727581361391</v>
      </c>
      <c r="H30">
        <f t="shared" si="0"/>
        <v>4.5088599873944262E-3</v>
      </c>
      <c r="I30" s="3" t="str">
        <f t="shared" si="3"/>
        <v>Y</v>
      </c>
    </row>
    <row r="31" spans="1:9" x14ac:dyDescent="0.15">
      <c r="A31">
        <v>26</v>
      </c>
      <c r="B31">
        <v>1339</v>
      </c>
      <c r="C31">
        <v>4</v>
      </c>
      <c r="E31">
        <f t="shared" si="1"/>
        <v>5.1072308190912456E-2</v>
      </c>
      <c r="F31">
        <f t="shared" si="4"/>
        <v>-2.9745128427331422</v>
      </c>
      <c r="H31">
        <f t="shared" si="0"/>
        <v>3.0936631030134051E-3</v>
      </c>
      <c r="I31" s="3" t="str">
        <f t="shared" si="3"/>
        <v>Y</v>
      </c>
    </row>
    <row r="32" spans="1:9" x14ac:dyDescent="0.15">
      <c r="A32">
        <v>27</v>
      </c>
      <c r="B32">
        <v>1167</v>
      </c>
      <c r="C32">
        <v>4</v>
      </c>
      <c r="E32">
        <f t="shared" si="1"/>
        <v>5.1965903652295781E-2</v>
      </c>
      <c r="F32">
        <f t="shared" si="4"/>
        <v>-2.9571674744596241</v>
      </c>
      <c r="H32">
        <f t="shared" si="0"/>
        <v>3.5150196358076221E-3</v>
      </c>
      <c r="I32" s="3" t="str">
        <f t="shared" si="3"/>
        <v>Y</v>
      </c>
    </row>
    <row r="33" spans="1:9" x14ac:dyDescent="0.15">
      <c r="A33">
        <v>28</v>
      </c>
      <c r="B33">
        <v>621</v>
      </c>
      <c r="C33">
        <v>2</v>
      </c>
      <c r="E33">
        <f t="shared" si="1"/>
        <v>9.8082683488837946E-2</v>
      </c>
      <c r="F33">
        <f t="shared" si="4"/>
        <v>-2.3219444469642174</v>
      </c>
      <c r="H33">
        <f t="shared" si="0"/>
        <v>3.4023052736055909E-3</v>
      </c>
      <c r="I33" s="3" t="str">
        <f t="shared" si="3"/>
        <v>Y</v>
      </c>
    </row>
    <row r="34" spans="1:9" x14ac:dyDescent="0.15">
      <c r="A34">
        <v>29</v>
      </c>
      <c r="B34">
        <v>1013</v>
      </c>
      <c r="C34">
        <v>1</v>
      </c>
      <c r="E34">
        <f t="shared" si="1"/>
        <v>0.13667124124759092</v>
      </c>
      <c r="F34">
        <f t="shared" si="4"/>
        <v>-1.9901769359687382</v>
      </c>
      <c r="H34">
        <f t="shared" si="0"/>
        <v>1.2976888821793655E-3</v>
      </c>
      <c r="I34" s="3" t="str">
        <f t="shared" si="3"/>
        <v>N</v>
      </c>
    </row>
    <row r="35" spans="1:9" x14ac:dyDescent="0.15">
      <c r="A35">
        <v>30</v>
      </c>
      <c r="B35">
        <v>544</v>
      </c>
      <c r="C35">
        <v>1</v>
      </c>
      <c r="E35">
        <f t="shared" si="1"/>
        <v>0.16209994139470496</v>
      </c>
      <c r="F35">
        <f t="shared" si="4"/>
        <v>-1.819542211778481</v>
      </c>
      <c r="H35">
        <f t="shared" si="0"/>
        <v>2.2488746045193258E-3</v>
      </c>
      <c r="I35" s="3" t="str">
        <f t="shared" si="3"/>
        <v>Y</v>
      </c>
    </row>
    <row r="36" spans="1:9" x14ac:dyDescent="0.15">
      <c r="A36">
        <v>31</v>
      </c>
      <c r="B36">
        <v>731</v>
      </c>
      <c r="C36">
        <v>1</v>
      </c>
      <c r="E36">
        <f t="shared" si="1"/>
        <v>0.1505245480854337</v>
      </c>
      <c r="F36">
        <f t="shared" si="4"/>
        <v>-1.8936290978920121</v>
      </c>
      <c r="H36">
        <f t="shared" si="0"/>
        <v>1.7402701371806058E-3</v>
      </c>
      <c r="I36" s="3" t="str">
        <f t="shared" si="3"/>
        <v>N</v>
      </c>
    </row>
    <row r="37" spans="1:9" x14ac:dyDescent="0.15">
      <c r="A37">
        <v>32</v>
      </c>
      <c r="B37">
        <v>326</v>
      </c>
      <c r="C37">
        <v>0</v>
      </c>
      <c r="E37">
        <f t="shared" si="1"/>
        <v>0.52047678791639762</v>
      </c>
      <c r="F37">
        <f t="shared" si="4"/>
        <v>-0.65300998766332441</v>
      </c>
      <c r="H37">
        <f t="shared" si="0"/>
        <v>1.0405174595707544E-3</v>
      </c>
      <c r="I37" s="3" t="str">
        <f t="shared" si="3"/>
        <v>N</v>
      </c>
    </row>
    <row r="38" spans="1:9" x14ac:dyDescent="0.15">
      <c r="A38">
        <v>33</v>
      </c>
      <c r="B38">
        <v>772</v>
      </c>
      <c r="C38">
        <v>1</v>
      </c>
      <c r="E38">
        <f t="shared" si="1"/>
        <v>0.14825865181210046</v>
      </c>
      <c r="F38">
        <f t="shared" si="4"/>
        <v>-1.9087968831977113</v>
      </c>
      <c r="H38">
        <f t="shared" ref="H38:H69" si="5">(B$1+C38)/(B$1+B$2+B38)</f>
        <v>1.658054219504386E-3</v>
      </c>
      <c r="I38" s="3" t="str">
        <f t="shared" si="3"/>
        <v>N</v>
      </c>
    </row>
    <row r="39" spans="1:9" x14ac:dyDescent="0.15">
      <c r="A39">
        <v>34</v>
      </c>
      <c r="B39">
        <v>335</v>
      </c>
      <c r="C39">
        <v>1</v>
      </c>
      <c r="E39">
        <f t="shared" si="1"/>
        <v>0.17658317809022625</v>
      </c>
      <c r="F39">
        <f t="shared" ref="F39:F54" si="6">LN(E39)</f>
        <v>-1.7339632496514863</v>
      </c>
      <c r="H39">
        <f t="shared" si="5"/>
        <v>3.3397760912057648E-3</v>
      </c>
      <c r="I39" s="3" t="str">
        <f t="shared" si="3"/>
        <v>Y</v>
      </c>
    </row>
    <row r="40" spans="1:9" x14ac:dyDescent="0.15">
      <c r="A40">
        <v>35</v>
      </c>
      <c r="B40">
        <v>235</v>
      </c>
      <c r="C40">
        <v>0</v>
      </c>
      <c r="E40">
        <f t="shared" si="1"/>
        <v>0.57917681536945409</v>
      </c>
      <c r="F40">
        <f t="shared" si="6"/>
        <v>-0.54614746742475984</v>
      </c>
      <c r="H40">
        <f t="shared" si="5"/>
        <v>1.3267109566751792E-3</v>
      </c>
      <c r="I40" s="3" t="str">
        <f t="shared" si="3"/>
        <v>N</v>
      </c>
    </row>
    <row r="41" spans="1:9" x14ac:dyDescent="0.15">
      <c r="A41">
        <v>36</v>
      </c>
      <c r="B41">
        <v>218</v>
      </c>
      <c r="C41">
        <v>0</v>
      </c>
      <c r="E41">
        <f t="shared" si="1"/>
        <v>0.59277434455898714</v>
      </c>
      <c r="F41">
        <f t="shared" si="6"/>
        <v>-0.52294148434606325</v>
      </c>
      <c r="H41">
        <f t="shared" si="5"/>
        <v>1.3985736099175032E-3</v>
      </c>
      <c r="I41" s="3" t="str">
        <f t="shared" si="3"/>
        <v>N</v>
      </c>
    </row>
    <row r="42" spans="1:9" x14ac:dyDescent="0.15">
      <c r="A42">
        <v>37</v>
      </c>
      <c r="B42">
        <v>221</v>
      </c>
      <c r="C42">
        <v>0</v>
      </c>
      <c r="E42">
        <f t="shared" si="1"/>
        <v>0.59029856637276601</v>
      </c>
      <c r="F42">
        <f t="shared" si="6"/>
        <v>-0.52712682538020772</v>
      </c>
      <c r="H42">
        <f t="shared" si="5"/>
        <v>1.385331627263978E-3</v>
      </c>
      <c r="I42" s="3" t="str">
        <f t="shared" si="3"/>
        <v>N</v>
      </c>
    </row>
    <row r="43" spans="1:9" x14ac:dyDescent="0.15">
      <c r="A43">
        <v>38</v>
      </c>
      <c r="B43">
        <v>103</v>
      </c>
      <c r="C43">
        <v>1</v>
      </c>
      <c r="E43">
        <f t="shared" si="1"/>
        <v>0.16596363276454862</v>
      </c>
      <c r="F43">
        <f t="shared" si="6"/>
        <v>-1.7959865943586986</v>
      </c>
      <c r="H43">
        <f t="shared" si="5"/>
        <v>7.2363235263276258E-3</v>
      </c>
      <c r="I43" s="3" t="str">
        <f t="shared" si="3"/>
        <v>Y</v>
      </c>
    </row>
    <row r="44" spans="1:9" x14ac:dyDescent="0.15">
      <c r="A44">
        <v>39</v>
      </c>
      <c r="B44">
        <v>170</v>
      </c>
      <c r="C44">
        <v>0</v>
      </c>
      <c r="E44">
        <f t="shared" si="1"/>
        <v>0.6376903382655319</v>
      </c>
      <c r="F44">
        <f t="shared" si="6"/>
        <v>-0.44990247668437178</v>
      </c>
      <c r="H44">
        <f t="shared" si="5"/>
        <v>1.6510902902926044E-3</v>
      </c>
      <c r="I44" s="3" t="str">
        <f t="shared" si="3"/>
        <v>N</v>
      </c>
    </row>
    <row r="45" spans="1:9" x14ac:dyDescent="0.15">
      <c r="A45">
        <v>40</v>
      </c>
      <c r="B45">
        <v>45</v>
      </c>
      <c r="C45">
        <v>0</v>
      </c>
      <c r="E45">
        <f t="shared" si="1"/>
        <v>0.8436544465192507</v>
      </c>
      <c r="F45">
        <f t="shared" si="6"/>
        <v>-0.1700122917782779</v>
      </c>
      <c r="H45">
        <f t="shared" si="5"/>
        <v>3.1163827171900673E-3</v>
      </c>
      <c r="I45" s="3" t="str">
        <f t="shared" si="3"/>
        <v>Y</v>
      </c>
    </row>
    <row r="46" spans="1:9" x14ac:dyDescent="0.15">
      <c r="A46">
        <v>41</v>
      </c>
      <c r="B46">
        <v>237</v>
      </c>
      <c r="C46">
        <v>0</v>
      </c>
      <c r="E46">
        <f t="shared" si="1"/>
        <v>0.57764334679417562</v>
      </c>
      <c r="F46">
        <f t="shared" si="6"/>
        <v>-0.54879864783055177</v>
      </c>
      <c r="H46">
        <f t="shared" si="5"/>
        <v>1.3187391293039174E-3</v>
      </c>
      <c r="I46" s="3" t="str">
        <f t="shared" si="3"/>
        <v>N</v>
      </c>
    </row>
    <row r="47" spans="1:9" x14ac:dyDescent="0.15">
      <c r="A47">
        <v>42</v>
      </c>
      <c r="B47">
        <v>86</v>
      </c>
      <c r="C47">
        <v>0</v>
      </c>
      <c r="E47">
        <f t="shared" si="1"/>
        <v>0.75377319391183428</v>
      </c>
      <c r="F47">
        <f t="shared" si="6"/>
        <v>-0.28266376005518629</v>
      </c>
      <c r="H47">
        <f t="shared" si="5"/>
        <v>2.4137609722884746E-3</v>
      </c>
      <c r="I47" s="3" t="str">
        <f t="shared" si="3"/>
        <v>Y</v>
      </c>
    </row>
    <row r="48" spans="1:9" x14ac:dyDescent="0.15">
      <c r="A48">
        <v>43</v>
      </c>
      <c r="B48">
        <v>297</v>
      </c>
      <c r="C48">
        <v>1</v>
      </c>
      <c r="E48">
        <f t="shared" si="1"/>
        <v>0.17886824642221238</v>
      </c>
      <c r="F48">
        <f t="shared" si="6"/>
        <v>-1.7211057976689565</v>
      </c>
      <c r="H48">
        <f t="shared" si="5"/>
        <v>3.6628294830513605E-3</v>
      </c>
      <c r="I48" s="3" t="str">
        <f t="shared" si="3"/>
        <v>Y</v>
      </c>
    </row>
    <row r="49" spans="1:9" x14ac:dyDescent="0.15">
      <c r="A49">
        <v>44</v>
      </c>
      <c r="B49">
        <v>415</v>
      </c>
      <c r="C49">
        <v>0</v>
      </c>
      <c r="E49">
        <f t="shared" si="1"/>
        <v>0.47846814456356451</v>
      </c>
      <c r="F49">
        <f t="shared" si="6"/>
        <v>-0.73716564384011463</v>
      </c>
      <c r="H49">
        <f t="shared" si="5"/>
        <v>8.5923905551547593E-4</v>
      </c>
      <c r="I49" s="3" t="str">
        <f t="shared" si="3"/>
        <v>N</v>
      </c>
    </row>
    <row r="50" spans="1:9" x14ac:dyDescent="0.15">
      <c r="A50">
        <v>45</v>
      </c>
      <c r="B50">
        <v>187</v>
      </c>
      <c r="C50">
        <v>0</v>
      </c>
      <c r="E50">
        <f t="shared" si="1"/>
        <v>0.62052979944907216</v>
      </c>
      <c r="F50">
        <f t="shared" si="6"/>
        <v>-0.47718165059285417</v>
      </c>
      <c r="H50">
        <f t="shared" si="5"/>
        <v>1.5518555537474864E-3</v>
      </c>
      <c r="I50" s="3" t="str">
        <f t="shared" si="3"/>
        <v>N</v>
      </c>
    </row>
    <row r="51" spans="1:9" x14ac:dyDescent="0.15">
      <c r="A51">
        <v>46</v>
      </c>
      <c r="B51">
        <v>248</v>
      </c>
      <c r="C51">
        <v>0</v>
      </c>
      <c r="E51">
        <f t="shared" si="1"/>
        <v>0.56944069209213122</v>
      </c>
      <c r="F51">
        <f t="shared" si="6"/>
        <v>-0.56310064183020347</v>
      </c>
      <c r="H51">
        <f t="shared" si="5"/>
        <v>1.2765517371276813E-3</v>
      </c>
      <c r="I51" s="3" t="str">
        <f t="shared" si="3"/>
        <v>N</v>
      </c>
    </row>
    <row r="52" spans="1:9" x14ac:dyDescent="0.15">
      <c r="A52">
        <v>47</v>
      </c>
      <c r="B52">
        <v>316</v>
      </c>
      <c r="C52">
        <v>1</v>
      </c>
      <c r="E52">
        <f t="shared" si="1"/>
        <v>0.17776983181132208</v>
      </c>
      <c r="F52">
        <f t="shared" si="6"/>
        <v>-1.7272656451506958</v>
      </c>
      <c r="H52">
        <f t="shared" si="5"/>
        <v>3.49385102557522E-3</v>
      </c>
      <c r="I52" s="3" t="str">
        <f t="shared" si="3"/>
        <v>Y</v>
      </c>
    </row>
    <row r="53" spans="1:9" x14ac:dyDescent="0.15">
      <c r="A53">
        <v>48</v>
      </c>
      <c r="B53">
        <v>374</v>
      </c>
      <c r="C53">
        <v>0</v>
      </c>
      <c r="E53">
        <f t="shared" si="1"/>
        <v>0.49639235975230306</v>
      </c>
      <c r="F53">
        <f t="shared" si="6"/>
        <v>-0.70038861708297873</v>
      </c>
      <c r="H53">
        <f t="shared" si="5"/>
        <v>9.3421789781855658E-4</v>
      </c>
      <c r="I53" s="3" t="str">
        <f t="shared" si="3"/>
        <v>N</v>
      </c>
    </row>
    <row r="54" spans="1:9" x14ac:dyDescent="0.15">
      <c r="A54">
        <v>49</v>
      </c>
      <c r="B54">
        <v>229</v>
      </c>
      <c r="C54">
        <v>1</v>
      </c>
      <c r="E54">
        <f t="shared" si="1"/>
        <v>0.18146620062550209</v>
      </c>
      <c r="F54">
        <f t="shared" si="6"/>
        <v>-1.7066858650678092</v>
      </c>
      <c r="H54">
        <f t="shared" si="5"/>
        <v>4.429560233875262E-3</v>
      </c>
      <c r="I54" s="3" t="str">
        <f t="shared" si="3"/>
        <v>Y</v>
      </c>
    </row>
    <row r="55" spans="1:9" x14ac:dyDescent="0.15">
      <c r="A55">
        <v>50</v>
      </c>
      <c r="B55">
        <v>278</v>
      </c>
      <c r="C55">
        <v>0</v>
      </c>
      <c r="E55">
        <f t="shared" si="1"/>
        <v>0.5488711221337581</v>
      </c>
      <c r="F55">
        <f t="shared" ref="F55:F70" si="7">LN(E55)</f>
        <v>-0.59989161524248413</v>
      </c>
      <c r="H55">
        <f t="shared" si="5"/>
        <v>1.1741134256576997E-3</v>
      </c>
      <c r="I55" s="3" t="str">
        <f t="shared" si="3"/>
        <v>N</v>
      </c>
    </row>
    <row r="56" spans="1:9" x14ac:dyDescent="0.15">
      <c r="A56">
        <v>51</v>
      </c>
      <c r="B56">
        <v>309</v>
      </c>
      <c r="C56">
        <v>0</v>
      </c>
      <c r="E56">
        <f t="shared" si="1"/>
        <v>0.52997607463563379</v>
      </c>
      <c r="F56">
        <f t="shared" si="7"/>
        <v>-0.63492341565182653</v>
      </c>
      <c r="H56">
        <f t="shared" si="5"/>
        <v>1.0842096945869438E-3</v>
      </c>
      <c r="I56" s="3" t="str">
        <f t="shared" si="3"/>
        <v>N</v>
      </c>
    </row>
    <row r="57" spans="1:9" x14ac:dyDescent="0.15">
      <c r="A57">
        <v>52</v>
      </c>
      <c r="B57">
        <v>376</v>
      </c>
      <c r="C57">
        <v>0</v>
      </c>
      <c r="E57">
        <f t="shared" si="1"/>
        <v>0.49546629970851835</v>
      </c>
      <c r="F57">
        <f t="shared" si="7"/>
        <v>-0.7022559402223012</v>
      </c>
      <c r="H57">
        <f t="shared" si="5"/>
        <v>9.3025808811946669E-4</v>
      </c>
      <c r="I57" s="3" t="str">
        <f t="shared" si="3"/>
        <v>N</v>
      </c>
    </row>
    <row r="58" spans="1:9" x14ac:dyDescent="0.15">
      <c r="A58">
        <v>53</v>
      </c>
      <c r="B58">
        <v>454</v>
      </c>
      <c r="C58">
        <v>0</v>
      </c>
      <c r="E58">
        <f t="shared" si="1"/>
        <v>0.46324356238387271</v>
      </c>
      <c r="F58">
        <f t="shared" si="7"/>
        <v>-0.76950231054814833</v>
      </c>
      <c r="H58">
        <f t="shared" si="5"/>
        <v>7.9829456249222084E-4</v>
      </c>
      <c r="I58" s="3" t="str">
        <f t="shared" si="3"/>
        <v>N</v>
      </c>
    </row>
    <row r="59" spans="1:9" x14ac:dyDescent="0.15">
      <c r="A59">
        <v>54</v>
      </c>
      <c r="B59">
        <v>549</v>
      </c>
      <c r="C59">
        <v>5</v>
      </c>
      <c r="E59">
        <f t="shared" si="1"/>
        <v>3.8178558119910659E-2</v>
      </c>
      <c r="F59">
        <f t="shared" si="7"/>
        <v>-3.2654812267221613</v>
      </c>
      <c r="H59">
        <f t="shared" si="5"/>
        <v>8.4344313522966962E-3</v>
      </c>
      <c r="I59" s="3" t="str">
        <f t="shared" si="3"/>
        <v>Y</v>
      </c>
    </row>
    <row r="60" spans="1:9" x14ac:dyDescent="0.15">
      <c r="A60">
        <v>55</v>
      </c>
      <c r="B60">
        <v>399</v>
      </c>
      <c r="C60">
        <v>3</v>
      </c>
      <c r="E60">
        <f t="shared" si="1"/>
        <v>6.5780003307475382E-2</v>
      </c>
      <c r="F60">
        <f t="shared" si="7"/>
        <v>-2.7214393879403613</v>
      </c>
      <c r="H60">
        <f t="shared" si="5"/>
        <v>6.9494652994750213E-3</v>
      </c>
      <c r="I60" s="3" t="str">
        <f t="shared" si="3"/>
        <v>Y</v>
      </c>
    </row>
    <row r="61" spans="1:9" x14ac:dyDescent="0.15">
      <c r="A61">
        <v>56</v>
      </c>
      <c r="B61">
        <v>168</v>
      </c>
      <c r="C61">
        <v>0</v>
      </c>
      <c r="E61">
        <f t="shared" si="1"/>
        <v>0.63981334957198077</v>
      </c>
      <c r="F61">
        <f t="shared" si="7"/>
        <v>-0.44657878645779198</v>
      </c>
      <c r="H61">
        <f t="shared" si="5"/>
        <v>1.6636056659954956E-3</v>
      </c>
      <c r="I61" s="3" t="str">
        <f t="shared" si="3"/>
        <v>N</v>
      </c>
    </row>
    <row r="62" spans="1:9" x14ac:dyDescent="0.15">
      <c r="A62">
        <v>57</v>
      </c>
      <c r="B62">
        <v>651</v>
      </c>
      <c r="C62">
        <v>2</v>
      </c>
      <c r="E62">
        <f t="shared" si="1"/>
        <v>9.7515905786187213E-2</v>
      </c>
      <c r="F62">
        <f t="shared" si="7"/>
        <v>-2.3277397780150229</v>
      </c>
      <c r="H62">
        <f t="shared" si="5"/>
        <v>3.2656390455960134E-3</v>
      </c>
      <c r="I62" s="3" t="str">
        <f t="shared" si="3"/>
        <v>Y</v>
      </c>
    </row>
    <row r="63" spans="1:9" x14ac:dyDescent="0.15">
      <c r="A63">
        <v>58</v>
      </c>
      <c r="B63">
        <v>307</v>
      </c>
      <c r="C63">
        <v>2</v>
      </c>
      <c r="E63">
        <f t="shared" si="1"/>
        <v>9.8036390772885562E-2</v>
      </c>
      <c r="F63">
        <f t="shared" si="7"/>
        <v>-2.3224165348219272</v>
      </c>
      <c r="H63">
        <f t="shared" si="5"/>
        <v>6.0542207038666654E-3</v>
      </c>
      <c r="I63" s="3" t="str">
        <f t="shared" si="3"/>
        <v>Y</v>
      </c>
    </row>
    <row r="64" spans="1:9" x14ac:dyDescent="0.15">
      <c r="A64">
        <v>59</v>
      </c>
      <c r="B64">
        <v>221</v>
      </c>
      <c r="C64">
        <v>0</v>
      </c>
      <c r="E64">
        <f t="shared" si="1"/>
        <v>0.59029856637276601</v>
      </c>
      <c r="F64">
        <f t="shared" si="7"/>
        <v>-0.52712682538020772</v>
      </c>
      <c r="H64">
        <f t="shared" si="5"/>
        <v>1.385331627263978E-3</v>
      </c>
      <c r="I64" s="3" t="str">
        <f t="shared" si="3"/>
        <v>N</v>
      </c>
    </row>
    <row r="65" spans="1:9" x14ac:dyDescent="0.15">
      <c r="A65">
        <v>60</v>
      </c>
      <c r="B65">
        <v>179</v>
      </c>
      <c r="C65">
        <v>0</v>
      </c>
      <c r="E65">
        <f t="shared" si="1"/>
        <v>0.62841450865456461</v>
      </c>
      <c r="F65">
        <f t="shared" si="7"/>
        <v>-0.46455528461996204</v>
      </c>
      <c r="H65">
        <f t="shared" si="5"/>
        <v>1.5970250975600028E-3</v>
      </c>
      <c r="I65" s="3" t="str">
        <f t="shared" si="3"/>
        <v>N</v>
      </c>
    </row>
    <row r="66" spans="1:9" x14ac:dyDescent="0.15">
      <c r="A66">
        <v>61</v>
      </c>
      <c r="B66">
        <v>247</v>
      </c>
      <c r="C66">
        <v>0</v>
      </c>
      <c r="E66">
        <f t="shared" si="1"/>
        <v>0.57017066739610855</v>
      </c>
      <c r="F66">
        <f t="shared" si="7"/>
        <v>-0.56181954648531018</v>
      </c>
      <c r="H66">
        <f t="shared" si="5"/>
        <v>1.2802750917243594E-3</v>
      </c>
      <c r="I66" s="3" t="str">
        <f t="shared" si="3"/>
        <v>N</v>
      </c>
    </row>
    <row r="67" spans="1:9" x14ac:dyDescent="0.15">
      <c r="A67">
        <v>62</v>
      </c>
      <c r="B67">
        <v>65</v>
      </c>
      <c r="C67">
        <v>0</v>
      </c>
      <c r="E67">
        <f t="shared" si="1"/>
        <v>0.79566772920316042</v>
      </c>
      <c r="F67">
        <f t="shared" si="7"/>
        <v>-0.22857360590825246</v>
      </c>
      <c r="H67">
        <f t="shared" si="5"/>
        <v>2.7288931644977397E-3</v>
      </c>
      <c r="I67" s="3" t="str">
        <f t="shared" si="3"/>
        <v>Y</v>
      </c>
    </row>
    <row r="68" spans="1:9" x14ac:dyDescent="0.15">
      <c r="A68">
        <v>63</v>
      </c>
      <c r="B68">
        <v>594</v>
      </c>
      <c r="C68">
        <v>1</v>
      </c>
      <c r="E68">
        <f t="shared" si="1"/>
        <v>0.15880505271325782</v>
      </c>
      <c r="F68">
        <f t="shared" si="7"/>
        <v>-1.8400779125817235</v>
      </c>
      <c r="H68">
        <f t="shared" si="5"/>
        <v>2.0858772179295892E-3</v>
      </c>
      <c r="I68" s="3" t="str">
        <f t="shared" si="3"/>
        <v>Y</v>
      </c>
    </row>
    <row r="69" spans="1:9" x14ac:dyDescent="0.15">
      <c r="A69">
        <v>64</v>
      </c>
      <c r="B69">
        <v>149</v>
      </c>
      <c r="C69">
        <v>0</v>
      </c>
      <c r="E69">
        <f t="shared" si="1"/>
        <v>0.66121162681977463</v>
      </c>
      <c r="F69">
        <f t="shared" si="7"/>
        <v>-0.41368132876795038</v>
      </c>
      <c r="H69">
        <f t="shared" si="5"/>
        <v>1.7926990744044295E-3</v>
      </c>
      <c r="I69" s="3" t="str">
        <f t="shared" si="3"/>
        <v>N</v>
      </c>
    </row>
    <row r="70" spans="1:9" x14ac:dyDescent="0.15">
      <c r="A70">
        <v>65</v>
      </c>
      <c r="B70">
        <v>268</v>
      </c>
      <c r="C70">
        <v>0</v>
      </c>
      <c r="E70">
        <f t="shared" si="1"/>
        <v>0.55545519118489906</v>
      </c>
      <c r="F70">
        <f t="shared" si="7"/>
        <v>-0.58796733708953752</v>
      </c>
      <c r="H70">
        <f t="shared" ref="H70:H101" si="8">(B$1+C70)/(B$1+B$2+B70)</f>
        <v>1.2063825959336275E-3</v>
      </c>
      <c r="I70" s="3" t="str">
        <f t="shared" si="3"/>
        <v>N</v>
      </c>
    </row>
    <row r="71" spans="1:9" x14ac:dyDescent="0.15">
      <c r="A71">
        <v>66</v>
      </c>
      <c r="B71">
        <v>51</v>
      </c>
      <c r="C71">
        <v>0</v>
      </c>
      <c r="E71">
        <f t="shared" ref="E71:E131" si="9">COMBIN(B71,C71)*EXP(GAMMALN(B$1+C71)+GAMMALN(B$2+B71-C71)-GAMMALN(B$1+B$2+B71))/E$1</f>
        <v>0.82827065604167993</v>
      </c>
      <c r="F71">
        <f t="shared" ref="F71:F86" si="10">LN(E71)</f>
        <v>-0.18841529873287763</v>
      </c>
      <c r="H71">
        <f t="shared" si="8"/>
        <v>2.9890534048638362E-3</v>
      </c>
      <c r="I71" s="3" t="str">
        <f t="shared" ref="I71:I131" si="11">IF(H71&gt;=I$3,"Y","N")</f>
        <v>Y</v>
      </c>
    </row>
    <row r="72" spans="1:9" x14ac:dyDescent="0.15">
      <c r="A72">
        <v>67</v>
      </c>
      <c r="B72">
        <v>981</v>
      </c>
      <c r="C72">
        <v>2</v>
      </c>
      <c r="E72">
        <f t="shared" si="9"/>
        <v>9.0599545863642383E-2</v>
      </c>
      <c r="F72">
        <f t="shared" si="10"/>
        <v>-2.4013060784883447</v>
      </c>
      <c r="H72">
        <f t="shared" si="8"/>
        <v>2.2648859333826077E-3</v>
      </c>
      <c r="I72" s="3" t="str">
        <f t="shared" si="11"/>
        <v>Y</v>
      </c>
    </row>
    <row r="73" spans="1:9" x14ac:dyDescent="0.15">
      <c r="A73">
        <v>68</v>
      </c>
      <c r="B73">
        <v>263</v>
      </c>
      <c r="C73">
        <v>0</v>
      </c>
      <c r="E73">
        <f t="shared" si="9"/>
        <v>0.55884591891840107</v>
      </c>
      <c r="F73">
        <f t="shared" si="10"/>
        <v>-0.58188148081939073</v>
      </c>
      <c r="H73">
        <f t="shared" si="8"/>
        <v>1.2231916100727052E-3</v>
      </c>
      <c r="I73" s="3" t="str">
        <f t="shared" si="11"/>
        <v>N</v>
      </c>
    </row>
    <row r="74" spans="1:9" x14ac:dyDescent="0.15">
      <c r="A74">
        <v>69</v>
      </c>
      <c r="B74">
        <v>1056</v>
      </c>
      <c r="C74">
        <v>0</v>
      </c>
      <c r="E74">
        <f t="shared" si="9"/>
        <v>0.33474328381618895</v>
      </c>
      <c r="F74">
        <f t="shared" si="10"/>
        <v>-1.0943913578946081</v>
      </c>
      <c r="H74">
        <f t="shared" si="8"/>
        <v>3.8107585353546565E-4</v>
      </c>
      <c r="I74" s="3" t="str">
        <f t="shared" si="11"/>
        <v>N</v>
      </c>
    </row>
    <row r="75" spans="1:9" x14ac:dyDescent="0.15">
      <c r="A75">
        <v>70</v>
      </c>
      <c r="B75">
        <v>291</v>
      </c>
      <c r="C75">
        <v>0</v>
      </c>
      <c r="E75">
        <f t="shared" si="9"/>
        <v>0.5406819103771201</v>
      </c>
      <c r="F75">
        <f t="shared" si="10"/>
        <v>-0.61492413908666776</v>
      </c>
      <c r="H75">
        <f t="shared" si="8"/>
        <v>1.134657619460025E-3</v>
      </c>
      <c r="I75" s="3" t="str">
        <f t="shared" si="11"/>
        <v>N</v>
      </c>
    </row>
    <row r="76" spans="1:9" x14ac:dyDescent="0.15">
      <c r="A76">
        <v>71</v>
      </c>
      <c r="B76">
        <v>594</v>
      </c>
      <c r="C76">
        <v>1</v>
      </c>
      <c r="E76">
        <f t="shared" si="9"/>
        <v>0.15880505271325782</v>
      </c>
      <c r="F76">
        <f t="shared" si="10"/>
        <v>-1.8400779125817235</v>
      </c>
      <c r="H76">
        <f t="shared" si="8"/>
        <v>2.0858772179295892E-3</v>
      </c>
      <c r="I76" s="3" t="str">
        <f t="shared" si="11"/>
        <v>Y</v>
      </c>
    </row>
    <row r="77" spans="1:9" x14ac:dyDescent="0.15">
      <c r="A77">
        <v>72</v>
      </c>
      <c r="B77">
        <v>180</v>
      </c>
      <c r="C77">
        <v>0</v>
      </c>
      <c r="E77">
        <f t="shared" si="9"/>
        <v>0.62741091491228396</v>
      </c>
      <c r="F77">
        <f t="shared" si="10"/>
        <v>-0.466153586321923</v>
      </c>
      <c r="H77">
        <f t="shared" si="8"/>
        <v>1.5912356261143323E-3</v>
      </c>
      <c r="I77" s="3" t="str">
        <f t="shared" si="11"/>
        <v>N</v>
      </c>
    </row>
    <row r="78" spans="1:9" x14ac:dyDescent="0.15">
      <c r="A78">
        <v>73</v>
      </c>
      <c r="B78">
        <v>95</v>
      </c>
      <c r="C78">
        <v>0</v>
      </c>
      <c r="E78">
        <f t="shared" si="9"/>
        <v>0.7378982681596854</v>
      </c>
      <c r="F78">
        <f t="shared" si="10"/>
        <v>-0.30394931190568286</v>
      </c>
      <c r="H78">
        <f t="shared" si="8"/>
        <v>2.299934089597768E-3</v>
      </c>
      <c r="I78" s="3" t="str">
        <f t="shared" si="11"/>
        <v>Y</v>
      </c>
    </row>
    <row r="79" spans="1:9" x14ac:dyDescent="0.15">
      <c r="A79">
        <v>74</v>
      </c>
      <c r="B79">
        <v>227</v>
      </c>
      <c r="C79">
        <v>0</v>
      </c>
      <c r="E79">
        <f t="shared" si="9"/>
        <v>0.58544698023568875</v>
      </c>
      <c r="F79">
        <f t="shared" si="10"/>
        <v>-0.53537965472327198</v>
      </c>
      <c r="H79">
        <f t="shared" si="8"/>
        <v>1.3595859483573293E-3</v>
      </c>
      <c r="I79" s="3" t="str">
        <f t="shared" si="11"/>
        <v>N</v>
      </c>
    </row>
    <row r="80" spans="1:9" x14ac:dyDescent="0.15">
      <c r="A80">
        <v>75</v>
      </c>
      <c r="B80">
        <v>360</v>
      </c>
      <c r="C80">
        <v>1</v>
      </c>
      <c r="E80">
        <f t="shared" si="9"/>
        <v>0.17492891286152815</v>
      </c>
      <c r="F80">
        <f t="shared" si="10"/>
        <v>-1.7433755998049956</v>
      </c>
      <c r="H80">
        <f t="shared" si="8"/>
        <v>3.1566140394662951E-3</v>
      </c>
      <c r="I80" s="3" t="str">
        <f t="shared" si="11"/>
        <v>Y</v>
      </c>
    </row>
    <row r="81" spans="1:9" x14ac:dyDescent="0.15">
      <c r="A81">
        <v>76</v>
      </c>
      <c r="B81">
        <v>538</v>
      </c>
      <c r="C81">
        <v>2</v>
      </c>
      <c r="E81">
        <f t="shared" si="9"/>
        <v>9.9435335724879045E-2</v>
      </c>
      <c r="F81">
        <f t="shared" si="10"/>
        <v>-2.3082477383013456</v>
      </c>
      <c r="H81">
        <f t="shared" si="8"/>
        <v>3.8478229575010692E-3</v>
      </c>
      <c r="I81" s="3" t="str">
        <f t="shared" si="11"/>
        <v>Y</v>
      </c>
    </row>
    <row r="82" spans="1:9" x14ac:dyDescent="0.15">
      <c r="A82">
        <v>77</v>
      </c>
      <c r="B82">
        <v>730</v>
      </c>
      <c r="C82">
        <v>1</v>
      </c>
      <c r="E82">
        <f t="shared" si="9"/>
        <v>0.15058100108186254</v>
      </c>
      <c r="F82">
        <f t="shared" si="10"/>
        <v>-1.8932541264094445</v>
      </c>
      <c r="H82">
        <f t="shared" si="8"/>
        <v>1.7423773846902421E-3</v>
      </c>
      <c r="I82" s="3" t="str">
        <f t="shared" si="11"/>
        <v>N</v>
      </c>
    </row>
    <row r="83" spans="1:9" x14ac:dyDescent="0.15">
      <c r="A83">
        <v>78</v>
      </c>
      <c r="B83">
        <v>697</v>
      </c>
      <c r="C83">
        <v>0</v>
      </c>
      <c r="E83">
        <f t="shared" si="9"/>
        <v>0.39442497112239083</v>
      </c>
      <c r="F83">
        <f t="shared" si="10"/>
        <v>-0.93032634405307146</v>
      </c>
      <c r="H83">
        <f t="shared" si="8"/>
        <v>5.5362583060980942E-4</v>
      </c>
      <c r="I83" s="3" t="str">
        <f t="shared" si="11"/>
        <v>N</v>
      </c>
    </row>
    <row r="84" spans="1:9" x14ac:dyDescent="0.15">
      <c r="A84">
        <v>79</v>
      </c>
      <c r="B84">
        <v>179</v>
      </c>
      <c r="C84">
        <v>1</v>
      </c>
      <c r="E84">
        <f t="shared" si="9"/>
        <v>0.18058872947501151</v>
      </c>
      <c r="F84">
        <f t="shared" si="10"/>
        <v>-1.7115330459542761</v>
      </c>
      <c r="H84">
        <f t="shared" si="8"/>
        <v>5.2353746610421612E-3</v>
      </c>
      <c r="I84" s="3" t="str">
        <f t="shared" si="11"/>
        <v>Y</v>
      </c>
    </row>
    <row r="85" spans="1:9" x14ac:dyDescent="0.15">
      <c r="A85">
        <v>80</v>
      </c>
      <c r="B85">
        <v>138</v>
      </c>
      <c r="C85">
        <v>2</v>
      </c>
      <c r="E85">
        <f t="shared" si="9"/>
        <v>7.4904723216379476E-2</v>
      </c>
      <c r="F85">
        <f t="shared" si="10"/>
        <v>-2.591538330148389</v>
      </c>
      <c r="H85">
        <f t="shared" si="8"/>
        <v>1.0429520053638107E-2</v>
      </c>
      <c r="I85" s="3" t="str">
        <f t="shared" si="11"/>
        <v>Y</v>
      </c>
    </row>
    <row r="86" spans="1:9" x14ac:dyDescent="0.15">
      <c r="A86">
        <v>81</v>
      </c>
      <c r="B86">
        <v>178</v>
      </c>
      <c r="C86">
        <v>0</v>
      </c>
      <c r="E86">
        <f t="shared" si="9"/>
        <v>0.6294233842382545</v>
      </c>
      <c r="F86">
        <f t="shared" si="10"/>
        <v>-0.46295114181947378</v>
      </c>
      <c r="H86">
        <f t="shared" si="8"/>
        <v>1.6028568510844704E-3</v>
      </c>
      <c r="I86" s="3" t="str">
        <f t="shared" si="11"/>
        <v>N</v>
      </c>
    </row>
    <row r="87" spans="1:9" x14ac:dyDescent="0.15">
      <c r="A87">
        <v>82</v>
      </c>
      <c r="B87">
        <v>393</v>
      </c>
      <c r="C87">
        <v>1</v>
      </c>
      <c r="E87">
        <f t="shared" si="9"/>
        <v>0.1726479043103705</v>
      </c>
      <c r="F87">
        <f t="shared" ref="F87:F102" si="12">LN(E87)</f>
        <v>-1.7565009935900902</v>
      </c>
      <c r="H87">
        <f t="shared" si="8"/>
        <v>2.9435255963591897E-3</v>
      </c>
      <c r="I87" s="3" t="str">
        <f t="shared" si="11"/>
        <v>Y</v>
      </c>
    </row>
    <row r="88" spans="1:9" x14ac:dyDescent="0.15">
      <c r="A88">
        <v>83</v>
      </c>
      <c r="B88">
        <v>351</v>
      </c>
      <c r="C88">
        <v>3</v>
      </c>
      <c r="E88">
        <f t="shared" si="9"/>
        <v>6.3643990657298699E-2</v>
      </c>
      <c r="F88">
        <f t="shared" si="12"/>
        <v>-2.7544503707327999</v>
      </c>
      <c r="H88">
        <f t="shared" si="8"/>
        <v>7.6959672841085047E-3</v>
      </c>
      <c r="I88" s="3" t="str">
        <f t="shared" si="11"/>
        <v>Y</v>
      </c>
    </row>
    <row r="89" spans="1:9" x14ac:dyDescent="0.15">
      <c r="A89">
        <v>84</v>
      </c>
      <c r="B89">
        <v>849</v>
      </c>
      <c r="C89">
        <v>3</v>
      </c>
      <c r="E89">
        <f t="shared" si="9"/>
        <v>6.8307580047676911E-2</v>
      </c>
      <c r="F89">
        <f t="shared" si="12"/>
        <v>-2.6837345368990255</v>
      </c>
      <c r="H89">
        <f t="shared" si="8"/>
        <v>3.639670381556531E-3</v>
      </c>
      <c r="I89" s="3" t="str">
        <f t="shared" si="11"/>
        <v>Y</v>
      </c>
    </row>
    <row r="90" spans="1:9" x14ac:dyDescent="0.15">
      <c r="A90">
        <v>85</v>
      </c>
      <c r="B90">
        <v>764</v>
      </c>
      <c r="C90">
        <v>3</v>
      </c>
      <c r="E90">
        <f t="shared" si="9"/>
        <v>6.8864205288137664E-2</v>
      </c>
      <c r="F90">
        <f t="shared" si="12"/>
        <v>-2.6756187528211903</v>
      </c>
      <c r="H90">
        <f t="shared" si="8"/>
        <v>3.9994680436670083E-3</v>
      </c>
      <c r="I90" s="3" t="str">
        <f t="shared" si="11"/>
        <v>Y</v>
      </c>
    </row>
    <row r="91" spans="1:9" x14ac:dyDescent="0.15">
      <c r="A91">
        <v>86</v>
      </c>
      <c r="B91">
        <v>1268</v>
      </c>
      <c r="C91">
        <v>2</v>
      </c>
      <c r="E91">
        <f t="shared" si="9"/>
        <v>8.5017245963832283E-2</v>
      </c>
      <c r="F91">
        <f t="shared" si="12"/>
        <v>-2.4649011493798176</v>
      </c>
      <c r="H91">
        <f t="shared" si="8"/>
        <v>1.7882775729802691E-3</v>
      </c>
      <c r="I91" s="3" t="str">
        <f t="shared" si="11"/>
        <v>N</v>
      </c>
    </row>
    <row r="92" spans="1:9" x14ac:dyDescent="0.15">
      <c r="A92">
        <v>87</v>
      </c>
      <c r="B92">
        <v>275</v>
      </c>
      <c r="C92">
        <v>0</v>
      </c>
      <c r="E92">
        <f t="shared" si="9"/>
        <v>0.55081943861875504</v>
      </c>
      <c r="F92">
        <f t="shared" si="12"/>
        <v>-0.59634822114043129</v>
      </c>
      <c r="H92">
        <f t="shared" si="8"/>
        <v>1.1836114471286676E-3</v>
      </c>
      <c r="I92" s="3" t="str">
        <f t="shared" si="11"/>
        <v>N</v>
      </c>
    </row>
    <row r="93" spans="1:9" x14ac:dyDescent="0.15">
      <c r="A93">
        <v>88</v>
      </c>
      <c r="B93">
        <v>299</v>
      </c>
      <c r="C93">
        <v>1</v>
      </c>
      <c r="E93">
        <f t="shared" si="9"/>
        <v>0.17875767933649495</v>
      </c>
      <c r="F93">
        <f t="shared" si="12"/>
        <v>-1.7217241370077825</v>
      </c>
      <c r="H93">
        <f t="shared" si="8"/>
        <v>3.644276460660061E-3</v>
      </c>
      <c r="I93" s="3" t="str">
        <f t="shared" si="11"/>
        <v>Y</v>
      </c>
    </row>
    <row r="94" spans="1:9" x14ac:dyDescent="0.15">
      <c r="A94">
        <v>89</v>
      </c>
      <c r="B94">
        <v>220</v>
      </c>
      <c r="C94">
        <v>0</v>
      </c>
      <c r="E94">
        <f t="shared" si="9"/>
        <v>0.5911200563612734</v>
      </c>
      <c r="F94">
        <f t="shared" si="12"/>
        <v>-0.52573614115516432</v>
      </c>
      <c r="H94">
        <f t="shared" si="8"/>
        <v>1.3897176715329965E-3</v>
      </c>
      <c r="I94" s="3" t="str">
        <f t="shared" si="11"/>
        <v>N</v>
      </c>
    </row>
    <row r="95" spans="1:9" x14ac:dyDescent="0.15">
      <c r="A95">
        <v>90</v>
      </c>
      <c r="B95">
        <v>402</v>
      </c>
      <c r="C95">
        <v>1</v>
      </c>
      <c r="E95">
        <f t="shared" si="9"/>
        <v>0.17201486230500279</v>
      </c>
      <c r="F95">
        <f t="shared" si="12"/>
        <v>-1.7601743971516888</v>
      </c>
      <c r="H95">
        <f t="shared" si="8"/>
        <v>2.8903133117580944E-3</v>
      </c>
      <c r="I95" s="3" t="str">
        <f t="shared" si="11"/>
        <v>Y</v>
      </c>
    </row>
    <row r="96" spans="1:9" x14ac:dyDescent="0.15">
      <c r="A96">
        <v>91</v>
      </c>
      <c r="B96">
        <v>96</v>
      </c>
      <c r="C96">
        <v>1</v>
      </c>
      <c r="E96">
        <f t="shared" si="9"/>
        <v>0.16292326863318601</v>
      </c>
      <c r="F96">
        <f t="shared" si="12"/>
        <v>-1.8144759335920708</v>
      </c>
      <c r="H96">
        <f t="shared" si="8"/>
        <v>7.5003542382415939E-3</v>
      </c>
      <c r="I96" s="3" t="str">
        <f t="shared" si="11"/>
        <v>Y</v>
      </c>
    </row>
    <row r="97" spans="1:9" x14ac:dyDescent="0.15">
      <c r="A97">
        <v>92</v>
      </c>
      <c r="B97">
        <v>271</v>
      </c>
      <c r="C97">
        <v>1</v>
      </c>
      <c r="E97">
        <f t="shared" si="9"/>
        <v>0.18016717037488528</v>
      </c>
      <c r="F97">
        <f t="shared" si="12"/>
        <v>-1.7138701347845944</v>
      </c>
      <c r="H97">
        <f t="shared" si="8"/>
        <v>3.9224276662210705E-3</v>
      </c>
      <c r="I97" s="3" t="str">
        <f t="shared" si="11"/>
        <v>Y</v>
      </c>
    </row>
    <row r="98" spans="1:9" x14ac:dyDescent="0.15">
      <c r="A98">
        <v>93</v>
      </c>
      <c r="B98">
        <v>142</v>
      </c>
      <c r="C98">
        <v>0</v>
      </c>
      <c r="E98">
        <f t="shared" si="9"/>
        <v>0.66970932514980386</v>
      </c>
      <c r="F98">
        <f t="shared" si="12"/>
        <v>-0.40091150379424806</v>
      </c>
      <c r="H98">
        <f t="shared" si="8"/>
        <v>1.8454587926945041E-3</v>
      </c>
      <c r="I98" s="3" t="str">
        <f t="shared" si="11"/>
        <v>N</v>
      </c>
    </row>
    <row r="99" spans="1:9" x14ac:dyDescent="0.15">
      <c r="A99">
        <v>94</v>
      </c>
      <c r="B99">
        <v>246</v>
      </c>
      <c r="C99">
        <v>0</v>
      </c>
      <c r="E99">
        <f t="shared" si="9"/>
        <v>0.57090371932079098</v>
      </c>
      <c r="F99">
        <f t="shared" si="12"/>
        <v>-0.56053470119553606</v>
      </c>
      <c r="H99">
        <f t="shared" si="8"/>
        <v>1.2840202298853307E-3</v>
      </c>
      <c r="I99" s="3" t="str">
        <f t="shared" si="11"/>
        <v>N</v>
      </c>
    </row>
    <row r="100" spans="1:9" x14ac:dyDescent="0.15">
      <c r="A100">
        <v>95</v>
      </c>
      <c r="B100">
        <v>456</v>
      </c>
      <c r="C100">
        <v>1</v>
      </c>
      <c r="E100">
        <f t="shared" si="9"/>
        <v>0.16819049494553326</v>
      </c>
      <c r="F100">
        <f t="shared" si="12"/>
        <v>-1.7826580434709007</v>
      </c>
      <c r="H100">
        <f t="shared" si="8"/>
        <v>2.6074883626207028E-3</v>
      </c>
      <c r="I100" s="3" t="str">
        <f t="shared" si="11"/>
        <v>Y</v>
      </c>
    </row>
    <row r="101" spans="1:9" x14ac:dyDescent="0.15">
      <c r="A101">
        <v>96</v>
      </c>
      <c r="B101">
        <v>403</v>
      </c>
      <c r="C101">
        <v>2</v>
      </c>
      <c r="E101">
        <f t="shared" si="9"/>
        <v>0.10018113453763315</v>
      </c>
      <c r="F101">
        <f t="shared" si="12"/>
        <v>-2.3007753861254465</v>
      </c>
      <c r="H101">
        <f t="shared" si="8"/>
        <v>4.8891303791928986E-3</v>
      </c>
      <c r="I101" s="3" t="str">
        <f t="shared" si="11"/>
        <v>Y</v>
      </c>
    </row>
    <row r="102" spans="1:9" x14ac:dyDescent="0.15">
      <c r="A102">
        <v>97</v>
      </c>
      <c r="B102">
        <v>128</v>
      </c>
      <c r="C102">
        <v>1</v>
      </c>
      <c r="E102">
        <f t="shared" si="9"/>
        <v>0.17375928639530142</v>
      </c>
      <c r="F102">
        <f t="shared" si="12"/>
        <v>-1.7500843490860365</v>
      </c>
      <c r="H102">
        <f t="shared" ref="H102:H131" si="13">(B$1+C102)/(B$1+B$2+B102)</f>
        <v>6.4281565751757256E-3</v>
      </c>
      <c r="I102" s="3" t="str">
        <f t="shared" si="11"/>
        <v>Y</v>
      </c>
    </row>
    <row r="103" spans="1:9" x14ac:dyDescent="0.15">
      <c r="A103">
        <v>98</v>
      </c>
      <c r="B103">
        <v>370</v>
      </c>
      <c r="C103">
        <v>2</v>
      </c>
      <c r="E103">
        <f t="shared" si="9"/>
        <v>9.9824571690534561E-2</v>
      </c>
      <c r="F103">
        <f t="shared" ref="F103:F118" si="14">LN(E103)</f>
        <v>-2.3043409166452666</v>
      </c>
      <c r="H103">
        <f t="shared" si="13"/>
        <v>5.235467909406705E-3</v>
      </c>
      <c r="I103" s="3" t="str">
        <f t="shared" si="11"/>
        <v>Y</v>
      </c>
    </row>
    <row r="104" spans="1:9" x14ac:dyDescent="0.15">
      <c r="A104">
        <v>99</v>
      </c>
      <c r="B104">
        <v>128</v>
      </c>
      <c r="C104">
        <v>0</v>
      </c>
      <c r="E104">
        <f t="shared" si="9"/>
        <v>0.68783917864117106</v>
      </c>
      <c r="F104">
        <f t="shared" si="14"/>
        <v>-0.37420022034808653</v>
      </c>
      <c r="H104">
        <f t="shared" si="13"/>
        <v>1.9608773098881592E-3</v>
      </c>
      <c r="I104" s="3" t="str">
        <f t="shared" si="11"/>
        <v>N</v>
      </c>
    </row>
    <row r="105" spans="1:9" x14ac:dyDescent="0.15">
      <c r="A105">
        <v>100</v>
      </c>
      <c r="B105">
        <v>386</v>
      </c>
      <c r="C105">
        <v>0</v>
      </c>
      <c r="E105">
        <f t="shared" si="9"/>
        <v>0.4909194464675144</v>
      </c>
      <c r="F105">
        <f t="shared" si="14"/>
        <v>-0.71147522479458314</v>
      </c>
      <c r="H105">
        <f t="shared" si="13"/>
        <v>9.1095211554620859E-4</v>
      </c>
      <c r="I105" s="3" t="str">
        <f t="shared" si="11"/>
        <v>N</v>
      </c>
    </row>
    <row r="106" spans="1:9" x14ac:dyDescent="0.15">
      <c r="A106">
        <v>101</v>
      </c>
      <c r="B106">
        <v>380</v>
      </c>
      <c r="C106">
        <v>0</v>
      </c>
      <c r="E106">
        <f t="shared" si="9"/>
        <v>0.49363104042606465</v>
      </c>
      <c r="F106">
        <f t="shared" si="14"/>
        <v>-0.70596692257794302</v>
      </c>
      <c r="H106">
        <f t="shared" si="13"/>
        <v>9.2243832734638007E-4</v>
      </c>
      <c r="I106" s="3" t="str">
        <f t="shared" si="11"/>
        <v>N</v>
      </c>
    </row>
    <row r="107" spans="1:9" x14ac:dyDescent="0.15">
      <c r="A107">
        <v>102</v>
      </c>
      <c r="B107">
        <v>611</v>
      </c>
      <c r="C107">
        <v>0</v>
      </c>
      <c r="E107">
        <f t="shared" si="9"/>
        <v>0.41483250695178137</v>
      </c>
      <c r="F107">
        <f t="shared" si="14"/>
        <v>-0.87988043792546489</v>
      </c>
      <c r="H107">
        <f t="shared" si="13"/>
        <v>6.2098358461933165E-4</v>
      </c>
      <c r="I107" s="3" t="str">
        <f t="shared" si="11"/>
        <v>N</v>
      </c>
    </row>
    <row r="108" spans="1:9" x14ac:dyDescent="0.15">
      <c r="A108">
        <v>103</v>
      </c>
      <c r="B108">
        <v>376</v>
      </c>
      <c r="C108">
        <v>1</v>
      </c>
      <c r="E108">
        <f t="shared" si="9"/>
        <v>0.17383285281233102</v>
      </c>
      <c r="F108">
        <f t="shared" si="14"/>
        <v>-1.7496610574759572</v>
      </c>
      <c r="H108">
        <f t="shared" si="13"/>
        <v>3.0495761339074377E-3</v>
      </c>
      <c r="I108" s="3" t="str">
        <f t="shared" si="11"/>
        <v>Y</v>
      </c>
    </row>
    <row r="109" spans="1:9" x14ac:dyDescent="0.15">
      <c r="A109">
        <v>104</v>
      </c>
      <c r="B109">
        <v>504</v>
      </c>
      <c r="C109">
        <v>1</v>
      </c>
      <c r="E109">
        <f t="shared" si="9"/>
        <v>0.16482973810655119</v>
      </c>
      <c r="F109">
        <f t="shared" si="14"/>
        <v>-1.8028422281101755</v>
      </c>
      <c r="H109">
        <f t="shared" si="13"/>
        <v>2.3988370947105528E-3</v>
      </c>
      <c r="I109" s="3" t="str">
        <f t="shared" si="11"/>
        <v>Y</v>
      </c>
    </row>
    <row r="110" spans="1:9" x14ac:dyDescent="0.15">
      <c r="A110">
        <v>105</v>
      </c>
      <c r="B110">
        <v>286</v>
      </c>
      <c r="C110">
        <v>0</v>
      </c>
      <c r="E110">
        <f t="shared" si="9"/>
        <v>0.54378400438939889</v>
      </c>
      <c r="F110">
        <f t="shared" si="14"/>
        <v>-0.60920316172649791</v>
      </c>
      <c r="H110">
        <f t="shared" si="13"/>
        <v>1.149514997066242E-3</v>
      </c>
      <c r="I110" s="3" t="str">
        <f t="shared" si="11"/>
        <v>N</v>
      </c>
    </row>
    <row r="111" spans="1:9" x14ac:dyDescent="0.15">
      <c r="A111">
        <v>106</v>
      </c>
      <c r="B111">
        <v>729</v>
      </c>
      <c r="C111">
        <v>0</v>
      </c>
      <c r="E111">
        <f t="shared" si="9"/>
        <v>0.38762780815316089</v>
      </c>
      <c r="F111">
        <f t="shared" si="14"/>
        <v>-0.94770965707783728</v>
      </c>
      <c r="H111">
        <f t="shared" si="13"/>
        <v>5.3214795122797579E-4</v>
      </c>
      <c r="I111" s="3" t="str">
        <f t="shared" si="11"/>
        <v>N</v>
      </c>
    </row>
    <row r="112" spans="1:9" x14ac:dyDescent="0.15">
      <c r="A112">
        <v>107</v>
      </c>
      <c r="B112">
        <v>279</v>
      </c>
      <c r="C112">
        <v>0</v>
      </c>
      <c r="E112">
        <f t="shared" si="9"/>
        <v>0.54822668518042272</v>
      </c>
      <c r="F112">
        <f t="shared" si="14"/>
        <v>-0.60106641847909259</v>
      </c>
      <c r="H112">
        <f t="shared" si="13"/>
        <v>1.1709812027667727E-3</v>
      </c>
      <c r="I112" s="3" t="str">
        <f t="shared" si="11"/>
        <v>N</v>
      </c>
    </row>
    <row r="113" spans="1:9" x14ac:dyDescent="0.15">
      <c r="A113">
        <v>108</v>
      </c>
      <c r="B113">
        <v>472</v>
      </c>
      <c r="C113">
        <v>0</v>
      </c>
      <c r="E113">
        <f t="shared" si="9"/>
        <v>0.45673147123127811</v>
      </c>
      <c r="F113">
        <f t="shared" si="14"/>
        <v>-0.78365965109031788</v>
      </c>
      <c r="H113">
        <f t="shared" si="13"/>
        <v>7.7298980815474372E-4</v>
      </c>
      <c r="I113" s="3" t="str">
        <f t="shared" si="11"/>
        <v>N</v>
      </c>
    </row>
    <row r="114" spans="1:9" x14ac:dyDescent="0.15">
      <c r="A114">
        <v>109</v>
      </c>
      <c r="B114">
        <v>346</v>
      </c>
      <c r="C114">
        <v>0</v>
      </c>
      <c r="E114">
        <f t="shared" si="9"/>
        <v>0.50998395324013568</v>
      </c>
      <c r="F114">
        <f t="shared" si="14"/>
        <v>-0.67337601799380309</v>
      </c>
      <c r="H114">
        <f t="shared" si="13"/>
        <v>9.9341922696142941E-4</v>
      </c>
      <c r="I114" s="3" t="str">
        <f t="shared" si="11"/>
        <v>N</v>
      </c>
    </row>
    <row r="115" spans="1:9" x14ac:dyDescent="0.15">
      <c r="A115">
        <v>110</v>
      </c>
      <c r="B115">
        <v>461</v>
      </c>
      <c r="C115">
        <v>0</v>
      </c>
      <c r="E115">
        <f t="shared" si="9"/>
        <v>0.46067506641929251</v>
      </c>
      <c r="F115">
        <f t="shared" si="14"/>
        <v>-0.77506232958302235</v>
      </c>
      <c r="H115">
        <f t="shared" si="13"/>
        <v>7.8825943098694538E-4</v>
      </c>
      <c r="I115" s="3" t="str">
        <f t="shared" si="11"/>
        <v>N</v>
      </c>
    </row>
    <row r="116" spans="1:9" x14ac:dyDescent="0.15">
      <c r="A116">
        <v>111</v>
      </c>
      <c r="B116">
        <v>139</v>
      </c>
      <c r="C116">
        <v>0</v>
      </c>
      <c r="E116">
        <f t="shared" si="9"/>
        <v>0.67346253636937248</v>
      </c>
      <c r="F116">
        <f t="shared" si="14"/>
        <v>-0.39532290996561409</v>
      </c>
      <c r="H116">
        <f t="shared" si="13"/>
        <v>1.8690328988226032E-3</v>
      </c>
      <c r="I116" s="3" t="str">
        <f t="shared" si="11"/>
        <v>N</v>
      </c>
    </row>
    <row r="117" spans="1:9" x14ac:dyDescent="0.15">
      <c r="A117">
        <v>112</v>
      </c>
      <c r="B117">
        <v>283</v>
      </c>
      <c r="C117">
        <v>0</v>
      </c>
      <c r="E117">
        <f t="shared" si="9"/>
        <v>0.54567351567077926</v>
      </c>
      <c r="F117">
        <f t="shared" si="14"/>
        <v>-0.6057344387315311</v>
      </c>
      <c r="H117">
        <f t="shared" si="13"/>
        <v>1.1586176654988973E-3</v>
      </c>
      <c r="I117" s="3" t="str">
        <f t="shared" si="11"/>
        <v>N</v>
      </c>
    </row>
    <row r="118" spans="1:9" x14ac:dyDescent="0.15">
      <c r="A118">
        <v>113</v>
      </c>
      <c r="B118">
        <v>244</v>
      </c>
      <c r="C118">
        <v>0</v>
      </c>
      <c r="E118">
        <f t="shared" si="9"/>
        <v>0.57237914143051971</v>
      </c>
      <c r="F118">
        <f t="shared" si="14"/>
        <v>-0.55795367251147354</v>
      </c>
      <c r="H118">
        <f t="shared" si="13"/>
        <v>1.2915766260714091E-3</v>
      </c>
      <c r="I118" s="3" t="str">
        <f t="shared" si="11"/>
        <v>N</v>
      </c>
    </row>
    <row r="119" spans="1:9" x14ac:dyDescent="0.15">
      <c r="A119">
        <v>114</v>
      </c>
      <c r="B119">
        <v>353</v>
      </c>
      <c r="C119">
        <v>1</v>
      </c>
      <c r="E119">
        <f t="shared" si="9"/>
        <v>0.17540044547015363</v>
      </c>
      <c r="F119">
        <f t="shared" ref="F119:F131" si="15">LN(E119)</f>
        <v>-1.7406836593086614</v>
      </c>
      <c r="H119">
        <f t="shared" si="13"/>
        <v>3.2058427425616307E-3</v>
      </c>
      <c r="I119" s="3" t="str">
        <f t="shared" si="11"/>
        <v>Y</v>
      </c>
    </row>
    <row r="120" spans="1:9" x14ac:dyDescent="0.15">
      <c r="A120">
        <v>115</v>
      </c>
      <c r="B120">
        <v>98</v>
      </c>
      <c r="C120">
        <v>0</v>
      </c>
      <c r="E120">
        <f t="shared" si="9"/>
        <v>0.73284494197804717</v>
      </c>
      <c r="F120">
        <f t="shared" si="15"/>
        <v>-0.3108211383842559</v>
      </c>
      <c r="H120">
        <f t="shared" si="13"/>
        <v>2.2643405587127767E-3</v>
      </c>
      <c r="I120" s="3" t="str">
        <f t="shared" si="11"/>
        <v>Y</v>
      </c>
    </row>
    <row r="121" spans="1:9" x14ac:dyDescent="0.15">
      <c r="A121">
        <v>116</v>
      </c>
      <c r="B121">
        <v>89</v>
      </c>
      <c r="C121">
        <v>1</v>
      </c>
      <c r="E121">
        <f t="shared" si="9"/>
        <v>0.15939741397050705</v>
      </c>
      <c r="F121">
        <f t="shared" si="15"/>
        <v>-1.8363547362801655</v>
      </c>
      <c r="H121">
        <f t="shared" si="13"/>
        <v>7.7843818776195612E-3</v>
      </c>
      <c r="I121" s="3" t="str">
        <f t="shared" si="11"/>
        <v>Y</v>
      </c>
    </row>
    <row r="122" spans="1:9" x14ac:dyDescent="0.15">
      <c r="A122">
        <v>117</v>
      </c>
      <c r="B122">
        <v>280</v>
      </c>
      <c r="C122">
        <v>0</v>
      </c>
      <c r="E122">
        <f t="shared" si="9"/>
        <v>0.54758472203727215</v>
      </c>
      <c r="F122">
        <f t="shared" si="15"/>
        <v>-0.60223808581594096</v>
      </c>
      <c r="H122">
        <f t="shared" si="13"/>
        <v>1.1678656472897378E-3</v>
      </c>
      <c r="I122" s="3" t="str">
        <f t="shared" si="11"/>
        <v>N</v>
      </c>
    </row>
    <row r="123" spans="1:9" x14ac:dyDescent="0.15">
      <c r="A123">
        <v>118</v>
      </c>
      <c r="B123">
        <v>119</v>
      </c>
      <c r="C123">
        <v>0</v>
      </c>
      <c r="E123">
        <f t="shared" si="9"/>
        <v>0.70038262869139378</v>
      </c>
      <c r="F123">
        <f t="shared" si="15"/>
        <v>-0.35612848086060478</v>
      </c>
      <c r="H123">
        <f t="shared" si="13"/>
        <v>2.0430178931419604E-3</v>
      </c>
      <c r="I123" s="3" t="str">
        <f t="shared" si="11"/>
        <v>N</v>
      </c>
    </row>
    <row r="124" spans="1:9" x14ac:dyDescent="0.15">
      <c r="A124">
        <v>119</v>
      </c>
      <c r="B124">
        <v>909</v>
      </c>
      <c r="C124">
        <v>1</v>
      </c>
      <c r="E124">
        <f t="shared" si="9"/>
        <v>0.14133463721474482</v>
      </c>
      <c r="F124">
        <f t="shared" si="15"/>
        <v>-1.9566248868848197</v>
      </c>
      <c r="H124">
        <f t="shared" si="13"/>
        <v>1.431997144788483E-3</v>
      </c>
      <c r="I124" s="3" t="str">
        <f t="shared" si="11"/>
        <v>N</v>
      </c>
    </row>
    <row r="125" spans="1:9" x14ac:dyDescent="0.15">
      <c r="A125">
        <v>120</v>
      </c>
      <c r="B125">
        <v>543</v>
      </c>
      <c r="C125">
        <v>1</v>
      </c>
      <c r="E125">
        <f t="shared" si="9"/>
        <v>0.16216722818229945</v>
      </c>
      <c r="F125">
        <f t="shared" si="15"/>
        <v>-1.819127203446629</v>
      </c>
      <c r="H125">
        <f t="shared" si="13"/>
        <v>2.2523947970054842E-3</v>
      </c>
      <c r="I125" s="3" t="str">
        <f t="shared" si="11"/>
        <v>Y</v>
      </c>
    </row>
    <row r="126" spans="1:9" x14ac:dyDescent="0.15">
      <c r="A126">
        <v>121</v>
      </c>
      <c r="B126">
        <v>602</v>
      </c>
      <c r="C126">
        <v>0</v>
      </c>
      <c r="E126">
        <f t="shared" si="9"/>
        <v>0.41717481124033329</v>
      </c>
      <c r="F126">
        <f t="shared" si="15"/>
        <v>-0.8742499334204582</v>
      </c>
      <c r="H126">
        <f t="shared" si="13"/>
        <v>6.2899225853574835E-4</v>
      </c>
      <c r="I126" s="3" t="str">
        <f t="shared" si="11"/>
        <v>N</v>
      </c>
    </row>
    <row r="127" spans="1:9" x14ac:dyDescent="0.15">
      <c r="A127">
        <v>122</v>
      </c>
      <c r="B127">
        <v>646</v>
      </c>
      <c r="C127">
        <v>0</v>
      </c>
      <c r="E127">
        <f t="shared" si="9"/>
        <v>0.4061165898578683</v>
      </c>
      <c r="F127">
        <f t="shared" si="15"/>
        <v>-0.90111499346738821</v>
      </c>
      <c r="H127">
        <f t="shared" si="13"/>
        <v>5.9168597930604739E-4</v>
      </c>
      <c r="I127" s="3" t="str">
        <f t="shared" si="11"/>
        <v>N</v>
      </c>
    </row>
    <row r="128" spans="1:9" x14ac:dyDescent="0.15">
      <c r="A128">
        <v>123</v>
      </c>
      <c r="B128">
        <v>253</v>
      </c>
      <c r="C128">
        <v>1</v>
      </c>
      <c r="E128">
        <f t="shared" si="9"/>
        <v>0.18087355185172135</v>
      </c>
      <c r="F128">
        <f t="shared" si="15"/>
        <v>-1.7099571004110052</v>
      </c>
      <c r="H128">
        <f t="shared" si="13"/>
        <v>4.1248175730360243E-3</v>
      </c>
      <c r="I128" s="3" t="str">
        <f t="shared" si="11"/>
        <v>Y</v>
      </c>
    </row>
    <row r="129" spans="1:9" x14ac:dyDescent="0.15">
      <c r="A129">
        <v>124</v>
      </c>
      <c r="B129">
        <v>255</v>
      </c>
      <c r="C129">
        <v>0</v>
      </c>
      <c r="E129">
        <f t="shared" si="9"/>
        <v>0.56441520434087078</v>
      </c>
      <c r="F129">
        <f t="shared" si="15"/>
        <v>-0.57196512042077086</v>
      </c>
      <c r="H129">
        <f t="shared" si="13"/>
        <v>1.251082548578067E-3</v>
      </c>
      <c r="I129" s="3" t="str">
        <f t="shared" si="11"/>
        <v>N</v>
      </c>
    </row>
    <row r="130" spans="1:9" x14ac:dyDescent="0.15">
      <c r="A130">
        <v>125</v>
      </c>
      <c r="B130">
        <v>383</v>
      </c>
      <c r="C130">
        <v>0</v>
      </c>
      <c r="E130">
        <f t="shared" si="9"/>
        <v>0.49226912297871633</v>
      </c>
      <c r="F130">
        <f t="shared" si="15"/>
        <v>-0.70872971411444052</v>
      </c>
      <c r="H130">
        <f t="shared" si="13"/>
        <v>9.166592408230643E-4</v>
      </c>
      <c r="I130" s="3" t="str">
        <f t="shared" si="11"/>
        <v>N</v>
      </c>
    </row>
    <row r="131" spans="1:9" x14ac:dyDescent="0.15">
      <c r="A131">
        <v>126</v>
      </c>
      <c r="B131">
        <v>404</v>
      </c>
      <c r="C131">
        <v>0</v>
      </c>
      <c r="E131">
        <f t="shared" si="9"/>
        <v>0.48306833819881251</v>
      </c>
      <c r="F131">
        <f t="shared" si="15"/>
        <v>-0.72759714838383627</v>
      </c>
      <c r="H131">
        <f t="shared" si="13"/>
        <v>8.7814799134162903E-4</v>
      </c>
      <c r="I131" s="3" t="str">
        <f t="shared" si="11"/>
        <v>N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workbookViewId="0"/>
  </sheetViews>
  <sheetFormatPr baseColWidth="10" defaultColWidth="8.83203125" defaultRowHeight="13" x14ac:dyDescent="0.15"/>
  <cols>
    <col min="1" max="6" width="8.83203125" style="9"/>
    <col min="7" max="7" width="9.1640625" style="9" customWidth="1"/>
    <col min="8" max="17" width="8.83203125" style="9"/>
    <col min="18" max="18" width="12.5" style="9" bestFit="1" customWidth="1"/>
    <col min="19" max="16384" width="8.83203125" style="9"/>
  </cols>
  <sheetData>
    <row r="1" spans="1:18" x14ac:dyDescent="0.15">
      <c r="A1" s="8" t="s">
        <v>27</v>
      </c>
      <c r="B1" s="9">
        <v>0.43894218235356597</v>
      </c>
      <c r="D1" s="10" t="s">
        <v>29</v>
      </c>
      <c r="E1" s="9">
        <f>EXP(GAMMALN(B1)+GAMMALN(B2)-GAMMALN(B1+B2))</f>
        <v>0.27325758951121049</v>
      </c>
    </row>
    <row r="2" spans="1:18" x14ac:dyDescent="0.15">
      <c r="A2" s="9" t="s">
        <v>28</v>
      </c>
      <c r="B2" s="9">
        <v>95.410954055469475</v>
      </c>
    </row>
    <row r="3" spans="1:18" x14ac:dyDescent="0.15">
      <c r="E3" s="10" t="s">
        <v>9</v>
      </c>
      <c r="F3" s="9">
        <f>SUM(F6:F131)</f>
        <v>-200.54803986012729</v>
      </c>
      <c r="G3" s="11" t="s">
        <v>23</v>
      </c>
      <c r="H3" s="12">
        <f>COUNTIF($C6:$C131,H5)</f>
        <v>63</v>
      </c>
      <c r="I3" s="12">
        <f t="shared" ref="I3:Q3" si="0">COUNTIF($C6:$C131,I5)</f>
        <v>34</v>
      </c>
      <c r="J3" s="12">
        <f t="shared" si="0"/>
        <v>11</v>
      </c>
      <c r="K3" s="12">
        <f t="shared" si="0"/>
        <v>7</v>
      </c>
      <c r="L3" s="12">
        <f t="shared" si="0"/>
        <v>2</v>
      </c>
      <c r="M3" s="12">
        <f t="shared" si="0"/>
        <v>2</v>
      </c>
      <c r="N3" s="12">
        <f t="shared" si="0"/>
        <v>0</v>
      </c>
      <c r="O3" s="12">
        <f t="shared" si="0"/>
        <v>3</v>
      </c>
      <c r="P3" s="12">
        <f t="shared" si="0"/>
        <v>0</v>
      </c>
      <c r="Q3" s="12">
        <f t="shared" si="0"/>
        <v>0</v>
      </c>
      <c r="R3" s="12">
        <f>126-SUM(H3:Q3)</f>
        <v>4</v>
      </c>
    </row>
    <row r="4" spans="1:18" x14ac:dyDescent="0.15">
      <c r="G4" s="11" t="s">
        <v>24</v>
      </c>
      <c r="H4" s="13">
        <f>SUM(H6:H131)</f>
        <v>67.880463385052977</v>
      </c>
      <c r="I4" s="13">
        <f t="shared" ref="I4:R4" si="1">SUM(I6:I131)</f>
        <v>20.892969963406028</v>
      </c>
      <c r="J4" s="13">
        <f t="shared" si="1"/>
        <v>11.02643588087787</v>
      </c>
      <c r="K4" s="13">
        <f t="shared" si="1"/>
        <v>6.7948298960846838</v>
      </c>
      <c r="L4" s="13">
        <f t="shared" si="1"/>
        <v>4.5390955842147456</v>
      </c>
      <c r="M4" s="13">
        <f t="shared" si="1"/>
        <v>3.1928585429528544</v>
      </c>
      <c r="N4" s="13">
        <f t="shared" si="1"/>
        <v>2.3300331909554308</v>
      </c>
      <c r="O4" s="13">
        <f t="shared" si="1"/>
        <v>1.7486757219951909</v>
      </c>
      <c r="P4" s="13">
        <f t="shared" si="1"/>
        <v>1.3419918685729184</v>
      </c>
      <c r="Q4" s="13">
        <f t="shared" si="1"/>
        <v>1.048979630435825</v>
      </c>
      <c r="R4" s="13">
        <f t="shared" si="1"/>
        <v>5.2036663354514516</v>
      </c>
    </row>
    <row r="5" spans="1:18" x14ac:dyDescent="0.15">
      <c r="A5" s="10" t="s">
        <v>8</v>
      </c>
      <c r="B5" s="10" t="s">
        <v>22</v>
      </c>
      <c r="C5" s="10" t="s">
        <v>0</v>
      </c>
      <c r="E5" s="10" t="s">
        <v>21</v>
      </c>
      <c r="G5" s="14" t="s">
        <v>25</v>
      </c>
      <c r="H5" s="9">
        <v>0</v>
      </c>
      <c r="I5" s="9">
        <v>1</v>
      </c>
      <c r="J5" s="9">
        <v>2</v>
      </c>
      <c r="K5" s="9">
        <v>3</v>
      </c>
      <c r="L5" s="9">
        <v>4</v>
      </c>
      <c r="M5" s="9">
        <v>5</v>
      </c>
      <c r="N5" s="9">
        <v>6</v>
      </c>
      <c r="O5" s="9">
        <v>7</v>
      </c>
      <c r="P5" s="9">
        <v>8</v>
      </c>
      <c r="Q5" s="9">
        <v>9</v>
      </c>
      <c r="R5" s="15" t="s">
        <v>26</v>
      </c>
    </row>
    <row r="6" spans="1:18" x14ac:dyDescent="0.15">
      <c r="A6" s="9">
        <v>1</v>
      </c>
      <c r="B6" s="9">
        <v>34</v>
      </c>
      <c r="C6" s="9">
        <v>0</v>
      </c>
      <c r="E6" s="9">
        <f>COMBIN(B6,C6)*EXP(GAMMALN(B$1+C6)+GAMMALN(B$2+B6-C6)-GAMMALN(B$1+B$2+B6))/E$1</f>
        <v>0.87447758727419056</v>
      </c>
      <c r="F6" s="9">
        <f>LN(E6)</f>
        <v>-0.13412861404094667</v>
      </c>
      <c r="H6" s="9">
        <f t="shared" ref="H6:Q22" si="2">COMBIN($B6,H$5)*EXP(GAMMALN($B$1+H$5)+GAMMALN($B$2+$B6-H$5)-GAMMALN($B$1+$B$2+$B6))/$E$1</f>
        <v>0.87447758727419056</v>
      </c>
      <c r="I6" s="9">
        <f t="shared" si="2"/>
        <v>0.10163255553723854</v>
      </c>
      <c r="J6" s="9">
        <f t="shared" si="2"/>
        <v>1.8938839629027954E-2</v>
      </c>
      <c r="K6" s="9">
        <f t="shared" si="2"/>
        <v>3.8976145341157674E-3</v>
      </c>
      <c r="L6" s="9">
        <f t="shared" si="2"/>
        <v>8.2830444341790404E-4</v>
      </c>
      <c r="M6" s="9">
        <f t="shared" si="2"/>
        <v>1.7732179107376797E-4</v>
      </c>
      <c r="N6" s="9">
        <f t="shared" si="2"/>
        <v>3.7771965927964324E-5</v>
      </c>
      <c r="O6" s="9">
        <f t="shared" si="2"/>
        <v>7.947377147759956E-6</v>
      </c>
      <c r="P6" s="9">
        <f t="shared" si="2"/>
        <v>1.6434288695509791E-6</v>
      </c>
      <c r="Q6" s="9">
        <f t="shared" si="2"/>
        <v>3.3273904384203982E-7</v>
      </c>
      <c r="R6" s="9">
        <f>1-SUM(H6:Q6)</f>
        <v>8.1279946440027118E-8</v>
      </c>
    </row>
    <row r="7" spans="1:18" x14ac:dyDescent="0.15">
      <c r="A7" s="9">
        <v>2</v>
      </c>
      <c r="B7" s="9">
        <v>102</v>
      </c>
      <c r="C7" s="9">
        <v>1</v>
      </c>
      <c r="E7" s="15">
        <f t="shared" ref="E7:E70" si="3">COMBIN(B7,C7)*EXP(GAMMALN(B$1+C7)+GAMMALN(B$2+B7-C7)-GAMMALN(B$1+B$2+B7))/E$1</f>
        <v>0.16555641030109874</v>
      </c>
      <c r="F7" s="9">
        <f t="shared" ref="F7:F70" si="4">LN(E7)</f>
        <v>-1.7984432944996365</v>
      </c>
      <c r="H7" s="9">
        <f t="shared" si="2"/>
        <v>0.72628021935223652</v>
      </c>
      <c r="I7" s="9">
        <f t="shared" si="2"/>
        <v>0.16555641030109874</v>
      </c>
      <c r="J7" s="9">
        <f t="shared" si="2"/>
        <v>6.1564707190472537E-2</v>
      </c>
      <c r="K7" s="9">
        <f t="shared" si="2"/>
        <v>2.5744907574878798E-2</v>
      </c>
      <c r="L7" s="9">
        <f t="shared" si="2"/>
        <v>1.132948965865167E-2</v>
      </c>
      <c r="M7" s="9">
        <f t="shared" si="2"/>
        <v>5.1229027787172031E-3</v>
      </c>
      <c r="N7" s="9">
        <f t="shared" si="2"/>
        <v>2.3533376996851406E-3</v>
      </c>
      <c r="O7" s="9">
        <f t="shared" si="2"/>
        <v>1.0913901791771083E-3</v>
      </c>
      <c r="P7" s="9">
        <f t="shared" si="2"/>
        <v>5.0900230781821877E-4</v>
      </c>
      <c r="Q7" s="9">
        <f t="shared" si="2"/>
        <v>2.3811511171431028E-4</v>
      </c>
      <c r="R7" s="9">
        <f t="shared" ref="R7:R70" si="5">1-SUM(H7:Q7)</f>
        <v>2.0951784554956721E-4</v>
      </c>
    </row>
    <row r="8" spans="1:18" x14ac:dyDescent="0.15">
      <c r="A8" s="9">
        <v>3</v>
      </c>
      <c r="B8" s="9">
        <v>53</v>
      </c>
      <c r="C8" s="9">
        <v>0</v>
      </c>
      <c r="E8" s="9">
        <f t="shared" si="3"/>
        <v>0.82334326066671426</v>
      </c>
      <c r="F8" s="9">
        <f t="shared" si="4"/>
        <v>-0.19438208061097847</v>
      </c>
      <c r="H8" s="9">
        <f t="shared" si="2"/>
        <v>0.82334326066671426</v>
      </c>
      <c r="I8" s="9">
        <f t="shared" si="2"/>
        <v>0.12993745796487718</v>
      </c>
      <c r="J8" s="9">
        <f t="shared" si="2"/>
        <v>3.3203012397754077E-2</v>
      </c>
      <c r="K8" s="9">
        <f t="shared" si="2"/>
        <v>9.4674013849215567E-3</v>
      </c>
      <c r="L8" s="9">
        <f t="shared" si="2"/>
        <v>2.8181593107691407E-3</v>
      </c>
      <c r="M8" s="9">
        <f t="shared" si="2"/>
        <v>8.548477622986946E-4</v>
      </c>
      <c r="N8" s="9">
        <f t="shared" si="2"/>
        <v>2.6118595074058613E-4</v>
      </c>
      <c r="O8" s="9">
        <f t="shared" si="2"/>
        <v>7.9851136815139789E-5</v>
      </c>
      <c r="P8" s="9">
        <f t="shared" si="2"/>
        <v>2.4325352428969846E-5</v>
      </c>
      <c r="Q8" s="9">
        <f t="shared" si="2"/>
        <v>7.3624143850200992E-6</v>
      </c>
      <c r="R8" s="9">
        <f t="shared" si="5"/>
        <v>3.1356582953501189E-6</v>
      </c>
    </row>
    <row r="9" spans="1:18" x14ac:dyDescent="0.15">
      <c r="A9" s="9">
        <v>4</v>
      </c>
      <c r="B9" s="9">
        <v>145</v>
      </c>
      <c r="C9" s="9">
        <v>2</v>
      </c>
      <c r="E9" s="9">
        <f t="shared" si="3"/>
        <v>7.6943281192344087E-2</v>
      </c>
      <c r="F9" s="9">
        <f t="shared" si="4"/>
        <v>-2.5646867364489809</v>
      </c>
      <c r="H9" s="9">
        <f t="shared" si="2"/>
        <v>0.66602382382661351</v>
      </c>
      <c r="I9" s="9">
        <f t="shared" si="2"/>
        <v>0.17706024781977456</v>
      </c>
      <c r="J9" s="9">
        <f t="shared" si="2"/>
        <v>7.6943281192344087E-2</v>
      </c>
      <c r="K9" s="9">
        <f t="shared" si="2"/>
        <v>3.7677860779442483E-2</v>
      </c>
      <c r="L9" s="9">
        <f t="shared" si="2"/>
        <v>1.94568203402487E-2</v>
      </c>
      <c r="M9" s="9">
        <f t="shared" si="2"/>
        <v>1.0346031539097834E-2</v>
      </c>
      <c r="N9" s="9">
        <f t="shared" si="2"/>
        <v>5.601277936474941E-3</v>
      </c>
      <c r="O9" s="9">
        <f t="shared" si="2"/>
        <v>3.0682954416118582E-3</v>
      </c>
      <c r="P9" s="9">
        <f t="shared" si="2"/>
        <v>1.6941071056752754E-3</v>
      </c>
      <c r="Q9" s="9">
        <f t="shared" si="2"/>
        <v>9.4042251966827434E-4</v>
      </c>
      <c r="R9" s="9">
        <f t="shared" si="5"/>
        <v>1.1878314990484418E-3</v>
      </c>
    </row>
    <row r="10" spans="1:18" x14ac:dyDescent="0.15">
      <c r="A10" s="9">
        <v>5</v>
      </c>
      <c r="B10" s="9">
        <v>1254</v>
      </c>
      <c r="C10" s="9">
        <v>62</v>
      </c>
      <c r="E10" s="9">
        <f t="shared" si="3"/>
        <v>1.5175011358228372E-4</v>
      </c>
      <c r="F10" s="9">
        <f t="shared" si="4"/>
        <v>-8.7932753795420222</v>
      </c>
      <c r="H10" s="9">
        <f t="shared" si="2"/>
        <v>0.31221649981878374</v>
      </c>
      <c r="I10" s="9">
        <f t="shared" si="2"/>
        <v>0.12744958738038811</v>
      </c>
      <c r="J10" s="9">
        <f t="shared" si="2"/>
        <v>8.5271279458890126E-2</v>
      </c>
      <c r="K10" s="9">
        <f t="shared" si="2"/>
        <v>6.4462882642833189E-2</v>
      </c>
      <c r="L10" s="9">
        <f t="shared" si="2"/>
        <v>5.1531994961470054E-2</v>
      </c>
      <c r="M10" s="9">
        <f t="shared" si="2"/>
        <v>4.2536760334580939E-2</v>
      </c>
      <c r="N10" s="9">
        <f t="shared" si="2"/>
        <v>3.5849339232713454E-2</v>
      </c>
      <c r="O10" s="9">
        <f t="shared" si="2"/>
        <v>3.0656794215575357E-2</v>
      </c>
      <c r="P10" s="9">
        <f t="shared" si="2"/>
        <v>2.6500406751206514E-2</v>
      </c>
      <c r="Q10" s="9">
        <f t="shared" si="2"/>
        <v>2.3098198854853466E-2</v>
      </c>
      <c r="R10" s="9">
        <f t="shared" si="5"/>
        <v>0.20042625634870503</v>
      </c>
    </row>
    <row r="11" spans="1:18" x14ac:dyDescent="0.15">
      <c r="A11" s="9">
        <v>6</v>
      </c>
      <c r="B11" s="9">
        <v>144</v>
      </c>
      <c r="C11" s="9">
        <v>7</v>
      </c>
      <c r="E11" s="9">
        <f t="shared" si="3"/>
        <v>3.0136388123308813E-3</v>
      </c>
      <c r="F11" s="9">
        <f t="shared" si="4"/>
        <v>-5.8046070226108153</v>
      </c>
      <c r="H11" s="9">
        <f t="shared" si="2"/>
        <v>0.66724492898386156</v>
      </c>
      <c r="I11" s="9">
        <f t="shared" si="2"/>
        <v>0.17690042929961169</v>
      </c>
      <c r="J11" s="9">
        <f t="shared" si="2"/>
        <v>7.6661536502343613E-2</v>
      </c>
      <c r="K11" s="9">
        <f t="shared" si="2"/>
        <v>3.7435058703753209E-2</v>
      </c>
      <c r="L11" s="9">
        <f t="shared" si="2"/>
        <v>1.9276840177041558E-2</v>
      </c>
      <c r="M11" s="9">
        <f t="shared" si="2"/>
        <v>1.0221048848914102E-2</v>
      </c>
      <c r="N11" s="9">
        <f t="shared" si="2"/>
        <v>5.5176255259389616E-3</v>
      </c>
      <c r="O11" s="9">
        <f t="shared" si="2"/>
        <v>3.0136388123308813E-3</v>
      </c>
      <c r="P11" s="9">
        <f t="shared" si="2"/>
        <v>1.6590101803767221E-3</v>
      </c>
      <c r="Q11" s="9">
        <f t="shared" si="2"/>
        <v>9.1818530780033217E-4</v>
      </c>
      <c r="R11" s="9">
        <f t="shared" si="5"/>
        <v>1.1516976580274729E-3</v>
      </c>
    </row>
    <row r="12" spans="1:18" x14ac:dyDescent="0.15">
      <c r="A12" s="9">
        <v>7</v>
      </c>
      <c r="B12" s="9">
        <v>1235</v>
      </c>
      <c r="C12" s="9">
        <v>80</v>
      </c>
      <c r="E12" s="9">
        <f t="shared" si="3"/>
        <v>3.0344500973434584E-5</v>
      </c>
      <c r="F12" s="9">
        <f t="shared" si="4"/>
        <v>-10.402895243911873</v>
      </c>
      <c r="H12" s="9">
        <f t="shared" si="2"/>
        <v>0.31416630675399948</v>
      </c>
      <c r="I12" s="9">
        <f t="shared" si="2"/>
        <v>0.12810752175755205</v>
      </c>
      <c r="J12" s="9">
        <f t="shared" si="2"/>
        <v>8.5619106196565958E-2</v>
      </c>
      <c r="K12" s="9">
        <f t="shared" si="2"/>
        <v>6.4655968200391462E-2</v>
      </c>
      <c r="L12" s="9">
        <f t="shared" si="2"/>
        <v>5.1630473796400074E-2</v>
      </c>
      <c r="M12" s="9">
        <f t="shared" si="2"/>
        <v>4.257190573256546E-2</v>
      </c>
      <c r="N12" s="9">
        <f t="shared" si="2"/>
        <v>3.5840051985711531E-2</v>
      </c>
      <c r="O12" s="9">
        <f t="shared" si="2"/>
        <v>3.0615564688367247E-2</v>
      </c>
      <c r="P12" s="9">
        <f t="shared" si="2"/>
        <v>2.6435979062994882E-2</v>
      </c>
      <c r="Q12" s="9">
        <f t="shared" si="2"/>
        <v>2.3016938711914087E-2</v>
      </c>
      <c r="R12" s="9">
        <f t="shared" si="5"/>
        <v>0.19734018311353785</v>
      </c>
    </row>
    <row r="13" spans="1:18" x14ac:dyDescent="0.15">
      <c r="A13" s="9">
        <v>8</v>
      </c>
      <c r="B13" s="9">
        <v>573</v>
      </c>
      <c r="C13" s="9">
        <v>34</v>
      </c>
      <c r="E13" s="9">
        <f t="shared" si="3"/>
        <v>1.4064340545416037E-4</v>
      </c>
      <c r="F13" s="9">
        <f t="shared" si="4"/>
        <v>-8.869282910340468</v>
      </c>
      <c r="H13" s="9">
        <f t="shared" si="2"/>
        <v>0.4250282374583646</v>
      </c>
      <c r="I13" s="9">
        <f t="shared" si="2"/>
        <v>0.16017192468974276</v>
      </c>
      <c r="J13" s="9">
        <f t="shared" si="2"/>
        <v>9.8913061548842024E-2</v>
      </c>
      <c r="K13" s="9">
        <f t="shared" si="2"/>
        <v>6.9004920027841948E-2</v>
      </c>
      <c r="L13" s="9">
        <f t="shared" si="2"/>
        <v>5.0895924965680205E-2</v>
      </c>
      <c r="M13" s="9">
        <f t="shared" si="2"/>
        <v>3.87544987138961E-2</v>
      </c>
      <c r="N13" s="9">
        <f t="shared" si="2"/>
        <v>3.0123549604074863E-2</v>
      </c>
      <c r="O13" s="9">
        <f t="shared" si="2"/>
        <v>2.3753866240223378E-2</v>
      </c>
      <c r="P13" s="9">
        <f t="shared" si="2"/>
        <v>1.8930307380879668E-2</v>
      </c>
      <c r="Q13" s="9">
        <f t="shared" si="2"/>
        <v>1.5208817843304436E-2</v>
      </c>
      <c r="R13" s="9">
        <f t="shared" si="5"/>
        <v>6.9214891527150102E-2</v>
      </c>
    </row>
    <row r="14" spans="1:18" x14ac:dyDescent="0.15">
      <c r="A14" s="9">
        <v>9</v>
      </c>
      <c r="B14" s="9">
        <v>1083</v>
      </c>
      <c r="C14" s="9">
        <v>24</v>
      </c>
      <c r="E14" s="9">
        <f t="shared" si="3"/>
        <v>3.6186985678838155E-3</v>
      </c>
      <c r="F14" s="9">
        <f t="shared" si="4"/>
        <v>-5.6216408294185634</v>
      </c>
      <c r="H14" s="9">
        <f t="shared" si="2"/>
        <v>0.33135401270790099</v>
      </c>
      <c r="I14" s="9">
        <f t="shared" si="2"/>
        <v>0.13378269410915791</v>
      </c>
      <c r="J14" s="9">
        <f t="shared" si="2"/>
        <v>8.8528170013314422E-2</v>
      </c>
      <c r="K14" s="9">
        <f t="shared" si="2"/>
        <v>6.6190810260503774E-2</v>
      </c>
      <c r="L14" s="9">
        <f t="shared" si="2"/>
        <v>5.233186862720704E-2</v>
      </c>
      <c r="M14" s="9">
        <f t="shared" si="2"/>
        <v>4.2721553136323413E-2</v>
      </c>
      <c r="N14" s="9">
        <f t="shared" si="2"/>
        <v>3.5608126010708764E-2</v>
      </c>
      <c r="O14" s="9">
        <f t="shared" si="2"/>
        <v>3.0114248233733931E-2</v>
      </c>
      <c r="P14" s="9">
        <f t="shared" si="2"/>
        <v>2.5743471785826141E-2</v>
      </c>
      <c r="Q14" s="9">
        <f t="shared" si="2"/>
        <v>2.218982741428498E-2</v>
      </c>
      <c r="R14" s="9">
        <f t="shared" si="5"/>
        <v>0.17143521770103853</v>
      </c>
    </row>
    <row r="15" spans="1:18" x14ac:dyDescent="0.15">
      <c r="A15" s="9">
        <v>10</v>
      </c>
      <c r="B15" s="9">
        <v>352</v>
      </c>
      <c r="C15" s="9">
        <v>5</v>
      </c>
      <c r="E15" s="9">
        <f t="shared" si="3"/>
        <v>3.0099975681502533E-2</v>
      </c>
      <c r="F15" s="9">
        <f t="shared" si="4"/>
        <v>-3.5032309151511374</v>
      </c>
      <c r="H15" s="9">
        <f t="shared" si="2"/>
        <v>0.50696869880073281</v>
      </c>
      <c r="I15" s="9">
        <f t="shared" si="2"/>
        <v>0.17546733709210521</v>
      </c>
      <c r="J15" s="9">
        <f t="shared" si="2"/>
        <v>9.9484599654016848E-2</v>
      </c>
      <c r="K15" s="9">
        <f t="shared" si="2"/>
        <v>6.3697061268674957E-2</v>
      </c>
      <c r="L15" s="9">
        <f t="shared" si="2"/>
        <v>4.3102582153718143E-2</v>
      </c>
      <c r="M15" s="9">
        <f t="shared" si="2"/>
        <v>3.0099975681502533E-2</v>
      </c>
      <c r="N15" s="9">
        <f t="shared" si="2"/>
        <v>2.1449427490604588E-2</v>
      </c>
      <c r="O15" s="9">
        <f t="shared" si="2"/>
        <v>1.5500659514200668E-2</v>
      </c>
      <c r="P15" s="9">
        <f t="shared" si="2"/>
        <v>1.1316694415945407E-2</v>
      </c>
      <c r="Q15" s="9">
        <f t="shared" si="2"/>
        <v>8.3261098524395304E-3</v>
      </c>
      <c r="R15" s="9">
        <f t="shared" si="5"/>
        <v>2.4586854076059317E-2</v>
      </c>
    </row>
    <row r="16" spans="1:18" x14ac:dyDescent="0.15">
      <c r="A16" s="9">
        <v>11</v>
      </c>
      <c r="B16" s="9">
        <v>817</v>
      </c>
      <c r="C16" s="9">
        <v>7</v>
      </c>
      <c r="E16" s="9">
        <f t="shared" si="3"/>
        <v>2.810102412514863E-2</v>
      </c>
      <c r="F16" s="9">
        <f t="shared" si="4"/>
        <v>-3.57194925757174</v>
      </c>
      <c r="H16" s="9">
        <f t="shared" si="2"/>
        <v>0.37074448384065151</v>
      </c>
      <c r="I16" s="9">
        <f t="shared" si="2"/>
        <v>0.14587800964274658</v>
      </c>
      <c r="J16" s="9">
        <f t="shared" si="2"/>
        <v>9.4071021896244292E-2</v>
      </c>
      <c r="K16" s="9">
        <f t="shared" si="2"/>
        <v>6.8538333401223672E-2</v>
      </c>
      <c r="L16" s="9">
        <f t="shared" si="2"/>
        <v>5.2800795427060523E-2</v>
      </c>
      <c r="M16" s="9">
        <f t="shared" si="2"/>
        <v>4.1998760854693507E-2</v>
      </c>
      <c r="N16" s="9">
        <f t="shared" si="2"/>
        <v>3.4105981539908861E-2</v>
      </c>
      <c r="O16" s="9">
        <f t="shared" si="2"/>
        <v>2.810102412514863E-2</v>
      </c>
      <c r="P16" s="9">
        <f t="shared" si="2"/>
        <v>2.3402515908799455E-2</v>
      </c>
      <c r="Q16" s="9">
        <f t="shared" si="2"/>
        <v>1.9650392097195556E-2</v>
      </c>
      <c r="R16" s="9">
        <f t="shared" si="5"/>
        <v>0.1207086812663275</v>
      </c>
    </row>
    <row r="17" spans="1:18" x14ac:dyDescent="0.15">
      <c r="A17" s="9">
        <v>12</v>
      </c>
      <c r="B17" s="9">
        <v>118</v>
      </c>
      <c r="C17" s="9">
        <v>0</v>
      </c>
      <c r="E17" s="9">
        <f t="shared" si="3"/>
        <v>0.70182317086452839</v>
      </c>
      <c r="F17" s="9">
        <f t="shared" si="4"/>
        <v>-0.35407380004215844</v>
      </c>
      <c r="H17" s="9">
        <f t="shared" si="2"/>
        <v>0.70182317086452839</v>
      </c>
      <c r="I17" s="9">
        <f t="shared" si="2"/>
        <v>0.17113550420515189</v>
      </c>
      <c r="J17" s="9">
        <f t="shared" si="2"/>
        <v>6.8141524049505367E-2</v>
      </c>
      <c r="K17" s="9">
        <f t="shared" si="2"/>
        <v>3.054089337054406E-2</v>
      </c>
      <c r="L17" s="9">
        <f t="shared" si="2"/>
        <v>1.4419329449396385E-2</v>
      </c>
      <c r="M17" s="9">
        <f t="shared" si="2"/>
        <v>7.0022700896560973E-3</v>
      </c>
      <c r="N17" s="9">
        <f t="shared" si="2"/>
        <v>3.458189631306144E-3</v>
      </c>
      <c r="O17" s="9">
        <f t="shared" si="2"/>
        <v>1.726038867926505E-3</v>
      </c>
      <c r="P17" s="9">
        <f t="shared" si="2"/>
        <v>8.6730359489990553E-4</v>
      </c>
      <c r="Q17" s="9">
        <f t="shared" si="2"/>
        <v>4.3762806799883233E-4</v>
      </c>
      <c r="R17" s="9">
        <f t="shared" si="5"/>
        <v>4.4814780908619678E-4</v>
      </c>
    </row>
    <row r="18" spans="1:18" x14ac:dyDescent="0.15">
      <c r="A18" s="9">
        <v>13</v>
      </c>
      <c r="B18" s="9">
        <v>1049</v>
      </c>
      <c r="C18" s="9">
        <v>3</v>
      </c>
      <c r="E18" s="9">
        <f t="shared" si="3"/>
        <v>6.6526129306772375E-2</v>
      </c>
      <c r="F18" s="9">
        <f t="shared" si="4"/>
        <v>-2.7101604865875744</v>
      </c>
      <c r="H18" s="9">
        <f t="shared" si="2"/>
        <v>0.33564070849835309</v>
      </c>
      <c r="I18" s="9">
        <f t="shared" si="2"/>
        <v>0.13516214875792162</v>
      </c>
      <c r="J18" s="9">
        <f t="shared" si="2"/>
        <v>8.9208730629097649E-2</v>
      </c>
      <c r="K18" s="9">
        <f t="shared" si="2"/>
        <v>6.6526129306772375E-2</v>
      </c>
      <c r="L18" s="9">
        <f t="shared" si="2"/>
        <v>5.2459898121968641E-2</v>
      </c>
      <c r="M18" s="9">
        <f t="shared" si="2"/>
        <v>4.2714254106309649E-2</v>
      </c>
      <c r="N18" s="9">
        <f t="shared" si="2"/>
        <v>3.5508919011795204E-2</v>
      </c>
      <c r="O18" s="9">
        <f t="shared" si="2"/>
        <v>2.9951655972089476E-2</v>
      </c>
      <c r="P18" s="9">
        <f t="shared" si="2"/>
        <v>2.5537262617141385E-2</v>
      </c>
      <c r="Q18" s="9">
        <f t="shared" si="2"/>
        <v>2.1954193835399226E-2</v>
      </c>
      <c r="R18" s="9">
        <f t="shared" si="5"/>
        <v>0.16533609914315173</v>
      </c>
    </row>
    <row r="19" spans="1:18" x14ac:dyDescent="0.15">
      <c r="A19" s="9">
        <v>14</v>
      </c>
      <c r="B19" s="9">
        <v>452</v>
      </c>
      <c r="C19" s="9">
        <v>3</v>
      </c>
      <c r="E19" s="9">
        <f t="shared" si="3"/>
        <v>6.7353979090240892E-2</v>
      </c>
      <c r="F19" s="9">
        <f t="shared" si="4"/>
        <v>-2.6977932970953016</v>
      </c>
      <c r="H19" s="9">
        <f t="shared" si="2"/>
        <v>0.46398608726580409</v>
      </c>
      <c r="I19" s="9">
        <f t="shared" si="2"/>
        <v>0.16847338989994348</v>
      </c>
      <c r="J19" s="9">
        <f t="shared" si="2"/>
        <v>0.10022991191633424</v>
      </c>
      <c r="K19" s="9">
        <f t="shared" si="2"/>
        <v>6.7353979090240892E-2</v>
      </c>
      <c r="L19" s="9">
        <f t="shared" si="2"/>
        <v>4.7846050357130965E-2</v>
      </c>
      <c r="M19" s="9">
        <f t="shared" si="2"/>
        <v>3.5083679863544492E-2</v>
      </c>
      <c r="N19" s="9">
        <f t="shared" si="2"/>
        <v>2.6257224414282486E-2</v>
      </c>
      <c r="O19" s="9">
        <f t="shared" si="2"/>
        <v>1.9933153748836602E-2</v>
      </c>
      <c r="P19" s="9">
        <f t="shared" si="2"/>
        <v>1.5291055415402439E-2</v>
      </c>
      <c r="Q19" s="9">
        <f t="shared" si="2"/>
        <v>1.1823663117480879E-2</v>
      </c>
      <c r="R19" s="9">
        <f t="shared" si="5"/>
        <v>4.3721804910999418E-2</v>
      </c>
    </row>
    <row r="20" spans="1:18" x14ac:dyDescent="0.15">
      <c r="A20" s="9">
        <v>15</v>
      </c>
      <c r="B20" s="9">
        <v>338</v>
      </c>
      <c r="C20" s="9">
        <v>2</v>
      </c>
      <c r="E20" s="9">
        <f t="shared" si="3"/>
        <v>9.91344898180994E-2</v>
      </c>
      <c r="F20" s="9">
        <f t="shared" si="4"/>
        <v>-2.3112778677396557</v>
      </c>
      <c r="H20" s="9">
        <f t="shared" si="2"/>
        <v>0.51409734756284264</v>
      </c>
      <c r="I20" s="9">
        <f t="shared" si="2"/>
        <v>0.17638948605014654</v>
      </c>
      <c r="J20" s="9">
        <f t="shared" si="2"/>
        <v>9.91344898180994E-2</v>
      </c>
      <c r="K20" s="9">
        <f t="shared" si="2"/>
        <v>6.2915983216782365E-2</v>
      </c>
      <c r="L20" s="9">
        <f t="shared" si="2"/>
        <v>4.2198552986339746E-2</v>
      </c>
      <c r="M20" s="9">
        <f t="shared" si="2"/>
        <v>2.920740299820835E-2</v>
      </c>
      <c r="N20" s="9">
        <f t="shared" si="2"/>
        <v>2.0627885868767362E-2</v>
      </c>
      <c r="O20" s="9">
        <f t="shared" si="2"/>
        <v>1.4773416308193201E-2</v>
      </c>
      <c r="P20" s="9">
        <f t="shared" si="2"/>
        <v>1.0688615579039612E-2</v>
      </c>
      <c r="Q20" s="9">
        <f t="shared" si="2"/>
        <v>7.7928140811741771E-3</v>
      </c>
      <c r="R20" s="9">
        <f t="shared" si="5"/>
        <v>2.2174005530406493E-2</v>
      </c>
    </row>
    <row r="21" spans="1:18" x14ac:dyDescent="0.15">
      <c r="A21" s="9">
        <v>16</v>
      </c>
      <c r="B21" s="9">
        <v>168</v>
      </c>
      <c r="C21" s="9">
        <v>0</v>
      </c>
      <c r="E21" s="9">
        <f t="shared" si="3"/>
        <v>0.63981334957198077</v>
      </c>
      <c r="F21" s="9">
        <f t="shared" si="4"/>
        <v>-0.44657878645779198</v>
      </c>
      <c r="H21" s="9">
        <f t="shared" si="2"/>
        <v>0.63981334957198077</v>
      </c>
      <c r="I21" s="9">
        <f t="shared" si="2"/>
        <v>0.17979927548047264</v>
      </c>
      <c r="J21" s="9">
        <f t="shared" si="2"/>
        <v>8.2640697640778582E-2</v>
      </c>
      <c r="K21" s="9">
        <f t="shared" si="2"/>
        <v>4.2827533599634746E-2</v>
      </c>
      <c r="L21" s="9">
        <f t="shared" si="2"/>
        <v>2.3419821500703115E-2</v>
      </c>
      <c r="M21" s="9">
        <f t="shared" si="2"/>
        <v>1.3195504321086864E-2</v>
      </c>
      <c r="N21" s="9">
        <f t="shared" si="2"/>
        <v>7.574426665481534E-3</v>
      </c>
      <c r="O21" s="9">
        <f t="shared" si="2"/>
        <v>4.4019457960659432E-3</v>
      </c>
      <c r="P21" s="9">
        <f t="shared" si="2"/>
        <v>2.5801933018348121E-3</v>
      </c>
      <c r="Q21" s="9">
        <f t="shared" si="2"/>
        <v>1.5215349109696911E-3</v>
      </c>
      <c r="R21" s="9">
        <f t="shared" si="5"/>
        <v>2.225717210991407E-3</v>
      </c>
    </row>
    <row r="22" spans="1:18" x14ac:dyDescent="0.15">
      <c r="A22" s="9">
        <v>17</v>
      </c>
      <c r="B22" s="9">
        <v>242</v>
      </c>
      <c r="C22" s="9">
        <v>3</v>
      </c>
      <c r="E22" s="9">
        <f t="shared" si="3"/>
        <v>5.4654768311755912E-2</v>
      </c>
      <c r="F22" s="9">
        <f t="shared" si="4"/>
        <v>-2.9067188163495969</v>
      </c>
      <c r="H22" s="9">
        <f t="shared" si="2"/>
        <v>0.57386713746415752</v>
      </c>
      <c r="I22" s="9">
        <f t="shared" si="2"/>
        <v>0.18120238577372275</v>
      </c>
      <c r="J22" s="9">
        <f t="shared" si="2"/>
        <v>9.3673567515569739E-2</v>
      </c>
      <c r="K22" s="9">
        <f t="shared" si="2"/>
        <v>5.4654768311755912E-2</v>
      </c>
      <c r="L22" s="9">
        <f t="shared" si="2"/>
        <v>3.3683016437189704E-2</v>
      </c>
      <c r="M22" s="9">
        <f t="shared" si="2"/>
        <v>2.1410267404818651E-2</v>
      </c>
      <c r="N22" s="9">
        <f t="shared" si="2"/>
        <v>1.3879274663045981E-2</v>
      </c>
      <c r="O22" s="9">
        <f t="shared" si="2"/>
        <v>9.1188657440912611E-3</v>
      </c>
      <c r="P22" s="9">
        <f t="shared" si="2"/>
        <v>6.0491150331696848E-3</v>
      </c>
      <c r="Q22" s="9">
        <f t="shared" si="2"/>
        <v>4.041434721079042E-3</v>
      </c>
      <c r="R22" s="9">
        <f t="shared" si="5"/>
        <v>8.4201669313996863E-3</v>
      </c>
    </row>
    <row r="23" spans="1:18" x14ac:dyDescent="0.15">
      <c r="A23" s="9">
        <v>18</v>
      </c>
      <c r="B23" s="9">
        <v>185</v>
      </c>
      <c r="C23" s="9">
        <v>1</v>
      </c>
      <c r="E23" s="9">
        <f t="shared" si="3"/>
        <v>0.18090660957313295</v>
      </c>
      <c r="F23" s="9">
        <f t="shared" si="4"/>
        <v>-1.7097743500834395</v>
      </c>
      <c r="H23" s="9">
        <f t="shared" ref="H23:Q38" si="6">COMBIN($B23,H$5)*EXP(GAMMALN($B$1+H$5)+GAMMALN($B$2+$B23-H$5)-GAMMALN($B$1+$B$2+$B23))/$E$1</f>
        <v>0.62247055944777763</v>
      </c>
      <c r="I23" s="9">
        <f t="shared" si="6"/>
        <v>0.18090660957313295</v>
      </c>
      <c r="J23" s="9">
        <f t="shared" si="6"/>
        <v>8.6019970107588689E-2</v>
      </c>
      <c r="K23" s="9">
        <f t="shared" si="6"/>
        <v>4.6132503290644479E-2</v>
      </c>
      <c r="L23" s="9">
        <f t="shared" si="6"/>
        <v>2.6114880468147229E-2</v>
      </c>
      <c r="M23" s="9">
        <f t="shared" si="6"/>
        <v>1.523683945392708E-2</v>
      </c>
      <c r="N23" s="9">
        <f t="shared" si="6"/>
        <v>9.0600197558058908E-3</v>
      </c>
      <c r="O23" s="9">
        <f t="shared" si="6"/>
        <v>5.4561053921035113E-3</v>
      </c>
      <c r="P23" s="9">
        <f t="shared" si="6"/>
        <v>3.3151209811952097E-3</v>
      </c>
      <c r="Q23" s="9">
        <f t="shared" si="6"/>
        <v>2.0271728392164978E-3</v>
      </c>
      <c r="R23" s="9">
        <f t="shared" si="5"/>
        <v>3.2602186904608921E-3</v>
      </c>
    </row>
    <row r="24" spans="1:18" x14ac:dyDescent="0.15">
      <c r="A24" s="9">
        <v>19</v>
      </c>
      <c r="B24" s="9">
        <v>116</v>
      </c>
      <c r="C24" s="9">
        <v>0</v>
      </c>
      <c r="E24" s="9">
        <f t="shared" si="3"/>
        <v>0.70473364392193472</v>
      </c>
      <c r="F24" s="9">
        <f t="shared" si="4"/>
        <v>-0.34993535759787175</v>
      </c>
      <c r="H24" s="9">
        <f t="shared" si="6"/>
        <v>0.70473364392193472</v>
      </c>
      <c r="I24" s="9">
        <f t="shared" si="6"/>
        <v>0.17053831490590901</v>
      </c>
      <c r="J24" s="9">
        <f t="shared" si="6"/>
        <v>6.7380427292424411E-2</v>
      </c>
      <c r="K24" s="9">
        <f t="shared" si="6"/>
        <v>2.9963898735865843E-2</v>
      </c>
      <c r="L24" s="9">
        <f t="shared" si="6"/>
        <v>1.4034920531459359E-2</v>
      </c>
      <c r="M24" s="9">
        <f t="shared" si="6"/>
        <v>6.7609032849198225E-3</v>
      </c>
      <c r="N24" s="9">
        <f t="shared" si="6"/>
        <v>3.3118243443765278E-3</v>
      </c>
      <c r="O24" s="9">
        <f t="shared" si="6"/>
        <v>1.6393523196650936E-3</v>
      </c>
      <c r="P24" s="9">
        <f t="shared" si="6"/>
        <v>8.1685628886379587E-4</v>
      </c>
      <c r="Q24" s="9">
        <f t="shared" si="6"/>
        <v>4.0867766422110393E-4</v>
      </c>
      <c r="R24" s="9">
        <f t="shared" si="5"/>
        <v>4.1118071036039261E-4</v>
      </c>
    </row>
    <row r="25" spans="1:18" x14ac:dyDescent="0.15">
      <c r="A25" s="9">
        <v>20</v>
      </c>
      <c r="B25" s="9">
        <v>69</v>
      </c>
      <c r="C25" s="9">
        <v>1</v>
      </c>
      <c r="E25" s="9">
        <f t="shared" si="3"/>
        <v>0.14588264542106374</v>
      </c>
      <c r="F25" s="9">
        <f t="shared" si="4"/>
        <v>-1.9249527789788821</v>
      </c>
      <c r="H25" s="9">
        <f t="shared" si="6"/>
        <v>0.78709723442458257</v>
      </c>
      <c r="I25" s="9">
        <f t="shared" si="6"/>
        <v>0.14588264542106374</v>
      </c>
      <c r="J25" s="9">
        <f t="shared" si="6"/>
        <v>4.3945111801581331E-2</v>
      </c>
      <c r="K25" s="9">
        <f t="shared" si="6"/>
        <v>1.4829708766374714E-2</v>
      </c>
      <c r="L25" s="9">
        <f t="shared" si="6"/>
        <v>5.2457479411451039E-3</v>
      </c>
      <c r="M25" s="9">
        <f t="shared" si="6"/>
        <v>1.8989437418203143E-3</v>
      </c>
      <c r="N25" s="9">
        <f t="shared" si="6"/>
        <v>6.9545663469299109E-4</v>
      </c>
      <c r="O25" s="9">
        <f t="shared" si="6"/>
        <v>2.5603075587670229E-4</v>
      </c>
      <c r="P25" s="9">
        <f t="shared" si="6"/>
        <v>9.4370848324762806E-5</v>
      </c>
      <c r="Q25" s="9">
        <f t="shared" si="6"/>
        <v>3.4732142124381083E-5</v>
      </c>
      <c r="R25" s="9">
        <f t="shared" si="5"/>
        <v>2.0017522413540156E-5</v>
      </c>
    </row>
    <row r="26" spans="1:18" x14ac:dyDescent="0.15">
      <c r="A26" s="9">
        <v>21</v>
      </c>
      <c r="B26" s="9">
        <v>193</v>
      </c>
      <c r="C26" s="9">
        <v>1</v>
      </c>
      <c r="E26" s="9">
        <f t="shared" si="3"/>
        <v>0.18122260874250545</v>
      </c>
      <c r="F26" s="9">
        <f t="shared" si="4"/>
        <v>-1.7080291208470426</v>
      </c>
      <c r="H26" s="9">
        <f t="shared" si="6"/>
        <v>0.61482436036592181</v>
      </c>
      <c r="I26" s="9">
        <f t="shared" si="6"/>
        <v>0.18122260874250545</v>
      </c>
      <c r="J26" s="9">
        <f t="shared" si="6"/>
        <v>8.7405212100459345E-2</v>
      </c>
      <c r="K26" s="9">
        <f t="shared" si="6"/>
        <v>4.7553261758829388E-2</v>
      </c>
      <c r="L26" s="9">
        <f t="shared" si="6"/>
        <v>2.731193536451804E-2</v>
      </c>
      <c r="M26" s="9">
        <f t="shared" si="6"/>
        <v>1.6169892479233658E-2</v>
      </c>
      <c r="N26" s="9">
        <f t="shared" si="6"/>
        <v>9.7576814313647866E-3</v>
      </c>
      <c r="O26" s="9">
        <f t="shared" si="6"/>
        <v>5.9643583466769731E-3</v>
      </c>
      <c r="P26" s="9">
        <f t="shared" si="6"/>
        <v>3.6787721838503506E-3</v>
      </c>
      <c r="Q26" s="9">
        <f t="shared" si="6"/>
        <v>2.2838979576818505E-3</v>
      </c>
      <c r="R26" s="9">
        <f t="shared" si="5"/>
        <v>3.8280192689583714E-3</v>
      </c>
    </row>
    <row r="27" spans="1:18" x14ac:dyDescent="0.15">
      <c r="A27" s="9">
        <v>22</v>
      </c>
      <c r="B27" s="9">
        <v>82</v>
      </c>
      <c r="C27" s="9">
        <v>1</v>
      </c>
      <c r="E27" s="9">
        <f t="shared" si="3"/>
        <v>0.15530780056681387</v>
      </c>
      <c r="F27" s="9">
        <f t="shared" si="4"/>
        <v>-1.86234632106888</v>
      </c>
      <c r="H27" s="9">
        <f t="shared" si="6"/>
        <v>0.7611980150512293</v>
      </c>
      <c r="I27" s="9">
        <f t="shared" si="6"/>
        <v>0.15530780056681387</v>
      </c>
      <c r="J27" s="9">
        <f t="shared" si="6"/>
        <v>5.1598244481613875E-2</v>
      </c>
      <c r="K27" s="9">
        <f t="shared" si="6"/>
        <v>1.9241166845758721E-2</v>
      </c>
      <c r="L27" s="9">
        <f t="shared" si="6"/>
        <v>7.5361034607870185E-3</v>
      </c>
      <c r="M27" s="9">
        <f t="shared" si="6"/>
        <v>3.0268164370679893E-3</v>
      </c>
      <c r="N27" s="9">
        <f t="shared" si="6"/>
        <v>1.2325411523594846E-3</v>
      </c>
      <c r="O27" s="9">
        <f t="shared" si="6"/>
        <v>5.0563135607477024E-4</v>
      </c>
      <c r="P27" s="9">
        <f t="shared" si="6"/>
        <v>2.0814930720515406E-4</v>
      </c>
      <c r="Q27" s="9">
        <f t="shared" si="6"/>
        <v>8.5759423970648292E-5</v>
      </c>
      <c r="R27" s="9">
        <f t="shared" si="5"/>
        <v>5.9771917119144646E-5</v>
      </c>
    </row>
    <row r="28" spans="1:18" x14ac:dyDescent="0.15">
      <c r="A28" s="9">
        <v>23</v>
      </c>
      <c r="B28" s="9">
        <v>265</v>
      </c>
      <c r="C28" s="9">
        <v>1</v>
      </c>
      <c r="E28" s="9">
        <f t="shared" si="3"/>
        <v>0.1804231845038696</v>
      </c>
      <c r="F28" s="9">
        <f t="shared" si="4"/>
        <v>-1.7124501624057566</v>
      </c>
      <c r="H28" s="9">
        <f t="shared" si="6"/>
        <v>0.55748150107330785</v>
      </c>
      <c r="I28" s="9">
        <f t="shared" si="6"/>
        <v>0.1804231845038696</v>
      </c>
      <c r="J28" s="9">
        <f t="shared" si="6"/>
        <v>9.5615509753192093E-2</v>
      </c>
      <c r="K28" s="9">
        <f t="shared" si="6"/>
        <v>5.7200060052690536E-2</v>
      </c>
      <c r="L28" s="9">
        <f t="shared" si="6"/>
        <v>3.6150275856317797E-2</v>
      </c>
      <c r="M28" s="9">
        <f t="shared" si="6"/>
        <v>2.3568437861071833E-2</v>
      </c>
      <c r="N28" s="9">
        <f t="shared" si="6"/>
        <v>1.5673291152005879E-2</v>
      </c>
      <c r="O28" s="9">
        <f t="shared" si="6"/>
        <v>1.0565655455626504E-2</v>
      </c>
      <c r="P28" s="9">
        <f t="shared" si="6"/>
        <v>7.19263376334278E-3</v>
      </c>
      <c r="Q28" s="9">
        <f t="shared" si="6"/>
        <v>4.9323203693159819E-3</v>
      </c>
      <c r="R28" s="9">
        <f t="shared" si="5"/>
        <v>1.119713015925905E-2</v>
      </c>
    </row>
    <row r="29" spans="1:18" x14ac:dyDescent="0.15">
      <c r="A29" s="9">
        <v>24</v>
      </c>
      <c r="B29" s="9">
        <v>171</v>
      </c>
      <c r="C29" s="9">
        <v>0</v>
      </c>
      <c r="E29" s="9">
        <f t="shared" si="3"/>
        <v>0.63663745393965332</v>
      </c>
      <c r="F29" s="9">
        <f t="shared" si="4"/>
        <v>-0.45155493152668674</v>
      </c>
      <c r="H29" s="9">
        <f t="shared" si="6"/>
        <v>0.63663745393965332</v>
      </c>
      <c r="I29" s="9">
        <f t="shared" si="6"/>
        <v>0.18004321969874137</v>
      </c>
      <c r="J29" s="9">
        <f t="shared" si="6"/>
        <v>8.3283620656765506E-2</v>
      </c>
      <c r="K29" s="9">
        <f t="shared" si="6"/>
        <v>4.3440290509546578E-2</v>
      </c>
      <c r="L29" s="9">
        <f t="shared" si="6"/>
        <v>2.3910294504890694E-2</v>
      </c>
      <c r="M29" s="9">
        <f t="shared" si="6"/>
        <v>1.3560855815983612E-2</v>
      </c>
      <c r="N29" s="9">
        <f t="shared" si="6"/>
        <v>7.8360848432741971E-3</v>
      </c>
      <c r="O29" s="9">
        <f t="shared" si="6"/>
        <v>4.5847034349809019E-3</v>
      </c>
      <c r="P29" s="9">
        <f t="shared" si="6"/>
        <v>2.7056111067917743E-3</v>
      </c>
      <c r="Q29" s="9">
        <f t="shared" si="6"/>
        <v>1.6064656923806297E-3</v>
      </c>
      <c r="R29" s="9">
        <f t="shared" si="5"/>
        <v>2.3913997969913225E-3</v>
      </c>
    </row>
    <row r="30" spans="1:18" x14ac:dyDescent="0.15">
      <c r="A30" s="9">
        <v>25</v>
      </c>
      <c r="B30" s="9">
        <v>1554</v>
      </c>
      <c r="C30" s="9">
        <v>7</v>
      </c>
      <c r="E30" s="9">
        <f t="shared" si="3"/>
        <v>3.0888455968440393E-2</v>
      </c>
      <c r="F30" s="9">
        <f t="shared" si="4"/>
        <v>-3.4773727581361391</v>
      </c>
      <c r="H30" s="9">
        <f t="shared" si="6"/>
        <v>0.28587726916624601</v>
      </c>
      <c r="I30" s="9">
        <f t="shared" si="6"/>
        <v>0.1182966554120622</v>
      </c>
      <c r="J30" s="9">
        <f t="shared" si="6"/>
        <v>8.0233422973010282E-2</v>
      </c>
      <c r="K30" s="9">
        <f t="shared" si="6"/>
        <v>6.148781225860505E-2</v>
      </c>
      <c r="L30" s="9">
        <f t="shared" si="6"/>
        <v>4.9830051681304562E-2</v>
      </c>
      <c r="M30" s="9">
        <f t="shared" si="6"/>
        <v>4.1698665726791324E-2</v>
      </c>
      <c r="N30" s="9">
        <f t="shared" si="6"/>
        <v>3.5627930033163085E-2</v>
      </c>
      <c r="O30" s="9">
        <f t="shared" si="6"/>
        <v>3.0888455968440393E-2</v>
      </c>
      <c r="P30" s="9">
        <f t="shared" si="6"/>
        <v>2.7070132542666284E-2</v>
      </c>
      <c r="Q30" s="9">
        <f t="shared" si="6"/>
        <v>2.3921737094600212E-2</v>
      </c>
      <c r="R30" s="9">
        <f t="shared" si="5"/>
        <v>0.24506786714311046</v>
      </c>
    </row>
    <row r="31" spans="1:18" x14ac:dyDescent="0.15">
      <c r="A31" s="9">
        <v>26</v>
      </c>
      <c r="B31" s="9">
        <v>1339</v>
      </c>
      <c r="C31" s="9">
        <v>4</v>
      </c>
      <c r="E31" s="9">
        <f t="shared" si="3"/>
        <v>5.1072308190912456E-2</v>
      </c>
      <c r="F31" s="9">
        <f t="shared" si="4"/>
        <v>-2.9745128427331422</v>
      </c>
      <c r="H31" s="9">
        <f t="shared" si="6"/>
        <v>0.30395454814147327</v>
      </c>
      <c r="I31" s="9">
        <f t="shared" si="6"/>
        <v>0.12463092627874188</v>
      </c>
      <c r="J31" s="9">
        <f t="shared" si="6"/>
        <v>8.3758260843792232E-2</v>
      </c>
      <c r="K31" s="9">
        <f t="shared" si="6"/>
        <v>6.3602615056075576E-2</v>
      </c>
      <c r="L31" s="9">
        <f t="shared" si="6"/>
        <v>5.1072308190912456E-2</v>
      </c>
      <c r="M31" s="9">
        <f t="shared" si="6"/>
        <v>4.2346656863869618E-2</v>
      </c>
      <c r="N31" s="9">
        <f t="shared" si="6"/>
        <v>3.5849654883731333E-2</v>
      </c>
      <c r="O31" s="9">
        <f t="shared" si="6"/>
        <v>3.0795168784726521E-2</v>
      </c>
      <c r="P31" s="9">
        <f t="shared" si="6"/>
        <v>2.6740119546702208E-2</v>
      </c>
      <c r="Q31" s="9">
        <f t="shared" si="6"/>
        <v>2.3412447149366404E-2</v>
      </c>
      <c r="R31" s="9">
        <f t="shared" si="5"/>
        <v>0.21383729426060838</v>
      </c>
    </row>
    <row r="32" spans="1:18" x14ac:dyDescent="0.15">
      <c r="A32" s="9">
        <v>27</v>
      </c>
      <c r="B32" s="9">
        <v>1167</v>
      </c>
      <c r="C32" s="9">
        <v>4</v>
      </c>
      <c r="E32" s="9">
        <f t="shared" si="3"/>
        <v>5.1965903652295781E-2</v>
      </c>
      <c r="F32" s="9">
        <f t="shared" si="4"/>
        <v>-2.9571674744596241</v>
      </c>
      <c r="H32" s="9">
        <f t="shared" si="6"/>
        <v>0.32148676224617656</v>
      </c>
      <c r="I32" s="9">
        <f t="shared" si="6"/>
        <v>0.13055234327775561</v>
      </c>
      <c r="J32" s="9">
        <f t="shared" si="6"/>
        <v>8.6892921901661632E-2</v>
      </c>
      <c r="K32" s="9">
        <f t="shared" si="6"/>
        <v>6.5346617229668988E-2</v>
      </c>
      <c r="L32" s="9">
        <f t="shared" si="6"/>
        <v>5.1965903652295781E-2</v>
      </c>
      <c r="M32" s="9">
        <f t="shared" si="6"/>
        <v>4.2670766388438537E-2</v>
      </c>
      <c r="N32" s="9">
        <f t="shared" si="6"/>
        <v>3.5774044983479573E-2</v>
      </c>
      <c r="O32" s="9">
        <f t="shared" si="6"/>
        <v>3.0432024166482535E-2</v>
      </c>
      <c r="P32" s="9">
        <f t="shared" si="6"/>
        <v>2.6167979315352835E-2</v>
      </c>
      <c r="Q32" s="9">
        <f t="shared" si="6"/>
        <v>2.2688492451013575E-2</v>
      </c>
      <c r="R32" s="9">
        <f t="shared" si="5"/>
        <v>0.18602214438767439</v>
      </c>
    </row>
    <row r="33" spans="1:18" x14ac:dyDescent="0.15">
      <c r="A33" s="9">
        <v>28</v>
      </c>
      <c r="B33" s="9">
        <v>621</v>
      </c>
      <c r="C33" s="9">
        <v>2</v>
      </c>
      <c r="E33" s="9">
        <f t="shared" si="3"/>
        <v>9.8082683488837946E-2</v>
      </c>
      <c r="F33" s="9">
        <f t="shared" si="4"/>
        <v>-2.3219444469642174</v>
      </c>
      <c r="H33" s="9">
        <f t="shared" si="6"/>
        <v>0.41227981579339806</v>
      </c>
      <c r="I33" s="9">
        <f t="shared" si="6"/>
        <v>0.15708524961433648</v>
      </c>
      <c r="J33" s="9">
        <f t="shared" si="6"/>
        <v>9.8082683488837946E-2</v>
      </c>
      <c r="K33" s="9">
        <f t="shared" si="6"/>
        <v>6.9186835216653267E-2</v>
      </c>
      <c r="L33" s="9">
        <f t="shared" si="6"/>
        <v>5.1599588091166715E-2</v>
      </c>
      <c r="M33" s="9">
        <f t="shared" si="6"/>
        <v>3.9730161897365897E-2</v>
      </c>
      <c r="N33" s="9">
        <f t="shared" si="6"/>
        <v>3.1228749164737994E-2</v>
      </c>
      <c r="O33" s="9">
        <f t="shared" si="6"/>
        <v>2.490280686431319E-2</v>
      </c>
      <c r="P33" s="9">
        <f t="shared" si="6"/>
        <v>2.0070241570271322E-2</v>
      </c>
      <c r="Q33" s="9">
        <f t="shared" si="6"/>
        <v>1.630747779470992E-2</v>
      </c>
      <c r="R33" s="9">
        <f t="shared" si="5"/>
        <v>7.9526390504209177E-2</v>
      </c>
    </row>
    <row r="34" spans="1:18" x14ac:dyDescent="0.15">
      <c r="A34" s="9">
        <v>29</v>
      </c>
      <c r="B34" s="9">
        <v>1013</v>
      </c>
      <c r="C34" s="9">
        <v>1</v>
      </c>
      <c r="E34" s="9">
        <f t="shared" si="3"/>
        <v>0.13667124124759092</v>
      </c>
      <c r="F34" s="9">
        <f t="shared" si="4"/>
        <v>-1.9901769359687382</v>
      </c>
      <c r="H34" s="9">
        <f t="shared" si="6"/>
        <v>0.34038404097257091</v>
      </c>
      <c r="I34" s="9">
        <f t="shared" si="6"/>
        <v>0.13667124124759092</v>
      </c>
      <c r="J34" s="9">
        <f t="shared" si="6"/>
        <v>8.9940341599976922E-2</v>
      </c>
      <c r="K34" s="9">
        <f t="shared" si="6"/>
        <v>6.6874750496869653E-2</v>
      </c>
      <c r="L34" s="9">
        <f t="shared" si="6"/>
        <v>5.2579654242246476E-2</v>
      </c>
      <c r="M34" s="9">
        <f t="shared" si="6"/>
        <v>4.2685569993678403E-2</v>
      </c>
      <c r="N34" s="9">
        <f t="shared" si="6"/>
        <v>3.5380281907504252E-2</v>
      </c>
      <c r="O34" s="9">
        <f t="shared" si="6"/>
        <v>2.9754856049474851E-2</v>
      </c>
      <c r="P34" s="9">
        <f t="shared" si="6"/>
        <v>2.5294268575162596E-2</v>
      </c>
      <c r="Q34" s="9">
        <f t="shared" si="6"/>
        <v>2.1680716448853655E-2</v>
      </c>
      <c r="R34" s="9">
        <f t="shared" si="5"/>
        <v>0.15875427846607149</v>
      </c>
    </row>
    <row r="35" spans="1:18" x14ac:dyDescent="0.15">
      <c r="A35" s="9">
        <v>30</v>
      </c>
      <c r="B35" s="9">
        <v>544</v>
      </c>
      <c r="C35" s="9">
        <v>1</v>
      </c>
      <c r="E35" s="9">
        <f t="shared" si="3"/>
        <v>0.16209994139470496</v>
      </c>
      <c r="F35" s="9">
        <f t="shared" si="4"/>
        <v>-1.819542211778481</v>
      </c>
      <c r="H35" s="9">
        <f t="shared" si="6"/>
        <v>0.43338808751030106</v>
      </c>
      <c r="I35" s="9">
        <f t="shared" si="6"/>
        <v>0.16209994139470496</v>
      </c>
      <c r="J35" s="9">
        <f t="shared" si="6"/>
        <v>9.9351976912740211E-2</v>
      </c>
      <c r="K35" s="9">
        <f t="shared" si="6"/>
        <v>6.878890618809072E-2</v>
      </c>
      <c r="L35" s="9">
        <f t="shared" si="6"/>
        <v>5.0353058396780899E-2</v>
      </c>
      <c r="M35" s="9">
        <f t="shared" si="6"/>
        <v>3.8050329771094293E-2</v>
      </c>
      <c r="N35" s="9">
        <f t="shared" si="6"/>
        <v>2.9351129076154114E-2</v>
      </c>
      <c r="O35" s="9">
        <f t="shared" si="6"/>
        <v>2.2968053419819851E-2</v>
      </c>
      <c r="P35" s="9">
        <f t="shared" si="6"/>
        <v>1.8163835478165455E-2</v>
      </c>
      <c r="Q35" s="9">
        <f t="shared" si="6"/>
        <v>1.4480851514965962E-2</v>
      </c>
      <c r="R35" s="9">
        <f t="shared" si="5"/>
        <v>6.3003830337182376E-2</v>
      </c>
    </row>
    <row r="36" spans="1:18" x14ac:dyDescent="0.15">
      <c r="A36" s="9">
        <v>31</v>
      </c>
      <c r="B36" s="9">
        <v>731</v>
      </c>
      <c r="C36" s="9">
        <v>1</v>
      </c>
      <c r="E36" s="9">
        <f t="shared" si="3"/>
        <v>0.1505245480854337</v>
      </c>
      <c r="F36" s="9">
        <f t="shared" si="4"/>
        <v>-1.8936290978920121</v>
      </c>
      <c r="H36" s="9">
        <f t="shared" si="6"/>
        <v>0.38721561687448641</v>
      </c>
      <c r="I36" s="9">
        <f t="shared" si="6"/>
        <v>0.1505245480854337</v>
      </c>
      <c r="J36" s="9">
        <f t="shared" si="6"/>
        <v>9.5895844225229634E-2</v>
      </c>
      <c r="K36" s="9">
        <f t="shared" si="6"/>
        <v>6.902253811570172E-2</v>
      </c>
      <c r="L36" s="9">
        <f t="shared" si="6"/>
        <v>5.2528899374887868E-2</v>
      </c>
      <c r="M36" s="9">
        <f t="shared" si="6"/>
        <v>4.1274489072154204E-2</v>
      </c>
      <c r="N36" s="9">
        <f t="shared" si="6"/>
        <v>3.3109305264355494E-2</v>
      </c>
      <c r="O36" s="9">
        <f t="shared" si="6"/>
        <v>2.6946526717711097E-2</v>
      </c>
      <c r="P36" s="9">
        <f t="shared" si="6"/>
        <v>2.2166193672515037E-2</v>
      </c>
      <c r="Q36" s="9">
        <f t="shared" si="6"/>
        <v>1.8383765406451279E-2</v>
      </c>
      <c r="R36" s="9">
        <f t="shared" si="5"/>
        <v>0.10293227319107345</v>
      </c>
    </row>
    <row r="37" spans="1:18" x14ac:dyDescent="0.15">
      <c r="A37" s="9">
        <v>32</v>
      </c>
      <c r="B37" s="9">
        <v>326</v>
      </c>
      <c r="C37" s="9">
        <v>0</v>
      </c>
      <c r="E37" s="9">
        <f t="shared" si="3"/>
        <v>0.52047678791639762</v>
      </c>
      <c r="F37" s="9">
        <f t="shared" si="4"/>
        <v>-0.65300998766332441</v>
      </c>
      <c r="H37" s="9">
        <f t="shared" si="6"/>
        <v>0.52047678791639762</v>
      </c>
      <c r="I37" s="9">
        <f t="shared" si="6"/>
        <v>0.17715452956970146</v>
      </c>
      <c r="J37" s="9">
        <f t="shared" si="6"/>
        <v>9.8766394811117819E-2</v>
      </c>
      <c r="K37" s="9">
        <f t="shared" si="6"/>
        <v>6.2177236542826586E-2</v>
      </c>
      <c r="L37" s="9">
        <f t="shared" si="6"/>
        <v>4.1365185785690331E-2</v>
      </c>
      <c r="M37" s="9">
        <f t="shared" si="6"/>
        <v>2.8397374536433539E-2</v>
      </c>
      <c r="N37" s="9">
        <f t="shared" si="6"/>
        <v>1.9891542832140563E-2</v>
      </c>
      <c r="O37" s="9">
        <f t="shared" si="6"/>
        <v>1.4128748889536646E-2</v>
      </c>
      <c r="P37" s="9">
        <f t="shared" si="6"/>
        <v>1.0137563928958714E-2</v>
      </c>
      <c r="Q37" s="9">
        <f t="shared" si="6"/>
        <v>7.3295284656093576E-3</v>
      </c>
      <c r="R37" s="9">
        <f t="shared" si="5"/>
        <v>2.0175106721587399E-2</v>
      </c>
    </row>
    <row r="38" spans="1:18" x14ac:dyDescent="0.15">
      <c r="A38" s="9">
        <v>33</v>
      </c>
      <c r="B38" s="9">
        <v>772</v>
      </c>
      <c r="C38" s="9">
        <v>1</v>
      </c>
      <c r="E38" s="9">
        <f t="shared" si="3"/>
        <v>0.14825865181210046</v>
      </c>
      <c r="F38" s="9">
        <f t="shared" si="4"/>
        <v>-1.9087968831977113</v>
      </c>
      <c r="H38" s="9">
        <f t="shared" si="6"/>
        <v>0.37906995360235385</v>
      </c>
      <c r="I38" s="9">
        <f t="shared" si="6"/>
        <v>0.14825865181210046</v>
      </c>
      <c r="J38" s="9">
        <f t="shared" si="6"/>
        <v>9.5031018737645495E-2</v>
      </c>
      <c r="K38" s="9">
        <f t="shared" si="6"/>
        <v>6.8820226668317649E-2</v>
      </c>
      <c r="L38" s="9">
        <f t="shared" si="6"/>
        <v>5.2697470231631391E-2</v>
      </c>
      <c r="M38" s="9">
        <f t="shared" si="6"/>
        <v>4.1662584459148957E-2</v>
      </c>
      <c r="N38" s="9">
        <f t="shared" si="6"/>
        <v>3.3627483840887727E-2</v>
      </c>
      <c r="O38" s="9">
        <f t="shared" si="6"/>
        <v>2.7538082512008944E-2</v>
      </c>
      <c r="P38" s="9">
        <f t="shared" si="6"/>
        <v>2.2793732298507955E-2</v>
      </c>
      <c r="Q38" s="9">
        <f t="shared" si="6"/>
        <v>1.902212595284878E-2</v>
      </c>
      <c r="R38" s="9">
        <f t="shared" si="5"/>
        <v>0.11147866988454858</v>
      </c>
    </row>
    <row r="39" spans="1:18" x14ac:dyDescent="0.15">
      <c r="A39" s="9">
        <v>34</v>
      </c>
      <c r="B39" s="9">
        <v>335</v>
      </c>
      <c r="C39" s="9">
        <v>1</v>
      </c>
      <c r="E39" s="9">
        <f t="shared" si="3"/>
        <v>0.17658317809022625</v>
      </c>
      <c r="F39" s="9">
        <f t="shared" si="4"/>
        <v>-1.7339632496514863</v>
      </c>
      <c r="H39" s="9">
        <f t="shared" ref="H39:Q54" si="7">COMBIN($B39,H$5)*EXP(GAMMALN($B$1+H$5)+GAMMALN($B$2+$B39-H$5)-GAMMALN($B$1+$B$2+$B39))/$E$1</f>
        <v>0.51566816649107861</v>
      </c>
      <c r="I39" s="9">
        <f t="shared" si="7"/>
        <v>0.17658317809022625</v>
      </c>
      <c r="J39" s="9">
        <f t="shared" si="7"/>
        <v>9.9048653792701419E-2</v>
      </c>
      <c r="K39" s="9">
        <f t="shared" si="7"/>
        <v>6.2737529461637243E-2</v>
      </c>
      <c r="L39" s="9">
        <f t="shared" si="7"/>
        <v>4.1995429427205667E-2</v>
      </c>
      <c r="M39" s="9">
        <f t="shared" si="7"/>
        <v>2.9008871602673188E-2</v>
      </c>
      <c r="N39" s="9">
        <f t="shared" si="7"/>
        <v>2.0446613277307318E-2</v>
      </c>
      <c r="O39" s="9">
        <f t="shared" si="7"/>
        <v>1.4614086608892449E-2</v>
      </c>
      <c r="P39" s="9">
        <f t="shared" si="7"/>
        <v>1.0551921335837837E-2</v>
      </c>
      <c r="Q39" s="9">
        <f t="shared" si="7"/>
        <v>7.6774850453994519E-3</v>
      </c>
      <c r="R39" s="9">
        <f t="shared" si="5"/>
        <v>2.1668064867040537E-2</v>
      </c>
    </row>
    <row r="40" spans="1:18" x14ac:dyDescent="0.15">
      <c r="A40" s="9">
        <v>35</v>
      </c>
      <c r="B40" s="9">
        <v>235</v>
      </c>
      <c r="C40" s="9">
        <v>0</v>
      </c>
      <c r="E40" s="9">
        <f t="shared" si="3"/>
        <v>0.57917681536945409</v>
      </c>
      <c r="F40" s="9">
        <f t="shared" si="4"/>
        <v>-0.54614746742475984</v>
      </c>
      <c r="H40" s="9">
        <f t="shared" si="7"/>
        <v>0.57917681536945409</v>
      </c>
      <c r="I40" s="9">
        <f t="shared" si="7"/>
        <v>0.18136284195040819</v>
      </c>
      <c r="J40" s="9">
        <f t="shared" si="7"/>
        <v>9.297365061499735E-2</v>
      </c>
      <c r="K40" s="9">
        <f t="shared" si="7"/>
        <v>5.3790161708616092E-2</v>
      </c>
      <c r="L40" s="9">
        <f t="shared" si="7"/>
        <v>3.286934068918098E-2</v>
      </c>
      <c r="M40" s="9">
        <f t="shared" si="7"/>
        <v>2.0714778250613401E-2</v>
      </c>
      <c r="N40" s="9">
        <f t="shared" si="7"/>
        <v>1.3312996143679484E-2</v>
      </c>
      <c r="O40" s="9">
        <f t="shared" si="7"/>
        <v>8.6710771115977667E-3</v>
      </c>
      <c r="P40" s="9">
        <f t="shared" si="7"/>
        <v>5.7018961474333014E-3</v>
      </c>
      <c r="Q40" s="9">
        <f t="shared" si="7"/>
        <v>3.7759826330898152E-3</v>
      </c>
      <c r="R40" s="9">
        <f t="shared" si="5"/>
        <v>7.650459380929453E-3</v>
      </c>
    </row>
    <row r="41" spans="1:18" x14ac:dyDescent="0.15">
      <c r="A41" s="9">
        <v>36</v>
      </c>
      <c r="B41" s="9">
        <v>218</v>
      </c>
      <c r="C41" s="9">
        <v>0</v>
      </c>
      <c r="E41" s="9">
        <f t="shared" si="3"/>
        <v>0.59277434455898714</v>
      </c>
      <c r="F41" s="9">
        <f t="shared" si="4"/>
        <v>-0.52294148434606325</v>
      </c>
      <c r="H41" s="9">
        <f t="shared" si="7"/>
        <v>0.59277434455898714</v>
      </c>
      <c r="I41" s="9">
        <f t="shared" si="7"/>
        <v>0.18156283610567428</v>
      </c>
      <c r="J41" s="9">
        <f t="shared" si="7"/>
        <v>9.102614597730635E-2</v>
      </c>
      <c r="K41" s="9">
        <f t="shared" si="7"/>
        <v>5.1494769446384557E-2</v>
      </c>
      <c r="L41" s="9">
        <f t="shared" si="7"/>
        <v>3.0763148077996294E-2</v>
      </c>
      <c r="M41" s="9">
        <f t="shared" si="7"/>
        <v>1.8950655576997686E-2</v>
      </c>
      <c r="N41" s="9">
        <f t="shared" si="7"/>
        <v>1.1902760496211272E-2</v>
      </c>
      <c r="O41" s="9">
        <f t="shared" si="7"/>
        <v>7.5752287917374966E-3</v>
      </c>
      <c r="P41" s="9">
        <f t="shared" si="7"/>
        <v>4.8664783552613711E-3</v>
      </c>
      <c r="Q41" s="9">
        <f t="shared" si="7"/>
        <v>3.1478883230296332E-3</v>
      </c>
      <c r="R41" s="9">
        <f t="shared" si="5"/>
        <v>5.9357442904139912E-3</v>
      </c>
    </row>
    <row r="42" spans="1:18" x14ac:dyDescent="0.15">
      <c r="A42" s="9">
        <v>37</v>
      </c>
      <c r="B42" s="9">
        <v>221</v>
      </c>
      <c r="C42" s="9">
        <v>0</v>
      </c>
      <c r="E42" s="9">
        <f t="shared" si="3"/>
        <v>0.59029856637276601</v>
      </c>
      <c r="F42" s="9">
        <f t="shared" si="4"/>
        <v>-0.52712682538020772</v>
      </c>
      <c r="H42" s="9">
        <f t="shared" si="7"/>
        <v>0.59029856637276601</v>
      </c>
      <c r="I42" s="9">
        <f t="shared" si="7"/>
        <v>0.18154928741936896</v>
      </c>
      <c r="J42" s="9">
        <f t="shared" si="7"/>
        <v>9.1397203857457365E-2</v>
      </c>
      <c r="K42" s="9">
        <f t="shared" si="7"/>
        <v>5.1921006542828552E-2</v>
      </c>
      <c r="L42" s="9">
        <f t="shared" si="7"/>
        <v>3.1148578112183526E-2</v>
      </c>
      <c r="M42" s="9">
        <f t="shared" si="7"/>
        <v>1.92696381446451E-2</v>
      </c>
      <c r="N42" s="9">
        <f t="shared" si="7"/>
        <v>1.2154958030557125E-2</v>
      </c>
      <c r="O42" s="9">
        <f t="shared" si="7"/>
        <v>7.7691360017222572E-3</v>
      </c>
      <c r="P42" s="9">
        <f t="shared" si="7"/>
        <v>5.0127713896934711E-3</v>
      </c>
      <c r="Q42" s="9">
        <f t="shared" si="7"/>
        <v>3.2567443281550051E-3</v>
      </c>
      <c r="R42" s="9">
        <f t="shared" si="5"/>
        <v>6.222109800622655E-3</v>
      </c>
    </row>
    <row r="43" spans="1:18" x14ac:dyDescent="0.15">
      <c r="A43" s="9">
        <v>38</v>
      </c>
      <c r="B43" s="9">
        <v>103</v>
      </c>
      <c r="C43" s="9">
        <v>1</v>
      </c>
      <c r="E43" s="9">
        <f t="shared" si="3"/>
        <v>0.16596363276454862</v>
      </c>
      <c r="F43" s="9">
        <f t="shared" si="4"/>
        <v>-1.7959865943586986</v>
      </c>
      <c r="H43" s="9">
        <f t="shared" si="7"/>
        <v>0.7246689219469119</v>
      </c>
      <c r="I43" s="9">
        <f t="shared" si="7"/>
        <v>0.16596363276454862</v>
      </c>
      <c r="J43" s="9">
        <f t="shared" si="7"/>
        <v>6.2009859514047146E-2</v>
      </c>
      <c r="K43" s="9">
        <f t="shared" si="7"/>
        <v>2.605634323314231E-2</v>
      </c>
      <c r="L43" s="9">
        <f t="shared" si="7"/>
        <v>1.152278922471992E-2</v>
      </c>
      <c r="M43" s="9">
        <f t="shared" si="7"/>
        <v>5.2362603187391865E-3</v>
      </c>
      <c r="N43" s="9">
        <f t="shared" si="7"/>
        <v>2.4175791619102808E-3</v>
      </c>
      <c r="O43" s="9">
        <f t="shared" si="7"/>
        <v>1.1269434803225478E-3</v>
      </c>
      <c r="P43" s="9">
        <f t="shared" si="7"/>
        <v>5.2832679303468997E-4</v>
      </c>
      <c r="Q43" s="9">
        <f t="shared" si="7"/>
        <v>2.4846581855363049E-4</v>
      </c>
      <c r="R43" s="9">
        <f t="shared" si="5"/>
        <v>2.2087774406975846E-4</v>
      </c>
    </row>
    <row r="44" spans="1:18" x14ac:dyDescent="0.15">
      <c r="A44" s="9">
        <v>39</v>
      </c>
      <c r="B44" s="9">
        <v>170</v>
      </c>
      <c r="C44" s="9">
        <v>0</v>
      </c>
      <c r="E44" s="9">
        <f t="shared" si="3"/>
        <v>0.6376903382655319</v>
      </c>
      <c r="F44" s="9">
        <f t="shared" si="4"/>
        <v>-0.44990247668437178</v>
      </c>
      <c r="H44" s="9">
        <f t="shared" si="7"/>
        <v>0.6376903382655319</v>
      </c>
      <c r="I44" s="9">
        <f t="shared" si="7"/>
        <v>0.17996441280756989</v>
      </c>
      <c r="J44" s="9">
        <f t="shared" si="7"/>
        <v>8.3071653582020219E-2</v>
      </c>
      <c r="K44" s="9">
        <f t="shared" si="7"/>
        <v>4.3237485284366176E-2</v>
      </c>
      <c r="L44" s="9">
        <f t="shared" si="7"/>
        <v>2.3747505622196761E-2</v>
      </c>
      <c r="M44" s="9">
        <f t="shared" si="7"/>
        <v>1.343928990943625E-2</v>
      </c>
      <c r="N44" s="9">
        <f t="shared" si="7"/>
        <v>7.7488124162882199E-3</v>
      </c>
      <c r="O44" s="9">
        <f t="shared" si="7"/>
        <v>4.5236038139842951E-3</v>
      </c>
      <c r="P44" s="9">
        <f t="shared" si="7"/>
        <v>2.6635836353126417E-3</v>
      </c>
      <c r="Q44" s="9">
        <f t="shared" si="7"/>
        <v>1.5779392531145514E-3</v>
      </c>
      <c r="R44" s="9">
        <f t="shared" si="5"/>
        <v>2.3353754101791413E-3</v>
      </c>
    </row>
    <row r="45" spans="1:18" x14ac:dyDescent="0.15">
      <c r="A45" s="9">
        <v>40</v>
      </c>
      <c r="B45" s="9">
        <v>45</v>
      </c>
      <c r="C45" s="9">
        <v>0</v>
      </c>
      <c r="E45" s="9">
        <f t="shared" si="3"/>
        <v>0.8436544465192507</v>
      </c>
      <c r="F45" s="9">
        <f t="shared" si="4"/>
        <v>-0.1700122917782779</v>
      </c>
      <c r="H45" s="9">
        <f t="shared" si="7"/>
        <v>0.8436544465192507</v>
      </c>
      <c r="I45" s="9">
        <f t="shared" si="7"/>
        <v>0.11953292113047907</v>
      </c>
      <c r="J45" s="9">
        <f t="shared" si="7"/>
        <v>2.7339029620184443E-2</v>
      </c>
      <c r="K45" s="9">
        <f t="shared" si="7"/>
        <v>6.9552131900393228E-3</v>
      </c>
      <c r="L45" s="9">
        <f t="shared" si="7"/>
        <v>1.841091501903741E-3</v>
      </c>
      <c r="M45" s="9">
        <f t="shared" si="7"/>
        <v>4.9489710820156642E-4</v>
      </c>
      <c r="N45" s="9">
        <f t="shared" si="7"/>
        <v>1.3350681505772824E-4</v>
      </c>
      <c r="O45" s="9">
        <f t="shared" si="7"/>
        <v>3.5899883396838194E-5</v>
      </c>
      <c r="P45" s="9">
        <f t="shared" si="7"/>
        <v>9.5801854500993262E-6</v>
      </c>
      <c r="Q45" s="9">
        <f t="shared" si="7"/>
        <v>2.5292372758386914E-6</v>
      </c>
      <c r="R45" s="9">
        <f t="shared" si="5"/>
        <v>8.8480876070384795E-7</v>
      </c>
    </row>
    <row r="46" spans="1:18" x14ac:dyDescent="0.15">
      <c r="A46" s="9">
        <v>41</v>
      </c>
      <c r="B46" s="9">
        <v>237</v>
      </c>
      <c r="C46" s="9">
        <v>0</v>
      </c>
      <c r="E46" s="9">
        <f t="shared" si="3"/>
        <v>0.57764334679417562</v>
      </c>
      <c r="F46" s="9">
        <f t="shared" si="4"/>
        <v>-0.54879864783055177</v>
      </c>
      <c r="H46" s="9">
        <f t="shared" si="7"/>
        <v>0.57764334679417562</v>
      </c>
      <c r="I46" s="9">
        <f t="shared" si="7"/>
        <v>0.18132119857286663</v>
      </c>
      <c r="J46" s="9">
        <f t="shared" si="7"/>
        <v>9.3179311162435122E-2</v>
      </c>
      <c r="K46" s="9">
        <f t="shared" si="7"/>
        <v>5.4041770807263197E-2</v>
      </c>
      <c r="L46" s="9">
        <f t="shared" si="7"/>
        <v>3.3104930247237499E-2</v>
      </c>
      <c r="M46" s="9">
        <f t="shared" si="7"/>
        <v>2.0915337494408985E-2</v>
      </c>
      <c r="N46" s="9">
        <f t="shared" si="7"/>
        <v>1.3475699833190632E-2</v>
      </c>
      <c r="O46" s="9">
        <f t="shared" si="7"/>
        <v>8.7992898928970151E-3</v>
      </c>
      <c r="P46" s="9">
        <f t="shared" si="7"/>
        <v>5.8009770579476273E-3</v>
      </c>
      <c r="Q46" s="9">
        <f t="shared" si="7"/>
        <v>3.8514778687257318E-3</v>
      </c>
      <c r="R46" s="9">
        <f t="shared" si="5"/>
        <v>7.866660268851855E-3</v>
      </c>
    </row>
    <row r="47" spans="1:18" x14ac:dyDescent="0.15">
      <c r="A47" s="9">
        <v>42</v>
      </c>
      <c r="B47" s="9">
        <v>86</v>
      </c>
      <c r="C47" s="9">
        <v>0</v>
      </c>
      <c r="E47" s="9">
        <f t="shared" si="3"/>
        <v>0.75377319391183428</v>
      </c>
      <c r="F47" s="9">
        <f t="shared" si="4"/>
        <v>-0.28266376005518629</v>
      </c>
      <c r="H47" s="9">
        <f t="shared" si="7"/>
        <v>0.75377319391183428</v>
      </c>
      <c r="I47" s="9">
        <f t="shared" si="7"/>
        <v>0.157718833161796</v>
      </c>
      <c r="J47" s="9">
        <f t="shared" si="7"/>
        <v>5.3760942498032628E-2</v>
      </c>
      <c r="K47" s="9">
        <f t="shared" si="7"/>
        <v>2.0578082053533887E-2</v>
      </c>
      <c r="L47" s="9">
        <f t="shared" si="7"/>
        <v>8.2768948610798462E-3</v>
      </c>
      <c r="M47" s="9">
        <f t="shared" si="7"/>
        <v>3.4155860112281963E-3</v>
      </c>
      <c r="N47" s="9">
        <f t="shared" si="7"/>
        <v>1.4297388758212099E-3</v>
      </c>
      <c r="O47" s="9">
        <f t="shared" si="7"/>
        <v>6.0323904094411224E-4</v>
      </c>
      <c r="P47" s="9">
        <f t="shared" si="7"/>
        <v>2.5554135939751817E-4</v>
      </c>
      <c r="Q47" s="9">
        <f t="shared" si="7"/>
        <v>1.0840178918873831E-4</v>
      </c>
      <c r="R47" s="9">
        <f t="shared" si="5"/>
        <v>7.9546437143696025E-5</v>
      </c>
    </row>
    <row r="48" spans="1:18" x14ac:dyDescent="0.15">
      <c r="A48" s="9">
        <v>43</v>
      </c>
      <c r="B48" s="9">
        <v>297</v>
      </c>
      <c r="C48" s="9">
        <v>1</v>
      </c>
      <c r="E48" s="9">
        <f t="shared" si="3"/>
        <v>0.17886824642221238</v>
      </c>
      <c r="F48" s="9">
        <f t="shared" si="4"/>
        <v>-1.7211057976689565</v>
      </c>
      <c r="H48" s="9">
        <f t="shared" si="7"/>
        <v>0.53703483474906255</v>
      </c>
      <c r="I48" s="9">
        <f t="shared" si="7"/>
        <v>0.17886824642221238</v>
      </c>
      <c r="J48" s="9">
        <f t="shared" si="7"/>
        <v>9.7570002080210244E-2</v>
      </c>
      <c r="K48" s="9">
        <f t="shared" si="7"/>
        <v>6.0091136318949703E-2</v>
      </c>
      <c r="L48" s="9">
        <f t="shared" si="7"/>
        <v>3.9104898269893586E-2</v>
      </c>
      <c r="M48" s="9">
        <f t="shared" si="7"/>
        <v>2.6256471857793801E-2</v>
      </c>
      <c r="N48" s="9">
        <f t="shared" si="7"/>
        <v>1.7985933459230104E-2</v>
      </c>
      <c r="O48" s="9">
        <f t="shared" si="7"/>
        <v>1.2491609602136636E-2</v>
      </c>
      <c r="P48" s="9">
        <f t="shared" si="7"/>
        <v>8.7627786676612775E-3</v>
      </c>
      <c r="Q48" s="9">
        <f t="shared" si="7"/>
        <v>6.1932793654296912E-3</v>
      </c>
      <c r="R48" s="9">
        <f t="shared" si="5"/>
        <v>1.5640809207419948E-2</v>
      </c>
    </row>
    <row r="49" spans="1:18" x14ac:dyDescent="0.15">
      <c r="A49" s="9">
        <v>44</v>
      </c>
      <c r="B49" s="9">
        <v>415</v>
      </c>
      <c r="C49" s="9">
        <v>0</v>
      </c>
      <c r="E49" s="9">
        <f t="shared" si="3"/>
        <v>0.47846814456356451</v>
      </c>
      <c r="F49" s="9">
        <f t="shared" si="4"/>
        <v>-0.73716564384011463</v>
      </c>
      <c r="H49" s="9">
        <f t="shared" si="7"/>
        <v>0.47846814456356451</v>
      </c>
      <c r="I49" s="9">
        <f t="shared" si="7"/>
        <v>0.17109612132223903</v>
      </c>
      <c r="J49" s="9">
        <f t="shared" si="7"/>
        <v>0.10023951454723962</v>
      </c>
      <c r="K49" s="9">
        <f t="shared" si="7"/>
        <v>6.6329911540757749E-2</v>
      </c>
      <c r="L49" s="9">
        <f t="shared" si="7"/>
        <v>4.639470587873528E-2</v>
      </c>
      <c r="M49" s="9">
        <f t="shared" si="7"/>
        <v>3.349462202693379E-2</v>
      </c>
      <c r="N49" s="9">
        <f t="shared" si="7"/>
        <v>2.4679571810587997E-2</v>
      </c>
      <c r="O49" s="9">
        <f t="shared" si="7"/>
        <v>1.8443984663768054E-2</v>
      </c>
      <c r="P49" s="9">
        <f t="shared" si="7"/>
        <v>1.3927623303876174E-2</v>
      </c>
      <c r="Q49" s="9">
        <f t="shared" si="7"/>
        <v>1.0600420803050107E-2</v>
      </c>
      <c r="R49" s="9">
        <f t="shared" si="5"/>
        <v>3.6325379539247749E-2</v>
      </c>
    </row>
    <row r="50" spans="1:18" x14ac:dyDescent="0.15">
      <c r="A50" s="9">
        <v>45</v>
      </c>
      <c r="B50" s="9">
        <v>187</v>
      </c>
      <c r="C50" s="9">
        <v>0</v>
      </c>
      <c r="E50" s="9">
        <f t="shared" si="3"/>
        <v>0.62052979944907216</v>
      </c>
      <c r="F50" s="9">
        <f t="shared" si="4"/>
        <v>-0.47718165059285417</v>
      </c>
      <c r="H50" s="9">
        <f t="shared" si="7"/>
        <v>0.62052979944907216</v>
      </c>
      <c r="I50" s="9">
        <f t="shared" si="7"/>
        <v>0.18099666337117176</v>
      </c>
      <c r="J50" s="9">
        <f t="shared" si="7"/>
        <v>8.6377749842373772E-2</v>
      </c>
      <c r="K50" s="9">
        <f t="shared" si="7"/>
        <v>4.6495448025195327E-2</v>
      </c>
      <c r="L50" s="9">
        <f t="shared" si="7"/>
        <v>2.6418419023816486E-2</v>
      </c>
      <c r="M50" s="9">
        <f t="shared" si="7"/>
        <v>1.547190506885952E-2</v>
      </c>
      <c r="N50" s="9">
        <f t="shared" si="7"/>
        <v>9.2347070254222684E-3</v>
      </c>
      <c r="O50" s="9">
        <f t="shared" si="7"/>
        <v>5.5826059283955627E-3</v>
      </c>
      <c r="P50" s="9">
        <f t="shared" si="7"/>
        <v>3.4050949773515703E-3</v>
      </c>
      <c r="Q50" s="9">
        <f t="shared" si="7"/>
        <v>2.0903155565882656E-3</v>
      </c>
      <c r="R50" s="9">
        <f t="shared" si="5"/>
        <v>3.3972917317534046E-3</v>
      </c>
    </row>
    <row r="51" spans="1:18" x14ac:dyDescent="0.15">
      <c r="A51" s="9">
        <v>46</v>
      </c>
      <c r="B51" s="9">
        <v>248</v>
      </c>
      <c r="C51" s="9">
        <v>0</v>
      </c>
      <c r="E51" s="9">
        <f t="shared" si="3"/>
        <v>0.56944069209213122</v>
      </c>
      <c r="F51" s="9">
        <f t="shared" si="4"/>
        <v>-0.56310064183020347</v>
      </c>
      <c r="H51" s="9">
        <f t="shared" si="7"/>
        <v>0.56944069209213122</v>
      </c>
      <c r="I51" s="9">
        <f t="shared" si="7"/>
        <v>0.18103387526772241</v>
      </c>
      <c r="J51" s="9">
        <f t="shared" si="7"/>
        <v>9.4230761032140176E-2</v>
      </c>
      <c r="K51" s="9">
        <f t="shared" si="7"/>
        <v>5.5361076862919446E-2</v>
      </c>
      <c r="L51" s="9">
        <f t="shared" si="7"/>
        <v>3.4356557553118804E-2</v>
      </c>
      <c r="M51" s="9">
        <f t="shared" si="7"/>
        <v>2.199199054252372E-2</v>
      </c>
      <c r="N51" s="9">
        <f t="shared" si="7"/>
        <v>1.4357367849858664E-2</v>
      </c>
      <c r="O51" s="9">
        <f t="shared" si="7"/>
        <v>9.5002831708810211E-3</v>
      </c>
      <c r="P51" s="9">
        <f t="shared" si="7"/>
        <v>6.3474245493086246E-3</v>
      </c>
      <c r="Q51" s="9">
        <f t="shared" si="7"/>
        <v>4.2714349418563197E-3</v>
      </c>
      <c r="R51" s="9">
        <f t="shared" si="5"/>
        <v>9.1085361375394802E-3</v>
      </c>
    </row>
    <row r="52" spans="1:18" x14ac:dyDescent="0.15">
      <c r="A52" s="9">
        <v>47</v>
      </c>
      <c r="B52" s="9">
        <v>316</v>
      </c>
      <c r="C52" s="9">
        <v>1</v>
      </c>
      <c r="E52" s="9">
        <f t="shared" si="3"/>
        <v>0.17776983181132208</v>
      </c>
      <c r="F52" s="9">
        <f t="shared" si="4"/>
        <v>-1.7272656451506958</v>
      </c>
      <c r="H52" s="9">
        <f t="shared" si="7"/>
        <v>0.52599619694074928</v>
      </c>
      <c r="I52" s="9">
        <f t="shared" si="7"/>
        <v>0.17776983181132208</v>
      </c>
      <c r="J52" s="9">
        <f t="shared" si="7"/>
        <v>9.8406209910863615E-2</v>
      </c>
      <c r="K52" s="9">
        <f t="shared" si="7"/>
        <v>6.1508483834541647E-2</v>
      </c>
      <c r="L52" s="9">
        <f t="shared" si="7"/>
        <v>4.0626699396229426E-2</v>
      </c>
      <c r="M52" s="9">
        <f t="shared" si="7"/>
        <v>2.7689187596254942E-2</v>
      </c>
      <c r="N52" s="9">
        <f t="shared" si="7"/>
        <v>1.925476912160121E-2</v>
      </c>
      <c r="O52" s="9">
        <f t="shared" si="7"/>
        <v>1.3576680071261407E-2</v>
      </c>
      <c r="P52" s="9">
        <f t="shared" si="7"/>
        <v>9.6699799399603461E-3</v>
      </c>
      <c r="Q52" s="9">
        <f t="shared" si="7"/>
        <v>6.9398805831050398E-3</v>
      </c>
      <c r="R52" s="9">
        <f t="shared" si="5"/>
        <v>1.8562080794111036E-2</v>
      </c>
    </row>
    <row r="53" spans="1:18" x14ac:dyDescent="0.15">
      <c r="A53" s="9">
        <v>48</v>
      </c>
      <c r="B53" s="9">
        <v>374</v>
      </c>
      <c r="C53" s="9">
        <v>0</v>
      </c>
      <c r="E53" s="9">
        <f t="shared" si="3"/>
        <v>0.49639235975230306</v>
      </c>
      <c r="F53" s="9">
        <f t="shared" si="4"/>
        <v>-0.70038861708297873</v>
      </c>
      <c r="H53" s="9">
        <f t="shared" si="7"/>
        <v>0.49639235975230306</v>
      </c>
      <c r="I53" s="9">
        <f t="shared" si="7"/>
        <v>0.17397104270033842</v>
      </c>
      <c r="J53" s="9">
        <f t="shared" si="7"/>
        <v>9.9884996906595108E-2</v>
      </c>
      <c r="K53" s="9">
        <f t="shared" si="7"/>
        <v>6.4767138394765791E-2</v>
      </c>
      <c r="L53" s="9">
        <f t="shared" si="7"/>
        <v>4.4387113205499401E-2</v>
      </c>
      <c r="M53" s="9">
        <f t="shared" si="7"/>
        <v>3.1395373495349883E-2</v>
      </c>
      <c r="N53" s="9">
        <f t="shared" si="7"/>
        <v>2.2661513747195092E-2</v>
      </c>
      <c r="O53" s="9">
        <f t="shared" si="7"/>
        <v>1.6589187167545785E-2</v>
      </c>
      <c r="P53" s="9">
        <f t="shared" si="7"/>
        <v>1.2269432254556524E-2</v>
      </c>
      <c r="Q53" s="9">
        <f t="shared" si="7"/>
        <v>9.1454568839154354E-3</v>
      </c>
      <c r="R53" s="9">
        <f t="shared" si="5"/>
        <v>2.853638549193549E-2</v>
      </c>
    </row>
    <row r="54" spans="1:18" x14ac:dyDescent="0.15">
      <c r="A54" s="9">
        <v>49</v>
      </c>
      <c r="B54" s="9">
        <v>229</v>
      </c>
      <c r="C54" s="9">
        <v>1</v>
      </c>
      <c r="E54" s="9">
        <f t="shared" si="3"/>
        <v>0.18146620062550209</v>
      </c>
      <c r="F54" s="9">
        <f t="shared" si="4"/>
        <v>-1.7066858650678092</v>
      </c>
      <c r="H54" s="9">
        <f t="shared" si="7"/>
        <v>0.58385858592415363</v>
      </c>
      <c r="I54" s="9">
        <f t="shared" si="7"/>
        <v>0.18146620062550209</v>
      </c>
      <c r="J54" s="9">
        <f t="shared" si="7"/>
        <v>9.2328154149955613E-2</v>
      </c>
      <c r="K54" s="9">
        <f t="shared" si="7"/>
        <v>5.3012658834437169E-2</v>
      </c>
      <c r="L54" s="9">
        <f t="shared" si="7"/>
        <v>3.2147377763369775E-2</v>
      </c>
      <c r="M54" s="9">
        <f t="shared" si="7"/>
        <v>2.0104244149206186E-2</v>
      </c>
      <c r="N54" s="9">
        <f t="shared" si="7"/>
        <v>1.2820677028991673E-2</v>
      </c>
      <c r="O54" s="9">
        <f t="shared" si="7"/>
        <v>8.2853411990313312E-3</v>
      </c>
      <c r="P54" s="9">
        <f t="shared" si="7"/>
        <v>5.4054649830582394E-3</v>
      </c>
      <c r="Q54" s="9">
        <f t="shared" si="7"/>
        <v>3.5513547918677264E-3</v>
      </c>
      <c r="R54" s="9">
        <f t="shared" si="5"/>
        <v>7.0199405504264289E-3</v>
      </c>
    </row>
    <row r="55" spans="1:18" x14ac:dyDescent="0.15">
      <c r="A55" s="9">
        <v>50</v>
      </c>
      <c r="B55" s="9">
        <v>278</v>
      </c>
      <c r="C55" s="9">
        <v>0</v>
      </c>
      <c r="E55" s="9">
        <f t="shared" si="3"/>
        <v>0.5488711221337581</v>
      </c>
      <c r="F55" s="9">
        <f t="shared" si="4"/>
        <v>-0.59989161524248413</v>
      </c>
      <c r="H55" s="9">
        <f t="shared" ref="H55:Q70" si="8">COMBIN($B55,H$5)*EXP(GAMMALN($B$1+H$5)+GAMMALN($B$2+$B55-H$5)-GAMMALN($B$1+$B$2+$B55))/$E$1</f>
        <v>0.5488711221337581</v>
      </c>
      <c r="I55" s="9">
        <f t="shared" si="8"/>
        <v>0.17984569622560084</v>
      </c>
      <c r="J55" s="9">
        <f t="shared" si="8"/>
        <v>9.6502476506477045E-2</v>
      </c>
      <c r="K55" s="9">
        <f t="shared" si="8"/>
        <v>5.8458002235154585E-2</v>
      </c>
      <c r="L55" s="9">
        <f t="shared" si="8"/>
        <v>3.7413796263542409E-2</v>
      </c>
      <c r="M55" s="9">
        <f t="shared" si="8"/>
        <v>2.4703545532836931E-2</v>
      </c>
      <c r="N55" s="9">
        <f t="shared" si="8"/>
        <v>1.6639222439605215E-2</v>
      </c>
      <c r="O55" s="9">
        <f t="shared" si="8"/>
        <v>1.1361873989884612E-2</v>
      </c>
      <c r="P55" s="9">
        <f t="shared" si="8"/>
        <v>7.8353588838994039E-3</v>
      </c>
      <c r="Q55" s="9">
        <f t="shared" si="8"/>
        <v>5.4434813111430844E-3</v>
      </c>
      <c r="R55" s="9">
        <f t="shared" si="5"/>
        <v>1.2925424478097525E-2</v>
      </c>
    </row>
    <row r="56" spans="1:18" x14ac:dyDescent="0.15">
      <c r="A56" s="9">
        <v>51</v>
      </c>
      <c r="B56" s="9">
        <v>309</v>
      </c>
      <c r="C56" s="9">
        <v>0</v>
      </c>
      <c r="E56" s="9">
        <f t="shared" si="3"/>
        <v>0.52997607463563379</v>
      </c>
      <c r="F56" s="9">
        <f t="shared" si="4"/>
        <v>-0.63492341565182653</v>
      </c>
      <c r="H56" s="9">
        <f t="shared" si="8"/>
        <v>0.52997607463563379</v>
      </c>
      <c r="I56" s="9">
        <f t="shared" si="8"/>
        <v>0.17818632689377917</v>
      </c>
      <c r="J56" s="9">
        <f t="shared" si="8"/>
        <v>9.8122509348556167E-2</v>
      </c>
      <c r="K56" s="9">
        <f t="shared" si="8"/>
        <v>6.1009582385955621E-2</v>
      </c>
      <c r="L56" s="9">
        <f t="shared" si="8"/>
        <v>4.0084679144360126E-2</v>
      </c>
      <c r="M56" s="9">
        <f t="shared" si="8"/>
        <v>2.7174888044787317E-2</v>
      </c>
      <c r="N56" s="9">
        <f t="shared" si="8"/>
        <v>1.8796338967939984E-2</v>
      </c>
      <c r="O56" s="9">
        <f t="shared" si="8"/>
        <v>1.3182341209015911E-2</v>
      </c>
      <c r="P56" s="9">
        <f t="shared" si="8"/>
        <v>9.3384552286467429E-3</v>
      </c>
      <c r="Q56" s="9">
        <f t="shared" si="8"/>
        <v>6.6655860931428912E-3</v>
      </c>
      <c r="R56" s="9">
        <f t="shared" si="5"/>
        <v>1.7463218048182183E-2</v>
      </c>
    </row>
    <row r="57" spans="1:18" x14ac:dyDescent="0.15">
      <c r="A57" s="9">
        <v>52</v>
      </c>
      <c r="B57" s="9">
        <v>376</v>
      </c>
      <c r="C57" s="9">
        <v>0</v>
      </c>
      <c r="E57" s="9">
        <f t="shared" si="3"/>
        <v>0.49546629970851835</v>
      </c>
      <c r="F57" s="9">
        <f t="shared" si="4"/>
        <v>-0.7022559402223012</v>
      </c>
      <c r="H57" s="9">
        <f t="shared" si="8"/>
        <v>0.49546629970851835</v>
      </c>
      <c r="I57" s="9">
        <f t="shared" si="8"/>
        <v>0.17383285281233102</v>
      </c>
      <c r="J57" s="9">
        <f t="shared" si="8"/>
        <v>9.9913288570568345E-2</v>
      </c>
      <c r="K57" s="9">
        <f t="shared" si="8"/>
        <v>6.48556869091413E-2</v>
      </c>
      <c r="L57" s="9">
        <f t="shared" si="8"/>
        <v>4.4496196771396539E-2</v>
      </c>
      <c r="M57" s="9">
        <f t="shared" si="8"/>
        <v>3.1506965275074968E-2</v>
      </c>
      <c r="N57" s="9">
        <f t="shared" si="8"/>
        <v>2.2767066439987702E-2</v>
      </c>
      <c r="O57" s="9">
        <f t="shared" si="8"/>
        <v>1.6684870088761336E-2</v>
      </c>
      <c r="P57" s="9">
        <f t="shared" si="8"/>
        <v>1.2353900426324067E-2</v>
      </c>
      <c r="Q57" s="9">
        <f t="shared" si="8"/>
        <v>9.2186919659650399E-3</v>
      </c>
      <c r="R57" s="9">
        <f t="shared" si="5"/>
        <v>2.8904181031931264E-2</v>
      </c>
    </row>
    <row r="58" spans="1:18" x14ac:dyDescent="0.15">
      <c r="A58" s="9">
        <v>53</v>
      </c>
      <c r="B58" s="9">
        <v>454</v>
      </c>
      <c r="C58" s="9">
        <v>0</v>
      </c>
      <c r="E58" s="9">
        <f t="shared" si="3"/>
        <v>0.46324356238387271</v>
      </c>
      <c r="F58" s="9">
        <f t="shared" si="4"/>
        <v>-0.76950231054814833</v>
      </c>
      <c r="H58" s="9">
        <f t="shared" si="8"/>
        <v>0.46324356238387271</v>
      </c>
      <c r="I58" s="9">
        <f t="shared" si="8"/>
        <v>0.16833190690954802</v>
      </c>
      <c r="J58" s="9">
        <f t="shared" si="8"/>
        <v>0.10022233342356801</v>
      </c>
      <c r="K58" s="9">
        <f t="shared" si="8"/>
        <v>6.7400605474360165E-2</v>
      </c>
      <c r="L58" s="9">
        <f t="shared" si="8"/>
        <v>4.7916089411512784E-2</v>
      </c>
      <c r="M58" s="9">
        <f t="shared" si="8"/>
        <v>3.5162238016332586E-2</v>
      </c>
      <c r="N58" s="9">
        <f t="shared" si="8"/>
        <v>2.6336475426632949E-2</v>
      </c>
      <c r="O58" s="9">
        <f t="shared" si="8"/>
        <v>2.000892246484641E-2</v>
      </c>
      <c r="P58" s="9">
        <f t="shared" si="8"/>
        <v>1.5361208444302702E-2</v>
      </c>
      <c r="Q58" s="9">
        <f t="shared" si="8"/>
        <v>1.1887255559275228E-2</v>
      </c>
      <c r="R58" s="9">
        <f t="shared" si="5"/>
        <v>4.4129402485748259E-2</v>
      </c>
    </row>
    <row r="59" spans="1:18" x14ac:dyDescent="0.15">
      <c r="A59" s="9">
        <v>54</v>
      </c>
      <c r="B59" s="9">
        <v>549</v>
      </c>
      <c r="C59" s="9">
        <v>5</v>
      </c>
      <c r="E59" s="9">
        <f t="shared" si="3"/>
        <v>3.8178558119910659E-2</v>
      </c>
      <c r="F59" s="9">
        <f t="shared" si="4"/>
        <v>-3.2654812267221613</v>
      </c>
      <c r="H59" s="9">
        <f t="shared" si="8"/>
        <v>0.43190819926296997</v>
      </c>
      <c r="I59" s="9">
        <f t="shared" si="8"/>
        <v>0.16176429197358022</v>
      </c>
      <c r="J59" s="9">
        <f t="shared" si="8"/>
        <v>9.9280425632345515E-2</v>
      </c>
      <c r="K59" s="9">
        <f t="shared" si="8"/>
        <v>6.8832704620396326E-2</v>
      </c>
      <c r="L59" s="9">
        <f t="shared" si="8"/>
        <v>5.0453768283604455E-2</v>
      </c>
      <c r="M59" s="9">
        <f t="shared" si="8"/>
        <v>3.8178558119910659E-2</v>
      </c>
      <c r="N59" s="9">
        <f t="shared" si="8"/>
        <v>2.9490442136564276E-2</v>
      </c>
      <c r="O59" s="9">
        <f t="shared" si="8"/>
        <v>2.3108836300580207E-2</v>
      </c>
      <c r="P59" s="9">
        <f t="shared" si="8"/>
        <v>1.8300413918263533E-2</v>
      </c>
      <c r="Q59" s="9">
        <f t="shared" si="8"/>
        <v>1.4609958499248862E-2</v>
      </c>
      <c r="R59" s="9">
        <f t="shared" si="5"/>
        <v>6.4072401252535882E-2</v>
      </c>
    </row>
    <row r="60" spans="1:18" x14ac:dyDescent="0.15">
      <c r="A60" s="9">
        <v>55</v>
      </c>
      <c r="B60" s="9">
        <v>399</v>
      </c>
      <c r="C60" s="9">
        <v>3</v>
      </c>
      <c r="E60" s="9">
        <f t="shared" si="3"/>
        <v>6.5780003307475382E-2</v>
      </c>
      <c r="F60" s="9">
        <f t="shared" si="4"/>
        <v>-2.7214393879403613</v>
      </c>
      <c r="H60" s="9">
        <f t="shared" si="8"/>
        <v>0.48520785697960994</v>
      </c>
      <c r="I60" s="9">
        <f t="shared" si="8"/>
        <v>0.17222621297923874</v>
      </c>
      <c r="J60" s="9">
        <f t="shared" si="8"/>
        <v>0.10015392343250484</v>
      </c>
      <c r="K60" s="9">
        <f t="shared" si="8"/>
        <v>6.5780003307475382E-2</v>
      </c>
      <c r="L60" s="9">
        <f t="shared" si="8"/>
        <v>4.5666086778105082E-2</v>
      </c>
      <c r="M60" s="9">
        <f t="shared" si="8"/>
        <v>3.2721009328823082E-2</v>
      </c>
      <c r="N60" s="9">
        <f t="shared" si="8"/>
        <v>2.3927686478488312E-2</v>
      </c>
      <c r="O60" s="9">
        <f t="shared" si="8"/>
        <v>1.7746571372866251E-2</v>
      </c>
      <c r="P60" s="9">
        <f t="shared" si="8"/>
        <v>1.3298981337855722E-2</v>
      </c>
      <c r="Q60" s="9">
        <f t="shared" si="8"/>
        <v>1.0044563376836764E-2</v>
      </c>
      <c r="R60" s="9">
        <f t="shared" si="5"/>
        <v>3.3227104628195892E-2</v>
      </c>
    </row>
    <row r="61" spans="1:18" x14ac:dyDescent="0.15">
      <c r="A61" s="9">
        <v>56</v>
      </c>
      <c r="B61" s="9">
        <v>168</v>
      </c>
      <c r="C61" s="9">
        <v>0</v>
      </c>
      <c r="E61" s="9">
        <f t="shared" si="3"/>
        <v>0.63981334957198077</v>
      </c>
      <c r="F61" s="9">
        <f t="shared" si="4"/>
        <v>-0.44657878645779198</v>
      </c>
      <c r="H61" s="9">
        <f t="shared" si="8"/>
        <v>0.63981334957198077</v>
      </c>
      <c r="I61" s="9">
        <f t="shared" si="8"/>
        <v>0.17979927548047264</v>
      </c>
      <c r="J61" s="9">
        <f t="shared" si="8"/>
        <v>8.2640697640778582E-2</v>
      </c>
      <c r="K61" s="9">
        <f t="shared" si="8"/>
        <v>4.2827533599634746E-2</v>
      </c>
      <c r="L61" s="9">
        <f t="shared" si="8"/>
        <v>2.3419821500703115E-2</v>
      </c>
      <c r="M61" s="9">
        <f t="shared" si="8"/>
        <v>1.3195504321086864E-2</v>
      </c>
      <c r="N61" s="9">
        <f t="shared" si="8"/>
        <v>7.574426665481534E-3</v>
      </c>
      <c r="O61" s="9">
        <f t="shared" si="8"/>
        <v>4.4019457960659432E-3</v>
      </c>
      <c r="P61" s="9">
        <f t="shared" si="8"/>
        <v>2.5801933018348121E-3</v>
      </c>
      <c r="Q61" s="9">
        <f t="shared" si="8"/>
        <v>1.5215349109696911E-3</v>
      </c>
      <c r="R61" s="9">
        <f t="shared" si="5"/>
        <v>2.225717210991407E-3</v>
      </c>
    </row>
    <row r="62" spans="1:18" x14ac:dyDescent="0.15">
      <c r="A62" s="9">
        <v>57</v>
      </c>
      <c r="B62" s="9">
        <v>651</v>
      </c>
      <c r="C62" s="9">
        <v>2</v>
      </c>
      <c r="E62" s="9">
        <f t="shared" si="3"/>
        <v>9.7515905786187213E-2</v>
      </c>
      <c r="F62" s="9">
        <f t="shared" si="4"/>
        <v>-2.3277397780150229</v>
      </c>
      <c r="H62" s="9">
        <f t="shared" si="8"/>
        <v>0.404919761790346</v>
      </c>
      <c r="I62" s="9">
        <f t="shared" si="8"/>
        <v>0.15522494307514015</v>
      </c>
      <c r="J62" s="9">
        <f t="shared" si="8"/>
        <v>9.7515905786187213E-2</v>
      </c>
      <c r="K62" s="9">
        <f t="shared" si="8"/>
        <v>6.9210414486004762E-2</v>
      </c>
      <c r="L62" s="9">
        <f t="shared" si="8"/>
        <v>5.1935816989932305E-2</v>
      </c>
      <c r="M62" s="9">
        <f t="shared" si="8"/>
        <v>4.0236642484228952E-2</v>
      </c>
      <c r="N62" s="9">
        <f t="shared" si="8"/>
        <v>3.1823255718515457E-2</v>
      </c>
      <c r="O62" s="9">
        <f t="shared" si="8"/>
        <v>2.5534945102231706E-2</v>
      </c>
      <c r="P62" s="9">
        <f t="shared" si="8"/>
        <v>2.0708272034350203E-2</v>
      </c>
      <c r="Q62" s="9">
        <f t="shared" si="8"/>
        <v>1.6931317419199145E-2</v>
      </c>
      <c r="R62" s="9">
        <f t="shared" si="5"/>
        <v>8.5958725113864043E-2</v>
      </c>
    </row>
    <row r="63" spans="1:18" x14ac:dyDescent="0.15">
      <c r="A63" s="9">
        <v>58</v>
      </c>
      <c r="B63" s="9">
        <v>307</v>
      </c>
      <c r="C63" s="9">
        <v>2</v>
      </c>
      <c r="E63" s="9">
        <f t="shared" si="3"/>
        <v>9.8036390772885562E-2</v>
      </c>
      <c r="F63" s="9">
        <f t="shared" si="4"/>
        <v>-2.3224165348219272</v>
      </c>
      <c r="H63" s="9">
        <f t="shared" si="8"/>
        <v>0.53113144619875197</v>
      </c>
      <c r="I63" s="9">
        <f t="shared" si="8"/>
        <v>0.1783029338961433</v>
      </c>
      <c r="J63" s="9">
        <f t="shared" si="8"/>
        <v>9.8036390772885562E-2</v>
      </c>
      <c r="K63" s="9">
        <f t="shared" si="8"/>
        <v>6.0862169954973538E-2</v>
      </c>
      <c r="L63" s="9">
        <f t="shared" si="8"/>
        <v>3.9925892070054446E-2</v>
      </c>
      <c r="M63" s="9">
        <f t="shared" si="8"/>
        <v>2.7025074963231265E-2</v>
      </c>
      <c r="N63" s="9">
        <f t="shared" si="8"/>
        <v>1.8663427118542235E-2</v>
      </c>
      <c r="O63" s="9">
        <f t="shared" si="8"/>
        <v>1.3068498120899561E-2</v>
      </c>
      <c r="P63" s="9">
        <f t="shared" si="8"/>
        <v>9.2431321568214372E-3</v>
      </c>
      <c r="Q63" s="9">
        <f t="shared" si="8"/>
        <v>6.5870264098911464E-3</v>
      </c>
      <c r="R63" s="9">
        <f t="shared" si="5"/>
        <v>1.7154008337805449E-2</v>
      </c>
    </row>
    <row r="64" spans="1:18" x14ac:dyDescent="0.15">
      <c r="A64" s="9">
        <v>59</v>
      </c>
      <c r="B64" s="9">
        <v>221</v>
      </c>
      <c r="C64" s="9">
        <v>0</v>
      </c>
      <c r="E64" s="9">
        <f t="shared" si="3"/>
        <v>0.59029856637276601</v>
      </c>
      <c r="F64" s="9">
        <f t="shared" si="4"/>
        <v>-0.52712682538020772</v>
      </c>
      <c r="H64" s="9">
        <f t="shared" si="8"/>
        <v>0.59029856637276601</v>
      </c>
      <c r="I64" s="9">
        <f t="shared" si="8"/>
        <v>0.18154928741936896</v>
      </c>
      <c r="J64" s="9">
        <f t="shared" si="8"/>
        <v>9.1397203857457365E-2</v>
      </c>
      <c r="K64" s="9">
        <f t="shared" si="8"/>
        <v>5.1921006542828552E-2</v>
      </c>
      <c r="L64" s="9">
        <f t="shared" si="8"/>
        <v>3.1148578112183526E-2</v>
      </c>
      <c r="M64" s="9">
        <f t="shared" si="8"/>
        <v>1.92696381446451E-2</v>
      </c>
      <c r="N64" s="9">
        <f t="shared" si="8"/>
        <v>1.2154958030557125E-2</v>
      </c>
      <c r="O64" s="9">
        <f t="shared" si="8"/>
        <v>7.7691360017222572E-3</v>
      </c>
      <c r="P64" s="9">
        <f t="shared" si="8"/>
        <v>5.0127713896934711E-3</v>
      </c>
      <c r="Q64" s="9">
        <f t="shared" si="8"/>
        <v>3.2567443281550051E-3</v>
      </c>
      <c r="R64" s="9">
        <f t="shared" si="5"/>
        <v>6.222109800622655E-3</v>
      </c>
    </row>
    <row r="65" spans="1:18" x14ac:dyDescent="0.15">
      <c r="A65" s="9">
        <v>60</v>
      </c>
      <c r="B65" s="9">
        <v>179</v>
      </c>
      <c r="C65" s="9">
        <v>0</v>
      </c>
      <c r="E65" s="9">
        <f t="shared" si="3"/>
        <v>0.62841450865456461</v>
      </c>
      <c r="F65" s="9">
        <f t="shared" si="4"/>
        <v>-0.46455528461996204</v>
      </c>
      <c r="H65" s="9">
        <f t="shared" si="8"/>
        <v>0.62841450865456461</v>
      </c>
      <c r="I65" s="9">
        <f t="shared" si="8"/>
        <v>0.18058872947501151</v>
      </c>
      <c r="J65" s="9">
        <f t="shared" si="8"/>
        <v>8.4898384444956732E-2</v>
      </c>
      <c r="K65" s="9">
        <f t="shared" si="8"/>
        <v>4.5011716102867083E-2</v>
      </c>
      <c r="L65" s="9">
        <f t="shared" si="8"/>
        <v>2.5187139141113785E-2</v>
      </c>
      <c r="M65" s="9">
        <f t="shared" si="8"/>
        <v>1.4524832211217106E-2</v>
      </c>
      <c r="N65" s="9">
        <f t="shared" si="8"/>
        <v>8.535389189363838E-3</v>
      </c>
      <c r="O65" s="9">
        <f t="shared" si="8"/>
        <v>5.0793334391477556E-3</v>
      </c>
      <c r="P65" s="9">
        <f t="shared" si="8"/>
        <v>3.0493290342439058E-3</v>
      </c>
      <c r="Q65" s="9">
        <f t="shared" si="8"/>
        <v>1.8421587708171536E-3</v>
      </c>
      <c r="R65" s="9">
        <f t="shared" si="5"/>
        <v>2.8684795366963334E-3</v>
      </c>
    </row>
    <row r="66" spans="1:18" x14ac:dyDescent="0.15">
      <c r="A66" s="9">
        <v>61</v>
      </c>
      <c r="B66" s="9">
        <v>247</v>
      </c>
      <c r="C66" s="9">
        <v>0</v>
      </c>
      <c r="E66" s="9">
        <f t="shared" si="3"/>
        <v>0.57017066739610855</v>
      </c>
      <c r="F66" s="9">
        <f t="shared" si="4"/>
        <v>-0.56181954648531018</v>
      </c>
      <c r="H66" s="9">
        <f t="shared" si="8"/>
        <v>0.57017066739610855</v>
      </c>
      <c r="I66" s="9">
        <f t="shared" si="8"/>
        <v>0.18106382545642891</v>
      </c>
      <c r="J66" s="9">
        <f t="shared" si="8"/>
        <v>9.4140525985943926E-2</v>
      </c>
      <c r="K66" s="9">
        <f t="shared" si="8"/>
        <v>5.5245524442042754E-2</v>
      </c>
      <c r="L66" s="9">
        <f t="shared" si="8"/>
        <v>3.4245806434184907E-2</v>
      </c>
      <c r="M66" s="9">
        <f t="shared" si="8"/>
        <v>2.1895959310229213E-2</v>
      </c>
      <c r="N66" s="9">
        <f t="shared" si="8"/>
        <v>1.4278165330088913E-2</v>
      </c>
      <c r="O66" s="9">
        <f t="shared" si="8"/>
        <v>9.4368856474951641E-3</v>
      </c>
      <c r="P66" s="9">
        <f t="shared" si="8"/>
        <v>6.2976806706087993E-3</v>
      </c>
      <c r="Q66" s="9">
        <f t="shared" si="8"/>
        <v>4.2329600943628266E-3</v>
      </c>
      <c r="R66" s="9">
        <f t="shared" si="5"/>
        <v>8.9919992325060427E-3</v>
      </c>
    </row>
    <row r="67" spans="1:18" x14ac:dyDescent="0.15">
      <c r="A67" s="9">
        <v>62</v>
      </c>
      <c r="B67" s="9">
        <v>65</v>
      </c>
      <c r="C67" s="9">
        <v>0</v>
      </c>
      <c r="E67" s="9">
        <f t="shared" si="3"/>
        <v>0.79566772920316042</v>
      </c>
      <c r="F67" s="9">
        <f t="shared" si="4"/>
        <v>-0.22857360590825246</v>
      </c>
      <c r="H67" s="9">
        <f t="shared" si="8"/>
        <v>0.79566772920316042</v>
      </c>
      <c r="I67" s="9">
        <f t="shared" si="8"/>
        <v>0.14240795779069565</v>
      </c>
      <c r="J67" s="9">
        <f t="shared" si="8"/>
        <v>4.1394474272761522E-2</v>
      </c>
      <c r="K67" s="9">
        <f t="shared" si="8"/>
        <v>1.3468778780647646E-2</v>
      </c>
      <c r="L67" s="9">
        <f t="shared" si="8"/>
        <v>4.5900522280266356E-3</v>
      </c>
      <c r="M67" s="9">
        <f t="shared" si="8"/>
        <v>1.5994671305633781E-3</v>
      </c>
      <c r="N67" s="9">
        <f t="shared" si="8"/>
        <v>5.6339327082866541E-4</v>
      </c>
      <c r="O67" s="9">
        <f t="shared" si="8"/>
        <v>1.9930756428380568E-4</v>
      </c>
      <c r="P67" s="9">
        <f t="shared" si="8"/>
        <v>7.0527223970938391E-5</v>
      </c>
      <c r="Q67" s="9">
        <f t="shared" si="8"/>
        <v>2.4895442588958536E-5</v>
      </c>
      <c r="R67" s="9">
        <f t="shared" si="5"/>
        <v>1.3417092472378656E-5</v>
      </c>
    </row>
    <row r="68" spans="1:18" x14ac:dyDescent="0.15">
      <c r="A68" s="9">
        <v>63</v>
      </c>
      <c r="B68" s="9">
        <v>594</v>
      </c>
      <c r="C68" s="9">
        <v>1</v>
      </c>
      <c r="E68" s="9">
        <f t="shared" si="3"/>
        <v>0.15880505271325782</v>
      </c>
      <c r="F68" s="9">
        <f t="shared" si="4"/>
        <v>-1.8400779125817235</v>
      </c>
      <c r="H68" s="9">
        <f t="shared" si="8"/>
        <v>0.41929368834995684</v>
      </c>
      <c r="I68" s="9">
        <f t="shared" si="8"/>
        <v>0.15880505271325782</v>
      </c>
      <c r="J68" s="9">
        <f t="shared" si="8"/>
        <v>9.8563452945285332E-2</v>
      </c>
      <c r="K68" s="9">
        <f t="shared" si="8"/>
        <v>6.9108849186698962E-2</v>
      </c>
      <c r="L68" s="9">
        <f t="shared" si="8"/>
        <v>5.1231253718825892E-2</v>
      </c>
      <c r="M68" s="9">
        <f t="shared" si="8"/>
        <v>3.9208436798227608E-2</v>
      </c>
      <c r="N68" s="9">
        <f t="shared" si="8"/>
        <v>3.0632051161747595E-2</v>
      </c>
      <c r="O68" s="9">
        <f t="shared" si="8"/>
        <v>2.4278614573181579E-2</v>
      </c>
      <c r="P68" s="9">
        <f t="shared" si="8"/>
        <v>1.9447961557658384E-2</v>
      </c>
      <c r="Q68" s="9">
        <f t="shared" si="8"/>
        <v>1.5705288137085834E-2</v>
      </c>
      <c r="R68" s="9">
        <f t="shared" si="5"/>
        <v>7.372535085807419E-2</v>
      </c>
    </row>
    <row r="69" spans="1:18" x14ac:dyDescent="0.15">
      <c r="A69" s="9">
        <v>64</v>
      </c>
      <c r="B69" s="9">
        <v>149</v>
      </c>
      <c r="C69" s="9">
        <v>0</v>
      </c>
      <c r="E69" s="9">
        <f t="shared" si="3"/>
        <v>0.66121162681977463</v>
      </c>
      <c r="F69" s="9">
        <f t="shared" si="4"/>
        <v>-0.41368132876795038</v>
      </c>
      <c r="H69" s="9">
        <f t="shared" si="8"/>
        <v>0.66121162681977463</v>
      </c>
      <c r="I69" s="9">
        <f t="shared" si="8"/>
        <v>0.17766175587456678</v>
      </c>
      <c r="J69" s="9">
        <f t="shared" si="8"/>
        <v>7.803991235836516E-2</v>
      </c>
      <c r="K69" s="9">
        <f t="shared" si="8"/>
        <v>3.8632906738775945E-2</v>
      </c>
      <c r="L69" s="9">
        <f t="shared" si="8"/>
        <v>2.0170695463318115E-2</v>
      </c>
      <c r="M69" s="9">
        <f t="shared" si="8"/>
        <v>1.0845618937902647E-2</v>
      </c>
      <c r="N69" s="9">
        <f t="shared" si="8"/>
        <v>5.9381863121663455E-3</v>
      </c>
      <c r="O69" s="9">
        <f t="shared" si="8"/>
        <v>3.2900734167524738E-3</v>
      </c>
      <c r="P69" s="9">
        <f t="shared" si="8"/>
        <v>1.8375854108264489E-3</v>
      </c>
      <c r="Q69" s="9">
        <f t="shared" si="8"/>
        <v>1.0320137447413637E-3</v>
      </c>
      <c r="R69" s="9">
        <f t="shared" si="5"/>
        <v>1.3396249228100343E-3</v>
      </c>
    </row>
    <row r="70" spans="1:18" x14ac:dyDescent="0.15">
      <c r="A70" s="9">
        <v>65</v>
      </c>
      <c r="B70" s="9">
        <v>268</v>
      </c>
      <c r="C70" s="9">
        <v>0</v>
      </c>
      <c r="E70" s="9">
        <f t="shared" si="3"/>
        <v>0.55545519118489906</v>
      </c>
      <c r="F70" s="9">
        <f t="shared" si="4"/>
        <v>-0.58796733708953752</v>
      </c>
      <c r="H70" s="9">
        <f t="shared" si="8"/>
        <v>0.55545519118489906</v>
      </c>
      <c r="I70" s="9">
        <f t="shared" si="8"/>
        <v>0.18029755053511931</v>
      </c>
      <c r="J70" s="9">
        <f t="shared" si="8"/>
        <v>9.5832567741738012E-2</v>
      </c>
      <c r="K70" s="9">
        <f t="shared" si="8"/>
        <v>5.7501216086922408E-2</v>
      </c>
      <c r="L70" s="9">
        <f t="shared" si="8"/>
        <v>3.6449911414963856E-2</v>
      </c>
      <c r="M70" s="9">
        <f t="shared" si="8"/>
        <v>2.3835738577698579E-2</v>
      </c>
      <c r="N70" s="9">
        <f t="shared" si="8"/>
        <v>1.5899361908444574E-2</v>
      </c>
      <c r="O70" s="9">
        <f t="shared" si="8"/>
        <v>1.0750939761201684E-2</v>
      </c>
      <c r="P70" s="9">
        <f t="shared" si="8"/>
        <v>7.341373555170917E-3</v>
      </c>
      <c r="Q70" s="9">
        <f t="shared" si="8"/>
        <v>5.0499727719326435E-3</v>
      </c>
      <c r="R70" s="9">
        <f t="shared" si="5"/>
        <v>1.1586176461908959E-2</v>
      </c>
    </row>
    <row r="71" spans="1:18" x14ac:dyDescent="0.15">
      <c r="A71" s="9">
        <v>66</v>
      </c>
      <c r="B71" s="9">
        <v>51</v>
      </c>
      <c r="C71" s="9">
        <v>0</v>
      </c>
      <c r="E71" s="9">
        <f t="shared" ref="E71:E131" si="9">COMBIN(B71,C71)*EXP(GAMMALN(B$1+C71)+GAMMALN(B$2+B71-C71)-GAMMALN(B$1+B$2+B71))/E$1</f>
        <v>0.82827065604167993</v>
      </c>
      <c r="F71" s="9">
        <f t="shared" ref="F71:F131" si="10">LN(E71)</f>
        <v>-0.18841529873287763</v>
      </c>
      <c r="H71" s="9">
        <f t="shared" ref="H71:Q86" si="11">COMBIN($B71,H$5)*EXP(GAMMALN($B$1+H$5)+GAMMALN($B$2+$B71-H$5)-GAMMALN($B$1+$B$2+$B71))/$E$1</f>
        <v>0.82827065604167993</v>
      </c>
      <c r="I71" s="9">
        <f t="shared" si="11"/>
        <v>0.12751246642248132</v>
      </c>
      <c r="J71" s="9">
        <f t="shared" si="11"/>
        <v>3.1764049325643126E-2</v>
      </c>
      <c r="K71" s="9">
        <f t="shared" si="11"/>
        <v>8.8232760515702651E-3</v>
      </c>
      <c r="L71" s="9">
        <f t="shared" si="11"/>
        <v>2.5567754729152723E-3</v>
      </c>
      <c r="M71" s="9">
        <f t="shared" si="11"/>
        <v>7.544264062807278E-4</v>
      </c>
      <c r="N71" s="9">
        <f t="shared" si="11"/>
        <v>2.2404585535054509E-4</v>
      </c>
      <c r="O71" s="9">
        <f t="shared" si="11"/>
        <v>6.6522569227839544E-5</v>
      </c>
      <c r="P71" s="9">
        <f t="shared" si="11"/>
        <v>1.9664025316958243E-5</v>
      </c>
      <c r="Q71" s="9">
        <f t="shared" si="11"/>
        <v>5.769856701503844E-6</v>
      </c>
      <c r="R71" s="9">
        <f t="shared" ref="R71:R131" si="12">1-SUM(H71:Q71)</f>
        <v>2.3479728324948823E-6</v>
      </c>
    </row>
    <row r="72" spans="1:18" x14ac:dyDescent="0.15">
      <c r="A72" s="9">
        <v>67</v>
      </c>
      <c r="B72" s="9">
        <v>981</v>
      </c>
      <c r="C72" s="9">
        <v>2</v>
      </c>
      <c r="E72" s="9">
        <f t="shared" si="9"/>
        <v>9.0599545863642383E-2</v>
      </c>
      <c r="F72" s="9">
        <f t="shared" si="10"/>
        <v>-2.4013060784883447</v>
      </c>
      <c r="H72" s="9">
        <f t="shared" si="11"/>
        <v>0.34479039112623561</v>
      </c>
      <c r="I72" s="9">
        <f t="shared" si="11"/>
        <v>0.13805655250910046</v>
      </c>
      <c r="J72" s="9">
        <f t="shared" si="11"/>
        <v>9.0599545863642383E-2</v>
      </c>
      <c r="K72" s="9">
        <f t="shared" si="11"/>
        <v>6.7177361151205095E-2</v>
      </c>
      <c r="L72" s="9">
        <f t="shared" si="11"/>
        <v>5.2670256855947242E-2</v>
      </c>
      <c r="M72" s="9">
        <f t="shared" si="11"/>
        <v>4.2639627469859158E-2</v>
      </c>
      <c r="N72" s="9">
        <f t="shared" si="11"/>
        <v>3.5243243165074115E-2</v>
      </c>
      <c r="O72" s="9">
        <f t="shared" si="11"/>
        <v>2.9556454699678346E-2</v>
      </c>
      <c r="P72" s="9">
        <f t="shared" si="11"/>
        <v>2.5054985761232405E-2</v>
      </c>
      <c r="Q72" s="9">
        <f t="shared" si="11"/>
        <v>2.1415136512092519E-2</v>
      </c>
      <c r="R72" s="9">
        <f t="shared" si="12"/>
        <v>0.15279644488593258</v>
      </c>
    </row>
    <row r="73" spans="1:18" x14ac:dyDescent="0.15">
      <c r="A73" s="9">
        <v>68</v>
      </c>
      <c r="B73" s="9">
        <v>263</v>
      </c>
      <c r="C73" s="9">
        <v>0</v>
      </c>
      <c r="E73" s="9">
        <f t="shared" si="9"/>
        <v>0.55884591891840107</v>
      </c>
      <c r="F73" s="9">
        <f t="shared" si="10"/>
        <v>-0.58188148081939073</v>
      </c>
      <c r="H73" s="9">
        <f t="shared" si="11"/>
        <v>0.55884591891840107</v>
      </c>
      <c r="I73" s="9">
        <f t="shared" si="11"/>
        <v>0.18050419186815142</v>
      </c>
      <c r="J73" s="9">
        <f t="shared" si="11"/>
        <v>9.5466475311153098E-2</v>
      </c>
      <c r="K73" s="9">
        <f t="shared" si="11"/>
        <v>5.6995535324030865E-2</v>
      </c>
      <c r="L73" s="9">
        <f t="shared" si="11"/>
        <v>3.5947768107245287E-2</v>
      </c>
      <c r="M73" s="9">
        <f t="shared" si="11"/>
        <v>2.3388435563095323E-2</v>
      </c>
      <c r="N73" s="9">
        <f t="shared" si="11"/>
        <v>1.5521535110865325E-2</v>
      </c>
      <c r="O73" s="9">
        <f t="shared" si="11"/>
        <v>1.0441646480023044E-2</v>
      </c>
      <c r="P73" s="9">
        <f t="shared" si="11"/>
        <v>7.0933676979671309E-3</v>
      </c>
      <c r="Q73" s="9">
        <f t="shared" si="11"/>
        <v>4.8540208703220303E-3</v>
      </c>
      <c r="R73" s="9">
        <f t="shared" si="12"/>
        <v>1.0941104748745323E-2</v>
      </c>
    </row>
    <row r="74" spans="1:18" x14ac:dyDescent="0.15">
      <c r="A74" s="9">
        <v>69</v>
      </c>
      <c r="B74" s="9">
        <v>1056</v>
      </c>
      <c r="C74" s="9">
        <v>0</v>
      </c>
      <c r="E74" s="9">
        <f t="shared" si="9"/>
        <v>0.33474328381618895</v>
      </c>
      <c r="F74" s="9">
        <f t="shared" si="10"/>
        <v>-1.0943913578946081</v>
      </c>
      <c r="H74" s="9">
        <f t="shared" si="11"/>
        <v>0.33474328381618895</v>
      </c>
      <c r="I74" s="9">
        <f t="shared" si="11"/>
        <v>0.1348745785502595</v>
      </c>
      <c r="J74" s="9">
        <f t="shared" si="11"/>
        <v>8.9067769583528633E-2</v>
      </c>
      <c r="K74" s="9">
        <f t="shared" si="11"/>
        <v>6.6457517115094997E-2</v>
      </c>
      <c r="L74" s="9">
        <f t="shared" si="11"/>
        <v>5.2434650095314637E-2</v>
      </c>
      <c r="M74" s="9">
        <f t="shared" si="11"/>
        <v>4.27172484745219E-2</v>
      </c>
      <c r="N74" s="9">
        <f t="shared" si="11"/>
        <v>3.5531034029674474E-2</v>
      </c>
      <c r="O74" s="9">
        <f t="shared" si="11"/>
        <v>2.9986903697333457E-2</v>
      </c>
      <c r="P74" s="9">
        <f t="shared" si="11"/>
        <v>2.5581497328338452E-2</v>
      </c>
      <c r="Q74" s="9">
        <f t="shared" si="11"/>
        <v>2.2004443359194936E-2</v>
      </c>
      <c r="R74" s="9">
        <f t="shared" si="12"/>
        <v>0.16660107395055002</v>
      </c>
    </row>
    <row r="75" spans="1:18" x14ac:dyDescent="0.15">
      <c r="A75" s="9">
        <v>70</v>
      </c>
      <c r="B75" s="9">
        <v>291</v>
      </c>
      <c r="C75" s="9">
        <v>0</v>
      </c>
      <c r="E75" s="9">
        <f t="shared" si="9"/>
        <v>0.5406819103771201</v>
      </c>
      <c r="F75" s="9">
        <f t="shared" si="10"/>
        <v>-0.61492413908666776</v>
      </c>
      <c r="H75" s="9">
        <f t="shared" si="11"/>
        <v>0.5406819103771201</v>
      </c>
      <c r="I75" s="9">
        <f t="shared" si="11"/>
        <v>0.17919178400094213</v>
      </c>
      <c r="J75" s="9">
        <f t="shared" si="11"/>
        <v>9.7259870020456482E-2</v>
      </c>
      <c r="K75" s="9">
        <f t="shared" si="11"/>
        <v>5.9600137460637581E-2</v>
      </c>
      <c r="L75" s="9">
        <f t="shared" si="11"/>
        <v>3.8589958190776034E-2</v>
      </c>
      <c r="M75" s="9">
        <f t="shared" si="11"/>
        <v>2.5779383488479548E-2</v>
      </c>
      <c r="N75" s="9">
        <f t="shared" si="11"/>
        <v>1.7569068569839235E-2</v>
      </c>
      <c r="O75" s="9">
        <f t="shared" si="11"/>
        <v>1.2139483744585001E-2</v>
      </c>
      <c r="P75" s="9">
        <f t="shared" si="11"/>
        <v>8.4718070234933805E-3</v>
      </c>
      <c r="Q75" s="9">
        <f t="shared" si="11"/>
        <v>5.9565321608899564E-3</v>
      </c>
      <c r="R75" s="9">
        <f t="shared" si="12"/>
        <v>1.4760064962780595E-2</v>
      </c>
    </row>
    <row r="76" spans="1:18" x14ac:dyDescent="0.15">
      <c r="A76" s="9">
        <v>71</v>
      </c>
      <c r="B76" s="9">
        <v>594</v>
      </c>
      <c r="C76" s="9">
        <v>1</v>
      </c>
      <c r="E76" s="9">
        <f t="shared" si="9"/>
        <v>0.15880505271325782</v>
      </c>
      <c r="F76" s="9">
        <f t="shared" si="10"/>
        <v>-1.8400779125817235</v>
      </c>
      <c r="H76" s="9">
        <f t="shared" si="11"/>
        <v>0.41929368834995684</v>
      </c>
      <c r="I76" s="9">
        <f t="shared" si="11"/>
        <v>0.15880505271325782</v>
      </c>
      <c r="J76" s="9">
        <f t="shared" si="11"/>
        <v>9.8563452945285332E-2</v>
      </c>
      <c r="K76" s="9">
        <f t="shared" si="11"/>
        <v>6.9108849186698962E-2</v>
      </c>
      <c r="L76" s="9">
        <f t="shared" si="11"/>
        <v>5.1231253718825892E-2</v>
      </c>
      <c r="M76" s="9">
        <f t="shared" si="11"/>
        <v>3.9208436798227608E-2</v>
      </c>
      <c r="N76" s="9">
        <f t="shared" si="11"/>
        <v>3.0632051161747595E-2</v>
      </c>
      <c r="O76" s="9">
        <f t="shared" si="11"/>
        <v>2.4278614573181579E-2</v>
      </c>
      <c r="P76" s="9">
        <f t="shared" si="11"/>
        <v>1.9447961557658384E-2</v>
      </c>
      <c r="Q76" s="9">
        <f t="shared" si="11"/>
        <v>1.5705288137085834E-2</v>
      </c>
      <c r="R76" s="9">
        <f t="shared" si="12"/>
        <v>7.372535085807419E-2</v>
      </c>
    </row>
    <row r="77" spans="1:18" x14ac:dyDescent="0.15">
      <c r="A77" s="9">
        <v>72</v>
      </c>
      <c r="B77" s="9">
        <v>180</v>
      </c>
      <c r="C77" s="9">
        <v>0</v>
      </c>
      <c r="E77" s="9">
        <f t="shared" si="9"/>
        <v>0.62741091491228396</v>
      </c>
      <c r="F77" s="9">
        <f t="shared" si="10"/>
        <v>-0.466153586321923</v>
      </c>
      <c r="H77" s="9">
        <f t="shared" si="11"/>
        <v>0.62741091491228396</v>
      </c>
      <c r="I77" s="9">
        <f t="shared" si="11"/>
        <v>0.18064687355857459</v>
      </c>
      <c r="J77" s="9">
        <f t="shared" si="11"/>
        <v>8.509046925266639E-2</v>
      </c>
      <c r="K77" s="9">
        <f t="shared" si="11"/>
        <v>4.5201891040318569E-2</v>
      </c>
      <c r="L77" s="9">
        <f t="shared" si="11"/>
        <v>2.5343546094171544E-2</v>
      </c>
      <c r="M77" s="9">
        <f t="shared" si="11"/>
        <v>1.4644186565101764E-2</v>
      </c>
      <c r="N77" s="9">
        <f t="shared" si="11"/>
        <v>8.6228581876733306E-3</v>
      </c>
      <c r="O77" s="9">
        <f t="shared" si="11"/>
        <v>5.1418184898980876E-3</v>
      </c>
      <c r="P77" s="9">
        <f t="shared" si="11"/>
        <v>3.0931775367494621E-3</v>
      </c>
      <c r="Q77" s="9">
        <f t="shared" si="11"/>
        <v>1.8725210936724693E-3</v>
      </c>
      <c r="R77" s="9">
        <f t="shared" si="12"/>
        <v>2.931743268889897E-3</v>
      </c>
    </row>
    <row r="78" spans="1:18" x14ac:dyDescent="0.15">
      <c r="A78" s="9">
        <v>73</v>
      </c>
      <c r="B78" s="9">
        <v>95</v>
      </c>
      <c r="C78" s="9">
        <v>0</v>
      </c>
      <c r="E78" s="9">
        <f t="shared" si="9"/>
        <v>0.7378982681596854</v>
      </c>
      <c r="F78" s="9">
        <f t="shared" si="10"/>
        <v>-0.30394931190568286</v>
      </c>
      <c r="H78" s="9">
        <f t="shared" si="11"/>
        <v>0.7378982681596854</v>
      </c>
      <c r="I78" s="9">
        <f t="shared" si="11"/>
        <v>0.16245097539700076</v>
      </c>
      <c r="J78" s="9">
        <f t="shared" si="11"/>
        <v>5.8311924723531715E-2</v>
      </c>
      <c r="K78" s="9">
        <f t="shared" si="11"/>
        <v>2.3524781800703665E-2</v>
      </c>
      <c r="L78" s="9">
        <f t="shared" si="11"/>
        <v>9.9817545171911413E-3</v>
      </c>
      <c r="M78" s="9">
        <f t="shared" si="11"/>
        <v>4.3493301223153195E-3</v>
      </c>
      <c r="N78" s="9">
        <f t="shared" si="11"/>
        <v>1.9241607844071001E-3</v>
      </c>
      <c r="O78" s="9">
        <f t="shared" si="11"/>
        <v>8.5886040470440836E-4</v>
      </c>
      <c r="P78" s="9">
        <f t="shared" si="11"/>
        <v>3.852791746542806E-4</v>
      </c>
      <c r="Q78" s="9">
        <f t="shared" si="11"/>
        <v>1.732514117484229E-4</v>
      </c>
      <c r="R78" s="9">
        <f t="shared" si="12"/>
        <v>1.4141350405783015E-4</v>
      </c>
    </row>
    <row r="79" spans="1:18" x14ac:dyDescent="0.15">
      <c r="A79" s="9">
        <v>74</v>
      </c>
      <c r="B79" s="9">
        <v>227</v>
      </c>
      <c r="C79" s="9">
        <v>0</v>
      </c>
      <c r="E79" s="9">
        <f t="shared" si="9"/>
        <v>0.58544698023568875</v>
      </c>
      <c r="F79" s="9">
        <f t="shared" si="10"/>
        <v>-0.53537965472327198</v>
      </c>
      <c r="H79" s="9">
        <f t="shared" si="11"/>
        <v>0.58544698023568875</v>
      </c>
      <c r="I79" s="9">
        <f t="shared" si="11"/>
        <v>0.18149308050836685</v>
      </c>
      <c r="J79" s="9">
        <f t="shared" si="11"/>
        <v>9.2103154411189617E-2</v>
      </c>
      <c r="K79" s="9">
        <f t="shared" si="11"/>
        <v>5.274574937922652E-2</v>
      </c>
      <c r="L79" s="9">
        <f t="shared" si="11"/>
        <v>3.1901592861391596E-2</v>
      </c>
      <c r="M79" s="9">
        <f t="shared" si="11"/>
        <v>1.9897788244111061E-2</v>
      </c>
      <c r="N79" s="9">
        <f t="shared" si="11"/>
        <v>1.2655213044569874E-2</v>
      </c>
      <c r="O79" s="9">
        <f t="shared" si="11"/>
        <v>8.1564550607560668E-3</v>
      </c>
      <c r="P79" s="9">
        <f t="shared" si="11"/>
        <v>5.3069825104693187E-3</v>
      </c>
      <c r="Q79" s="9">
        <f t="shared" si="11"/>
        <v>3.4771474036502403E-3</v>
      </c>
      <c r="R79" s="9">
        <f t="shared" si="12"/>
        <v>6.8158563405801287E-3</v>
      </c>
    </row>
    <row r="80" spans="1:18" x14ac:dyDescent="0.15">
      <c r="A80" s="9">
        <v>75</v>
      </c>
      <c r="B80" s="9">
        <v>360</v>
      </c>
      <c r="C80" s="9">
        <v>1</v>
      </c>
      <c r="E80" s="9">
        <f t="shared" si="9"/>
        <v>0.17492891286152815</v>
      </c>
      <c r="F80" s="9">
        <f t="shared" si="10"/>
        <v>-1.7433755998049956</v>
      </c>
      <c r="H80" s="9">
        <f t="shared" si="11"/>
        <v>0.50303774101656507</v>
      </c>
      <c r="I80" s="9">
        <f t="shared" si="11"/>
        <v>0.17492891286152815</v>
      </c>
      <c r="J80" s="9">
        <f t="shared" si="11"/>
        <v>9.9650019024491054E-2</v>
      </c>
      <c r="K80" s="9">
        <f t="shared" si="11"/>
        <v>6.4107309592368211E-2</v>
      </c>
      <c r="L80" s="9">
        <f t="shared" si="11"/>
        <v>4.3588162025685238E-2</v>
      </c>
      <c r="M80" s="9">
        <f t="shared" si="11"/>
        <v>3.0585747189173246E-2</v>
      </c>
      <c r="N80" s="9">
        <f t="shared" si="11"/>
        <v>2.1901153320067347E-2</v>
      </c>
      <c r="O80" s="9">
        <f t="shared" si="11"/>
        <v>1.5904152070612687E-2</v>
      </c>
      <c r="P80" s="9">
        <f t="shared" si="11"/>
        <v>1.1668091025710861E-2</v>
      </c>
      <c r="Q80" s="9">
        <f t="shared" si="11"/>
        <v>8.6268675674438817E-3</v>
      </c>
      <c r="R80" s="9">
        <f t="shared" si="12"/>
        <v>2.6001844306354216E-2</v>
      </c>
    </row>
    <row r="81" spans="1:18" x14ac:dyDescent="0.15">
      <c r="A81" s="9">
        <v>76</v>
      </c>
      <c r="B81" s="9">
        <v>538</v>
      </c>
      <c r="C81" s="9">
        <v>2</v>
      </c>
      <c r="E81" s="9">
        <f t="shared" si="9"/>
        <v>9.9435335724879045E-2</v>
      </c>
      <c r="F81" s="9">
        <f t="shared" si="10"/>
        <v>-2.3082477383013456</v>
      </c>
      <c r="H81" s="9">
        <f t="shared" si="11"/>
        <v>0.43518609646216205</v>
      </c>
      <c r="I81" s="9">
        <f t="shared" si="11"/>
        <v>0.16250443658998626</v>
      </c>
      <c r="J81" s="9">
        <f t="shared" si="11"/>
        <v>9.9435335724879045E-2</v>
      </c>
      <c r="K81" s="9">
        <f t="shared" si="11"/>
        <v>6.8732483031641742E-2</v>
      </c>
      <c r="L81" s="9">
        <f t="shared" si="11"/>
        <v>5.0228059670214938E-2</v>
      </c>
      <c r="M81" s="9">
        <f t="shared" si="11"/>
        <v>3.7892511908355686E-2</v>
      </c>
      <c r="N81" s="9">
        <f t="shared" si="11"/>
        <v>2.9180430833374706E-2</v>
      </c>
      <c r="O81" s="9">
        <f t="shared" si="11"/>
        <v>2.27960958200954E-2</v>
      </c>
      <c r="P81" s="9">
        <f t="shared" si="11"/>
        <v>1.7997438886605453E-2</v>
      </c>
      <c r="Q81" s="9">
        <f t="shared" si="11"/>
        <v>1.4323909413299949E-2</v>
      </c>
      <c r="R81" s="9">
        <f t="shared" si="12"/>
        <v>6.1723201659384719E-2</v>
      </c>
    </row>
    <row r="82" spans="1:18" x14ac:dyDescent="0.15">
      <c r="A82" s="9">
        <v>77</v>
      </c>
      <c r="B82" s="9">
        <v>730</v>
      </c>
      <c r="C82" s="9">
        <v>1</v>
      </c>
      <c r="E82" s="9">
        <f t="shared" si="9"/>
        <v>0.15058100108186254</v>
      </c>
      <c r="F82" s="9">
        <f t="shared" si="10"/>
        <v>-1.8932541264094445</v>
      </c>
      <c r="H82" s="9">
        <f t="shared" si="11"/>
        <v>0.38742153280955449</v>
      </c>
      <c r="I82" s="9">
        <f t="shared" si="11"/>
        <v>0.15058100108186254</v>
      </c>
      <c r="J82" s="9">
        <f t="shared" si="11"/>
        <v>9.5916741524778859E-2</v>
      </c>
      <c r="K82" s="9">
        <f t="shared" si="11"/>
        <v>6.9026707723341504E-2</v>
      </c>
      <c r="L82" s="9">
        <f t="shared" si="11"/>
        <v>5.2523778783762319E-2</v>
      </c>
      <c r="M82" s="9">
        <f t="shared" si="11"/>
        <v>4.1263932828987111E-2</v>
      </c>
      <c r="N82" s="9">
        <f t="shared" si="11"/>
        <v>3.309558413635099E-2</v>
      </c>
      <c r="O82" s="9">
        <f t="shared" si="11"/>
        <v>2.6931073725079573E-2</v>
      </c>
      <c r="P82" s="9">
        <f t="shared" si="11"/>
        <v>2.2149947898630576E-2</v>
      </c>
      <c r="Q82" s="9">
        <f t="shared" si="11"/>
        <v>1.8367353535919815E-2</v>
      </c>
      <c r="R82" s="9">
        <f t="shared" si="12"/>
        <v>0.10272234595173224</v>
      </c>
    </row>
    <row r="83" spans="1:18" x14ac:dyDescent="0.15">
      <c r="A83" s="9">
        <v>78</v>
      </c>
      <c r="B83" s="9">
        <v>697</v>
      </c>
      <c r="C83" s="9">
        <v>0</v>
      </c>
      <c r="E83" s="9">
        <f t="shared" si="9"/>
        <v>0.39442497112239083</v>
      </c>
      <c r="F83" s="9">
        <f t="shared" si="10"/>
        <v>-0.93032634405307146</v>
      </c>
      <c r="H83" s="9">
        <f t="shared" si="11"/>
        <v>0.39442497112239083</v>
      </c>
      <c r="I83" s="9">
        <f t="shared" si="11"/>
        <v>0.1524763341070017</v>
      </c>
      <c r="J83" s="9">
        <f t="shared" si="11"/>
        <v>9.6598877438866818E-2</v>
      </c>
      <c r="K83" s="9">
        <f t="shared" si="11"/>
        <v>6.9140734046264113E-2</v>
      </c>
      <c r="L83" s="9">
        <f t="shared" si="11"/>
        <v>5.2324572613966433E-2</v>
      </c>
      <c r="M83" s="9">
        <f t="shared" si="11"/>
        <v>4.0883395306578488E-2</v>
      </c>
      <c r="N83" s="9">
        <f t="shared" si="11"/>
        <v>3.2611193109619727E-2</v>
      </c>
      <c r="O83" s="9">
        <f t="shared" si="11"/>
        <v>2.639151167926216E-2</v>
      </c>
      <c r="P83" s="9">
        <f t="shared" si="11"/>
        <v>2.158693103495396E-2</v>
      </c>
      <c r="Q83" s="9">
        <f t="shared" si="11"/>
        <v>1.7801884876673713E-2</v>
      </c>
      <c r="R83" s="9">
        <f t="shared" si="12"/>
        <v>9.5759594664422298E-2</v>
      </c>
    </row>
    <row r="84" spans="1:18" x14ac:dyDescent="0.15">
      <c r="A84" s="9">
        <v>79</v>
      </c>
      <c r="B84" s="9">
        <v>179</v>
      </c>
      <c r="C84" s="9">
        <v>1</v>
      </c>
      <c r="E84" s="9">
        <f t="shared" si="9"/>
        <v>0.18058872947501151</v>
      </c>
      <c r="F84" s="9">
        <f t="shared" si="10"/>
        <v>-1.7115330459542761</v>
      </c>
      <c r="H84" s="9">
        <f t="shared" si="11"/>
        <v>0.62841450865456461</v>
      </c>
      <c r="I84" s="9">
        <f t="shared" si="11"/>
        <v>0.18058872947501151</v>
      </c>
      <c r="J84" s="9">
        <f t="shared" si="11"/>
        <v>8.4898384444956732E-2</v>
      </c>
      <c r="K84" s="9">
        <f t="shared" si="11"/>
        <v>4.5011716102867083E-2</v>
      </c>
      <c r="L84" s="9">
        <f t="shared" si="11"/>
        <v>2.5187139141113785E-2</v>
      </c>
      <c r="M84" s="9">
        <f t="shared" si="11"/>
        <v>1.4524832211217106E-2</v>
      </c>
      <c r="N84" s="9">
        <f t="shared" si="11"/>
        <v>8.535389189363838E-3</v>
      </c>
      <c r="O84" s="9">
        <f t="shared" si="11"/>
        <v>5.0793334391477556E-3</v>
      </c>
      <c r="P84" s="9">
        <f t="shared" si="11"/>
        <v>3.0493290342439058E-3</v>
      </c>
      <c r="Q84" s="9">
        <f t="shared" si="11"/>
        <v>1.8421587708171536E-3</v>
      </c>
      <c r="R84" s="9">
        <f t="shared" si="12"/>
        <v>2.8684795366963334E-3</v>
      </c>
    </row>
    <row r="85" spans="1:18" x14ac:dyDescent="0.15">
      <c r="A85" s="9">
        <v>80</v>
      </c>
      <c r="B85" s="9">
        <v>138</v>
      </c>
      <c r="C85" s="9">
        <v>2</v>
      </c>
      <c r="E85" s="9">
        <f t="shared" si="9"/>
        <v>7.4904723216379476E-2</v>
      </c>
      <c r="F85" s="9">
        <f t="shared" si="10"/>
        <v>-2.591538330148389</v>
      </c>
      <c r="H85" s="9">
        <f t="shared" si="11"/>
        <v>0.67472901984102573</v>
      </c>
      <c r="I85" s="9">
        <f t="shared" si="11"/>
        <v>0.17585681404073542</v>
      </c>
      <c r="J85" s="9">
        <f t="shared" si="11"/>
        <v>7.4904723216379476E-2</v>
      </c>
      <c r="K85" s="9">
        <f t="shared" si="11"/>
        <v>3.5943903536466412E-2</v>
      </c>
      <c r="L85" s="9">
        <f t="shared" si="11"/>
        <v>1.8184850727983363E-2</v>
      </c>
      <c r="M85" s="9">
        <f t="shared" si="11"/>
        <v>9.4712455237074347E-3</v>
      </c>
      <c r="N85" s="9">
        <f t="shared" si="11"/>
        <v>5.0212350020934727E-3</v>
      </c>
      <c r="O85" s="9">
        <f t="shared" si="11"/>
        <v>2.6927964705677023E-3</v>
      </c>
      <c r="P85" s="9">
        <f t="shared" si="11"/>
        <v>1.4551943644392918E-3</v>
      </c>
      <c r="Q85" s="9">
        <f t="shared" si="11"/>
        <v>7.904343521344683E-4</v>
      </c>
      <c r="R85" s="9">
        <f t="shared" si="12"/>
        <v>9.4978292446712409E-4</v>
      </c>
    </row>
    <row r="86" spans="1:18" x14ac:dyDescent="0.15">
      <c r="A86" s="9">
        <v>81</v>
      </c>
      <c r="B86" s="9">
        <v>178</v>
      </c>
      <c r="C86" s="9">
        <v>0</v>
      </c>
      <c r="E86" s="9">
        <f t="shared" si="9"/>
        <v>0.6294233842382545</v>
      </c>
      <c r="F86" s="9">
        <f t="shared" si="10"/>
        <v>-0.46295114181947378</v>
      </c>
      <c r="H86" s="9">
        <f t="shared" si="11"/>
        <v>0.6294233842382545</v>
      </c>
      <c r="I86" s="9">
        <f t="shared" si="11"/>
        <v>0.18052843919231598</v>
      </c>
      <c r="J86" s="9">
        <f t="shared" si="11"/>
        <v>8.4704185447300517E-2</v>
      </c>
      <c r="K86" s="9">
        <f t="shared" si="11"/>
        <v>4.4820170897585908E-2</v>
      </c>
      <c r="L86" s="9">
        <f t="shared" si="11"/>
        <v>2.5030019613128375E-2</v>
      </c>
      <c r="M86" s="9">
        <f t="shared" si="11"/>
        <v>1.4405213072005079E-2</v>
      </c>
      <c r="N86" s="9">
        <f t="shared" si="11"/>
        <v>8.4479199096864181E-3</v>
      </c>
      <c r="O86" s="9">
        <f t="shared" si="11"/>
        <v>5.0169831497597281E-3</v>
      </c>
      <c r="P86" s="9">
        <f t="shared" si="11"/>
        <v>3.0056686804082462E-3</v>
      </c>
      <c r="Q86" s="9">
        <f t="shared" si="11"/>
        <v>1.8119912079281758E-3</v>
      </c>
      <c r="R86" s="9">
        <f t="shared" si="12"/>
        <v>2.8060245916271542E-3</v>
      </c>
    </row>
    <row r="87" spans="1:18" x14ac:dyDescent="0.15">
      <c r="A87" s="9">
        <v>82</v>
      </c>
      <c r="B87" s="9">
        <v>393</v>
      </c>
      <c r="C87" s="9">
        <v>1</v>
      </c>
      <c r="E87" s="9">
        <f t="shared" si="9"/>
        <v>0.1726479043103705</v>
      </c>
      <c r="F87" s="9">
        <f t="shared" si="10"/>
        <v>-1.7565009935900902</v>
      </c>
      <c r="H87" s="9">
        <f t="shared" ref="H87:Q102" si="13">COMBIN($B87,H$5)*EXP(GAMMALN($B$1+H$5)+GAMMALN($B$2+$B87-H$5)-GAMMALN($B$1+$B$2+$B87))/$E$1</f>
        <v>0.48781677124000755</v>
      </c>
      <c r="I87" s="9">
        <f t="shared" si="13"/>
        <v>0.1726479043103705</v>
      </c>
      <c r="J87" s="9">
        <f t="shared" si="13"/>
        <v>0.10010537103786524</v>
      </c>
      <c r="K87" s="9">
        <f t="shared" si="13"/>
        <v>6.555484800061645E-2</v>
      </c>
      <c r="L87" s="9">
        <f t="shared" si="13"/>
        <v>4.5375387758205252E-2</v>
      </c>
      <c r="M87" s="9">
        <f t="shared" si="13"/>
        <v>3.241626301453724E-2</v>
      </c>
      <c r="N87" s="9">
        <f t="shared" si="13"/>
        <v>2.3634188991376461E-2</v>
      </c>
      <c r="O87" s="9">
        <f t="shared" si="13"/>
        <v>1.7476408457576413E-2</v>
      </c>
      <c r="P87" s="9">
        <f t="shared" si="13"/>
        <v>1.3057131742060895E-2</v>
      </c>
      <c r="Q87" s="9">
        <f t="shared" si="13"/>
        <v>9.8320949626973762E-3</v>
      </c>
      <c r="R87" s="9">
        <f t="shared" si="12"/>
        <v>3.2083630484686654E-2</v>
      </c>
    </row>
    <row r="88" spans="1:18" x14ac:dyDescent="0.15">
      <c r="A88" s="9">
        <v>83</v>
      </c>
      <c r="B88" s="9">
        <v>351</v>
      </c>
      <c r="C88" s="9">
        <v>3</v>
      </c>
      <c r="E88" s="9">
        <f t="shared" si="9"/>
        <v>6.3643990657298699E-2</v>
      </c>
      <c r="F88" s="9">
        <f t="shared" si="10"/>
        <v>-2.7544503707327999</v>
      </c>
      <c r="H88" s="9">
        <f t="shared" si="13"/>
        <v>0.50746718555387416</v>
      </c>
      <c r="I88" s="9">
        <f t="shared" si="13"/>
        <v>0.17553410374610606</v>
      </c>
      <c r="J88" s="9">
        <f t="shared" si="13"/>
        <v>9.9462218928221102E-2</v>
      </c>
      <c r="K88" s="9">
        <f t="shared" si="13"/>
        <v>6.3643990657298699E-2</v>
      </c>
      <c r="L88" s="9">
        <f t="shared" si="13"/>
        <v>4.3040336556536211E-2</v>
      </c>
      <c r="M88" s="9">
        <f t="shared" si="13"/>
        <v>3.003803445008478E-2</v>
      </c>
      <c r="N88" s="9">
        <f t="shared" si="13"/>
        <v>2.1392064000986085E-2</v>
      </c>
      <c r="O88" s="9">
        <f t="shared" si="13"/>
        <v>1.5449605362863796E-2</v>
      </c>
      <c r="P88" s="9">
        <f t="shared" si="13"/>
        <v>1.1272380306129436E-2</v>
      </c>
      <c r="Q88" s="9">
        <f t="shared" si="13"/>
        <v>8.2883026233150896E-3</v>
      </c>
      <c r="R88" s="9">
        <f t="shared" si="12"/>
        <v>2.4411777814584812E-2</v>
      </c>
    </row>
    <row r="89" spans="1:18" x14ac:dyDescent="0.15">
      <c r="A89" s="9">
        <v>84</v>
      </c>
      <c r="B89" s="9">
        <v>849</v>
      </c>
      <c r="C89" s="9">
        <v>3</v>
      </c>
      <c r="E89" s="9">
        <f t="shared" si="9"/>
        <v>6.8307580047676911E-2</v>
      </c>
      <c r="F89" s="9">
        <f t="shared" si="10"/>
        <v>-2.6837345368990255</v>
      </c>
      <c r="H89" s="9">
        <f t="shared" si="13"/>
        <v>0.36517540285840017</v>
      </c>
      <c r="I89" s="9">
        <f t="shared" si="13"/>
        <v>0.14424993006310108</v>
      </c>
      <c r="J89" s="9">
        <f t="shared" si="13"/>
        <v>9.3386583325435008E-2</v>
      </c>
      <c r="K89" s="9">
        <f t="shared" si="13"/>
        <v>6.8307580047676911E-2</v>
      </c>
      <c r="L89" s="9">
        <f t="shared" si="13"/>
        <v>5.2830712336392721E-2</v>
      </c>
      <c r="M89" s="9">
        <f t="shared" si="13"/>
        <v>4.2188787057173834E-2</v>
      </c>
      <c r="N89" s="9">
        <f t="shared" si="13"/>
        <v>3.4396132177348493E-2</v>
      </c>
      <c r="O89" s="9">
        <f t="shared" si="13"/>
        <v>2.8452710502583745E-2</v>
      </c>
      <c r="P89" s="9">
        <f t="shared" si="13"/>
        <v>2.3789781183594327E-2</v>
      </c>
      <c r="Q89" s="9">
        <f t="shared" si="13"/>
        <v>2.0055315286813272E-2</v>
      </c>
      <c r="R89" s="9">
        <f t="shared" si="12"/>
        <v>0.12716706516148046</v>
      </c>
    </row>
    <row r="90" spans="1:18" x14ac:dyDescent="0.15">
      <c r="A90" s="9">
        <v>85</v>
      </c>
      <c r="B90" s="9">
        <v>764</v>
      </c>
      <c r="C90" s="9">
        <v>3</v>
      </c>
      <c r="E90" s="9">
        <f t="shared" si="9"/>
        <v>6.8864205288137664E-2</v>
      </c>
      <c r="F90" s="9">
        <f t="shared" si="10"/>
        <v>-2.6756187528211903</v>
      </c>
      <c r="H90" s="9">
        <f t="shared" si="13"/>
        <v>0.3806153043046358</v>
      </c>
      <c r="I90" s="9">
        <f t="shared" si="13"/>
        <v>0.14869339353222896</v>
      </c>
      <c r="J90" s="9">
        <f t="shared" si="13"/>
        <v>9.5200785528424481E-2</v>
      </c>
      <c r="K90" s="9">
        <f t="shared" si="13"/>
        <v>6.8864205288137664E-2</v>
      </c>
      <c r="L90" s="9">
        <f t="shared" si="13"/>
        <v>5.2670600804500922E-2</v>
      </c>
      <c r="M90" s="9">
        <f t="shared" si="13"/>
        <v>4.1593411328388737E-2</v>
      </c>
      <c r="N90" s="9">
        <f t="shared" si="13"/>
        <v>3.353291403846078E-2</v>
      </c>
      <c r="O90" s="9">
        <f t="shared" si="13"/>
        <v>2.7428873061013558E-2</v>
      </c>
      <c r="P90" s="9">
        <f t="shared" si="13"/>
        <v>2.2677010803524741E-2</v>
      </c>
      <c r="Q90" s="9">
        <f t="shared" si="13"/>
        <v>1.8902718148963969E-2</v>
      </c>
      <c r="R90" s="9">
        <f t="shared" si="12"/>
        <v>0.10982078316172039</v>
      </c>
    </row>
    <row r="91" spans="1:18" x14ac:dyDescent="0.15">
      <c r="A91" s="9">
        <v>86</v>
      </c>
      <c r="B91" s="9">
        <v>1268</v>
      </c>
      <c r="C91" s="9">
        <v>2</v>
      </c>
      <c r="E91" s="9">
        <f t="shared" si="9"/>
        <v>8.5017245963832283E-2</v>
      </c>
      <c r="F91" s="9">
        <f t="shared" si="10"/>
        <v>-2.4649011493798176</v>
      </c>
      <c r="H91" s="9">
        <f t="shared" si="13"/>
        <v>0.31080490529374583</v>
      </c>
      <c r="I91" s="9">
        <f t="shared" si="13"/>
        <v>0.12697151740942431</v>
      </c>
      <c r="J91" s="9">
        <f t="shared" si="13"/>
        <v>8.5017245963832283E-2</v>
      </c>
      <c r="K91" s="9">
        <f t="shared" si="13"/>
        <v>6.4320715696747563E-2</v>
      </c>
      <c r="L91" s="9">
        <f t="shared" si="13"/>
        <v>5.1458309113973283E-2</v>
      </c>
      <c r="M91" s="9">
        <f t="shared" si="13"/>
        <v>4.2509000573298004E-2</v>
      </c>
      <c r="N91" s="9">
        <f t="shared" si="13"/>
        <v>3.5853873939772608E-2</v>
      </c>
      <c r="O91" s="9">
        <f t="shared" si="13"/>
        <v>3.0684612213903728E-2</v>
      </c>
      <c r="P91" s="9">
        <f t="shared" si="13"/>
        <v>2.6545195660076824E-2</v>
      </c>
      <c r="Q91" s="9">
        <f t="shared" si="13"/>
        <v>2.3155359088963694E-2</v>
      </c>
      <c r="R91" s="9">
        <f t="shared" si="12"/>
        <v>0.20267926504626188</v>
      </c>
    </row>
    <row r="92" spans="1:18" x14ac:dyDescent="0.15">
      <c r="A92" s="9">
        <v>87</v>
      </c>
      <c r="B92" s="9">
        <v>275</v>
      </c>
      <c r="C92" s="9">
        <v>0</v>
      </c>
      <c r="E92" s="9">
        <f t="shared" si="9"/>
        <v>0.55081943861875504</v>
      </c>
      <c r="F92" s="9">
        <f t="shared" si="10"/>
        <v>-0.59634822114043129</v>
      </c>
      <c r="H92" s="9">
        <f t="shared" si="13"/>
        <v>0.55081943861875504</v>
      </c>
      <c r="I92" s="9">
        <f t="shared" si="13"/>
        <v>0.17998632160021064</v>
      </c>
      <c r="J92" s="9">
        <f t="shared" si="13"/>
        <v>9.6309888003693486E-2</v>
      </c>
      <c r="K92" s="9">
        <f t="shared" si="13"/>
        <v>5.8178386820484804E-2</v>
      </c>
      <c r="L92" s="9">
        <f t="shared" si="13"/>
        <v>3.7130176459029968E-2</v>
      </c>
      <c r="M92" s="9">
        <f t="shared" si="13"/>
        <v>2.4446924194151891E-2</v>
      </c>
      <c r="N92" s="9">
        <f t="shared" si="13"/>
        <v>1.6419493592849034E-2</v>
      </c>
      <c r="O92" s="9">
        <f t="shared" si="13"/>
        <v>1.1179709278690114E-2</v>
      </c>
      <c r="P92" s="9">
        <f t="shared" si="13"/>
        <v>7.6875009855581931E-3</v>
      </c>
      <c r="Q92" s="9">
        <f t="shared" si="13"/>
        <v>5.325257789244418E-3</v>
      </c>
      <c r="R92" s="9">
        <f t="shared" si="12"/>
        <v>1.2516902657332518E-2</v>
      </c>
    </row>
    <row r="93" spans="1:18" x14ac:dyDescent="0.15">
      <c r="A93" s="9">
        <v>88</v>
      </c>
      <c r="B93" s="9">
        <v>299</v>
      </c>
      <c r="C93" s="9">
        <v>1</v>
      </c>
      <c r="E93" s="9">
        <f t="shared" si="9"/>
        <v>0.17875767933649495</v>
      </c>
      <c r="F93" s="9">
        <f t="shared" si="10"/>
        <v>-1.7217241370077825</v>
      </c>
      <c r="H93" s="9">
        <f t="shared" si="13"/>
        <v>0.53583693892968465</v>
      </c>
      <c r="I93" s="9">
        <f t="shared" si="13"/>
        <v>0.17875767933649495</v>
      </c>
      <c r="J93" s="9">
        <f t="shared" si="13"/>
        <v>9.7668203247683064E-2</v>
      </c>
      <c r="K93" s="9">
        <f t="shared" si="13"/>
        <v>6.0249982103055974E-2</v>
      </c>
      <c r="L93" s="9">
        <f t="shared" si="13"/>
        <v>3.9272768876744128E-2</v>
      </c>
      <c r="M93" s="9">
        <f t="shared" si="13"/>
        <v>2.6412825231519568E-2</v>
      </c>
      <c r="N93" s="9">
        <f t="shared" si="13"/>
        <v>1.8123159407677485E-2</v>
      </c>
      <c r="O93" s="9">
        <f t="shared" si="13"/>
        <v>1.2607997671744505E-2</v>
      </c>
      <c r="P93" s="9">
        <f t="shared" si="13"/>
        <v>8.8593271300422341E-3</v>
      </c>
      <c r="Q93" s="9">
        <f t="shared" si="13"/>
        <v>6.2721317924090527E-3</v>
      </c>
      <c r="R93" s="9">
        <f t="shared" si="12"/>
        <v>1.5938986272944433E-2</v>
      </c>
    </row>
    <row r="94" spans="1:18" x14ac:dyDescent="0.15">
      <c r="A94" s="9">
        <v>89</v>
      </c>
      <c r="B94" s="9">
        <v>220</v>
      </c>
      <c r="C94" s="9">
        <v>0</v>
      </c>
      <c r="E94" s="9">
        <f t="shared" si="9"/>
        <v>0.5911200563612734</v>
      </c>
      <c r="F94" s="9">
        <f t="shared" si="10"/>
        <v>-0.52573614115516432</v>
      </c>
      <c r="H94" s="9">
        <f t="shared" si="13"/>
        <v>0.5911200563612734</v>
      </c>
      <c r="I94" s="9">
        <f t="shared" si="13"/>
        <v>0.18155492144781232</v>
      </c>
      <c r="J94" s="9">
        <f t="shared" si="13"/>
        <v>9.1274889884213284E-2</v>
      </c>
      <c r="K94" s="9">
        <f t="shared" si="13"/>
        <v>5.1779971668719268E-2</v>
      </c>
      <c r="L94" s="9">
        <f t="shared" si="13"/>
        <v>3.1020767606634969E-2</v>
      </c>
      <c r="M94" s="9">
        <f t="shared" si="13"/>
        <v>1.91636723412958E-2</v>
      </c>
      <c r="N94" s="9">
        <f t="shared" si="13"/>
        <v>1.2071040400823164E-2</v>
      </c>
      <c r="O94" s="9">
        <f t="shared" si="13"/>
        <v>7.7045125587601642E-3</v>
      </c>
      <c r="P94" s="9">
        <f t="shared" si="13"/>
        <v>4.9639411989040186E-3</v>
      </c>
      <c r="Q94" s="9">
        <f t="shared" si="13"/>
        <v>3.220354665154317E-3</v>
      </c>
      <c r="R94" s="9">
        <f t="shared" si="12"/>
        <v>6.1258718664092271E-3</v>
      </c>
    </row>
    <row r="95" spans="1:18" x14ac:dyDescent="0.15">
      <c r="A95" s="9">
        <v>90</v>
      </c>
      <c r="B95" s="9">
        <v>402</v>
      </c>
      <c r="C95" s="9">
        <v>1</v>
      </c>
      <c r="E95" s="9">
        <f t="shared" si="9"/>
        <v>0.17201486230500279</v>
      </c>
      <c r="F95" s="9">
        <f t="shared" si="10"/>
        <v>-1.7601743971516888</v>
      </c>
      <c r="H95" s="9">
        <f t="shared" si="13"/>
        <v>0.48392042930517515</v>
      </c>
      <c r="I95" s="9">
        <f t="shared" si="13"/>
        <v>0.17201486230500279</v>
      </c>
      <c r="J95" s="9">
        <f t="shared" si="13"/>
        <v>0.10017470866743113</v>
      </c>
      <c r="K95" s="9">
        <f t="shared" si="13"/>
        <v>6.5888594786708429E-2</v>
      </c>
      <c r="L95" s="9">
        <f t="shared" si="13"/>
        <v>4.5807779178877746E-2</v>
      </c>
      <c r="M95" s="9">
        <f t="shared" si="13"/>
        <v>3.2870331773791096E-2</v>
      </c>
      <c r="N95" s="9">
        <f t="shared" si="13"/>
        <v>2.4072043139277542E-2</v>
      </c>
      <c r="O95" s="9">
        <f t="shared" si="13"/>
        <v>1.7879874335275537E-2</v>
      </c>
      <c r="P95" s="9">
        <f t="shared" si="13"/>
        <v>1.3418657513367148E-2</v>
      </c>
      <c r="Q95" s="9">
        <f t="shared" si="13"/>
        <v>1.0149984909243563E-2</v>
      </c>
      <c r="R95" s="9">
        <f t="shared" si="12"/>
        <v>3.3802734085849884E-2</v>
      </c>
    </row>
    <row r="96" spans="1:18" x14ac:dyDescent="0.15">
      <c r="A96" s="9">
        <v>91</v>
      </c>
      <c r="B96" s="9">
        <v>96</v>
      </c>
      <c r="C96" s="9">
        <v>1</v>
      </c>
      <c r="E96" s="9">
        <f t="shared" si="9"/>
        <v>0.16292326863318601</v>
      </c>
      <c r="F96" s="9">
        <f t="shared" si="10"/>
        <v>-1.8144759335920708</v>
      </c>
      <c r="H96" s="9">
        <f t="shared" si="13"/>
        <v>0.73620115077811288</v>
      </c>
      <c r="I96" s="9">
        <f t="shared" si="13"/>
        <v>0.16292326863318601</v>
      </c>
      <c r="J96" s="9">
        <f t="shared" si="13"/>
        <v>5.8791558980222008E-2</v>
      </c>
      <c r="K96" s="9">
        <f t="shared" si="13"/>
        <v>2.3846076439504753E-2</v>
      </c>
      <c r="L96" s="9">
        <f t="shared" si="13"/>
        <v>1.0173485998352601E-2</v>
      </c>
      <c r="M96" s="9">
        <f t="shared" si="13"/>
        <v>4.4575443604166452E-3</v>
      </c>
      <c r="N96" s="9">
        <f t="shared" si="13"/>
        <v>1.9831924907323406E-3</v>
      </c>
      <c r="O96" s="9">
        <f t="shared" si="13"/>
        <v>8.9030159102581577E-4</v>
      </c>
      <c r="P96" s="9">
        <f t="shared" si="13"/>
        <v>4.0171965629037901E-4</v>
      </c>
      <c r="Q96" s="9">
        <f t="shared" si="13"/>
        <v>1.8171900147375203E-4</v>
      </c>
      <c r="R96" s="9">
        <f t="shared" si="12"/>
        <v>1.4998207068284142E-4</v>
      </c>
    </row>
    <row r="97" spans="1:18" x14ac:dyDescent="0.15">
      <c r="A97" s="9">
        <v>92</v>
      </c>
      <c r="B97" s="9">
        <v>271</v>
      </c>
      <c r="C97" s="9">
        <v>1</v>
      </c>
      <c r="E97" s="9">
        <f t="shared" si="9"/>
        <v>0.18016717037488528</v>
      </c>
      <c r="F97" s="9">
        <f t="shared" si="10"/>
        <v>-1.7138701347845944</v>
      </c>
      <c r="H97" s="9">
        <f t="shared" si="13"/>
        <v>0.55345282752012848</v>
      </c>
      <c r="I97" s="9">
        <f t="shared" si="13"/>
        <v>0.18016717037488528</v>
      </c>
      <c r="J97" s="9">
        <f t="shared" si="13"/>
        <v>9.6042033560586049E-2</v>
      </c>
      <c r="K97" s="9">
        <f t="shared" si="13"/>
        <v>5.7795744643882402E-2</v>
      </c>
      <c r="L97" s="9">
        <f t="shared" si="13"/>
        <v>3.6744659270030781E-2</v>
      </c>
      <c r="M97" s="9">
        <f t="shared" si="13"/>
        <v>2.409981220544636E-2</v>
      </c>
      <c r="N97" s="9">
        <f t="shared" si="13"/>
        <v>1.6123543910312978E-2</v>
      </c>
      <c r="O97" s="9">
        <f t="shared" si="13"/>
        <v>1.093532147057023E-2</v>
      </c>
      <c r="P97" s="9">
        <f t="shared" si="13"/>
        <v>7.4898893771801608E-3</v>
      </c>
      <c r="Q97" s="9">
        <f t="shared" si="13"/>
        <v>5.1678368578308596E-3</v>
      </c>
      <c r="R97" s="9">
        <f t="shared" si="12"/>
        <v>1.1981160809146463E-2</v>
      </c>
    </row>
    <row r="98" spans="1:18" x14ac:dyDescent="0.15">
      <c r="A98" s="9">
        <v>93</v>
      </c>
      <c r="B98" s="9">
        <v>142</v>
      </c>
      <c r="C98" s="9">
        <v>0</v>
      </c>
      <c r="E98" s="9">
        <f t="shared" si="9"/>
        <v>0.66970932514980386</v>
      </c>
      <c r="F98" s="9">
        <f t="shared" si="10"/>
        <v>-0.40091150379424806</v>
      </c>
      <c r="H98" s="9">
        <f t="shared" si="13"/>
        <v>0.66970932514980386</v>
      </c>
      <c r="I98" s="9">
        <f t="shared" si="13"/>
        <v>0.17656898215047301</v>
      </c>
      <c r="J98" s="9">
        <f t="shared" si="13"/>
        <v>7.6088707536703451E-2</v>
      </c>
      <c r="K98" s="9">
        <f t="shared" si="13"/>
        <v>3.6944567831545927E-2</v>
      </c>
      <c r="L98" s="9">
        <f t="shared" si="13"/>
        <v>1.8915117351922139E-2</v>
      </c>
      <c r="M98" s="9">
        <f t="shared" si="13"/>
        <v>9.9710528224988288E-3</v>
      </c>
      <c r="N98" s="9">
        <f t="shared" si="13"/>
        <v>5.3510728440943926E-3</v>
      </c>
      <c r="O98" s="9">
        <f t="shared" si="13"/>
        <v>2.9053143864603745E-3</v>
      </c>
      <c r="P98" s="9">
        <f t="shared" si="13"/>
        <v>1.5897687227067782E-3</v>
      </c>
      <c r="Q98" s="9">
        <f t="shared" si="13"/>
        <v>8.7451511646425076E-4</v>
      </c>
      <c r="R98" s="9">
        <f t="shared" si="12"/>
        <v>1.0815760873267299E-3</v>
      </c>
    </row>
    <row r="99" spans="1:18" x14ac:dyDescent="0.15">
      <c r="A99" s="9">
        <v>94</v>
      </c>
      <c r="B99" s="9">
        <v>246</v>
      </c>
      <c r="C99" s="9">
        <v>0</v>
      </c>
      <c r="E99" s="9">
        <f t="shared" si="9"/>
        <v>0.57090371932079098</v>
      </c>
      <c r="F99" s="9">
        <f t="shared" si="10"/>
        <v>-0.56053470119553606</v>
      </c>
      <c r="H99" s="9">
        <f t="shared" si="13"/>
        <v>0.57090371932079098</v>
      </c>
      <c r="I99" s="9">
        <f t="shared" si="13"/>
        <v>0.18109304499703649</v>
      </c>
      <c r="J99" s="9">
        <f t="shared" si="13"/>
        <v>9.4049252792992991E-2</v>
      </c>
      <c r="K99" s="9">
        <f t="shared" si="13"/>
        <v>5.5129114127916608E-2</v>
      </c>
      <c r="L99" s="9">
        <f t="shared" si="13"/>
        <v>3.413445651846525E-2</v>
      </c>
      <c r="M99" s="9">
        <f t="shared" si="13"/>
        <v>2.1799559291714773E-2</v>
      </c>
      <c r="N99" s="9">
        <f t="shared" si="13"/>
        <v>1.4198769409251777E-2</v>
      </c>
      <c r="O99" s="9">
        <f t="shared" si="13"/>
        <v>9.3734170071372701E-3</v>
      </c>
      <c r="P99" s="9">
        <f t="shared" si="13"/>
        <v>6.2479446199369421E-3</v>
      </c>
      <c r="Q99" s="9">
        <f t="shared" si="13"/>
        <v>4.1945396462423875E-3</v>
      </c>
      <c r="R99" s="9">
        <f t="shared" si="12"/>
        <v>8.8761822685144987E-3</v>
      </c>
    </row>
    <row r="100" spans="1:18" x14ac:dyDescent="0.15">
      <c r="A100" s="9">
        <v>95</v>
      </c>
      <c r="B100" s="9">
        <v>456</v>
      </c>
      <c r="C100" s="9">
        <v>1</v>
      </c>
      <c r="E100" s="9">
        <f t="shared" si="9"/>
        <v>0.16819049494553326</v>
      </c>
      <c r="F100" s="9">
        <f t="shared" si="10"/>
        <v>-1.7826580434709007</v>
      </c>
      <c r="H100" s="9">
        <f t="shared" si="13"/>
        <v>0.46250491876150385</v>
      </c>
      <c r="I100" s="9">
        <f t="shared" si="13"/>
        <v>0.16819049494553326</v>
      </c>
      <c r="J100" s="9">
        <f t="shared" si="13"/>
        <v>0.10021411132058264</v>
      </c>
      <c r="K100" s="9">
        <f t="shared" si="13"/>
        <v>6.7446413672079208E-2</v>
      </c>
      <c r="L100" s="9">
        <f t="shared" si="13"/>
        <v>4.7985327492099869E-2</v>
      </c>
      <c r="M100" s="9">
        <f t="shared" si="13"/>
        <v>3.5240088042351417E-2</v>
      </c>
      <c r="N100" s="9">
        <f t="shared" si="13"/>
        <v>2.6415136687952007E-2</v>
      </c>
      <c r="O100" s="9">
        <f t="shared" si="13"/>
        <v>2.0084221690182171E-2</v>
      </c>
      <c r="P100" s="9">
        <f t="shared" si="13"/>
        <v>1.5431002978578167E-2</v>
      </c>
      <c r="Q100" s="9">
        <f t="shared" si="13"/>
        <v>1.1950586493769271E-2</v>
      </c>
      <c r="R100" s="9">
        <f t="shared" si="12"/>
        <v>4.4537697915368102E-2</v>
      </c>
    </row>
    <row r="101" spans="1:18" x14ac:dyDescent="0.15">
      <c r="A101" s="9">
        <v>96</v>
      </c>
      <c r="B101" s="9">
        <v>403</v>
      </c>
      <c r="C101" s="9">
        <v>2</v>
      </c>
      <c r="E101" s="9">
        <f t="shared" si="9"/>
        <v>0.10018113453763315</v>
      </c>
      <c r="F101" s="9">
        <f t="shared" si="10"/>
        <v>-2.3007753861254465</v>
      </c>
      <c r="H101" s="9">
        <f t="shared" si="13"/>
        <v>0.48349376839630376</v>
      </c>
      <c r="I101" s="9">
        <f t="shared" si="13"/>
        <v>0.17194434636775957</v>
      </c>
      <c r="J101" s="9">
        <f t="shared" si="13"/>
        <v>0.10018113453763315</v>
      </c>
      <c r="K101" s="9">
        <f t="shared" si="13"/>
        <v>6.5924214468000425E-2</v>
      </c>
      <c r="L101" s="9">
        <f t="shared" si="13"/>
        <v>4.5854477962695303E-2</v>
      </c>
      <c r="M101" s="9">
        <f t="shared" si="13"/>
        <v>3.2919660395610034E-2</v>
      </c>
      <c r="N101" s="9">
        <f t="shared" si="13"/>
        <v>2.4119811232106308E-2</v>
      </c>
      <c r="O101" s="9">
        <f t="shared" si="13"/>
        <v>1.7924046570197829E-2</v>
      </c>
      <c r="P101" s="9">
        <f t="shared" si="13"/>
        <v>1.3458364414270087E-2</v>
      </c>
      <c r="Q101" s="9">
        <f t="shared" si="13"/>
        <v>1.0185003806185047E-2</v>
      </c>
      <c r="R101" s="9">
        <f t="shared" si="12"/>
        <v>3.3995171849238615E-2</v>
      </c>
    </row>
    <row r="102" spans="1:18" x14ac:dyDescent="0.15">
      <c r="A102" s="9">
        <v>97</v>
      </c>
      <c r="B102" s="9">
        <v>128</v>
      </c>
      <c r="C102" s="9">
        <v>1</v>
      </c>
      <c r="E102" s="9">
        <f t="shared" si="9"/>
        <v>0.17375928639530142</v>
      </c>
      <c r="F102" s="9">
        <f t="shared" si="10"/>
        <v>-1.7500843490860365</v>
      </c>
      <c r="H102" s="9">
        <f t="shared" si="13"/>
        <v>0.68783917864117106</v>
      </c>
      <c r="I102" s="9">
        <f t="shared" si="13"/>
        <v>0.17375928639530142</v>
      </c>
      <c r="J102" s="9">
        <f t="shared" si="13"/>
        <v>7.1707732607972641E-2</v>
      </c>
      <c r="K102" s="9">
        <f t="shared" si="13"/>
        <v>3.3326032335980402E-2</v>
      </c>
      <c r="L102" s="9">
        <f t="shared" si="13"/>
        <v>1.6323008299659034E-2</v>
      </c>
      <c r="M102" s="9">
        <f t="shared" si="13"/>
        <v>8.2272928199090111E-3</v>
      </c>
      <c r="N102" s="9">
        <f t="shared" si="13"/>
        <v>4.219333327813754E-3</v>
      </c>
      <c r="O102" s="9">
        <f t="shared" si="13"/>
        <v>2.1879677306288594E-3</v>
      </c>
      <c r="P102" s="9">
        <f t="shared" si="13"/>
        <v>1.1428249015242762E-3</v>
      </c>
      <c r="Q102" s="9">
        <f t="shared" si="13"/>
        <v>5.997351090574123E-4</v>
      </c>
      <c r="R102" s="9">
        <f t="shared" si="12"/>
        <v>6.6760783098196441E-4</v>
      </c>
    </row>
    <row r="103" spans="1:18" x14ac:dyDescent="0.15">
      <c r="A103" s="9">
        <v>98</v>
      </c>
      <c r="B103" s="9">
        <v>370</v>
      </c>
      <c r="C103" s="9">
        <v>2</v>
      </c>
      <c r="E103" s="9">
        <f t="shared" si="9"/>
        <v>9.9824571690534561E-2</v>
      </c>
      <c r="F103" s="9">
        <f t="shared" si="10"/>
        <v>-2.3043409166452666</v>
      </c>
      <c r="H103" s="9">
        <f t="shared" ref="H103:Q118" si="14">COMBIN($B103,H$5)*EXP(GAMMALN($B$1+H$5)+GAMMALN($B$2+$B103-H$5)-GAMMALN($B$1+$B$2+$B103))/$E$1</f>
        <v>0.4982616347583394</v>
      </c>
      <c r="I103" s="9">
        <f t="shared" si="14"/>
        <v>0.17424648912905491</v>
      </c>
      <c r="J103" s="9">
        <f t="shared" si="14"/>
        <v>9.9824571690534561E-2</v>
      </c>
      <c r="K103" s="9">
        <f t="shared" si="14"/>
        <v>6.4585854658333733E-2</v>
      </c>
      <c r="L103" s="9">
        <f t="shared" si="14"/>
        <v>4.4165226037546211E-2</v>
      </c>
      <c r="M103" s="9">
        <f t="shared" si="14"/>
        <v>3.1169180152433924E-2</v>
      </c>
      <c r="N103" s="9">
        <f t="shared" si="14"/>
        <v>2.244812588698239E-2</v>
      </c>
      <c r="O103" s="9">
        <f t="shared" si="14"/>
        <v>1.6396191097319546E-2</v>
      </c>
      <c r="P103" s="9">
        <f t="shared" si="14"/>
        <v>1.2099411068530432E-2</v>
      </c>
      <c r="Q103" s="9">
        <f t="shared" si="14"/>
        <v>8.998336816536074E-3</v>
      </c>
      <c r="R103" s="9">
        <f t="shared" si="12"/>
        <v>2.7804978704388583E-2</v>
      </c>
    </row>
    <row r="104" spans="1:18" x14ac:dyDescent="0.15">
      <c r="A104" s="9">
        <v>99</v>
      </c>
      <c r="B104" s="9">
        <v>128</v>
      </c>
      <c r="C104" s="9">
        <v>0</v>
      </c>
      <c r="E104" s="9">
        <f t="shared" si="9"/>
        <v>0.68783917864117106</v>
      </c>
      <c r="F104" s="9">
        <f t="shared" si="10"/>
        <v>-0.37420022034808653</v>
      </c>
      <c r="H104" s="9">
        <f t="shared" si="14"/>
        <v>0.68783917864117106</v>
      </c>
      <c r="I104" s="9">
        <f t="shared" si="14"/>
        <v>0.17375928639530142</v>
      </c>
      <c r="J104" s="9">
        <f t="shared" si="14"/>
        <v>7.1707732607972641E-2</v>
      </c>
      <c r="K104" s="9">
        <f t="shared" si="14"/>
        <v>3.3326032335980402E-2</v>
      </c>
      <c r="L104" s="9">
        <f t="shared" si="14"/>
        <v>1.6323008299659034E-2</v>
      </c>
      <c r="M104" s="9">
        <f t="shared" si="14"/>
        <v>8.2272928199090111E-3</v>
      </c>
      <c r="N104" s="9">
        <f t="shared" si="14"/>
        <v>4.219333327813754E-3</v>
      </c>
      <c r="O104" s="9">
        <f t="shared" si="14"/>
        <v>2.1879677306288594E-3</v>
      </c>
      <c r="P104" s="9">
        <f t="shared" si="14"/>
        <v>1.1428249015242762E-3</v>
      </c>
      <c r="Q104" s="9">
        <f t="shared" si="14"/>
        <v>5.997351090574123E-4</v>
      </c>
      <c r="R104" s="9">
        <f t="shared" si="12"/>
        <v>6.6760783098196441E-4</v>
      </c>
    </row>
    <row r="105" spans="1:18" x14ac:dyDescent="0.15">
      <c r="A105" s="9">
        <v>100</v>
      </c>
      <c r="B105" s="9">
        <v>386</v>
      </c>
      <c r="C105" s="9">
        <v>0</v>
      </c>
      <c r="E105" s="9">
        <f t="shared" si="9"/>
        <v>0.4909194464675144</v>
      </c>
      <c r="F105" s="9">
        <f t="shared" si="10"/>
        <v>-0.71147522479458314</v>
      </c>
      <c r="H105" s="9">
        <f t="shared" si="14"/>
        <v>0.4909194464675144</v>
      </c>
      <c r="I105" s="9">
        <f t="shared" si="14"/>
        <v>0.17313782508502662</v>
      </c>
      <c r="J105" s="9">
        <f t="shared" si="14"/>
        <v>0.10003640649094206</v>
      </c>
      <c r="K105" s="9">
        <f t="shared" si="14"/>
        <v>6.5278240841234791E-2</v>
      </c>
      <c r="L105" s="9">
        <f t="shared" si="14"/>
        <v>4.5023548394109388E-2</v>
      </c>
      <c r="M105" s="9">
        <f t="shared" si="14"/>
        <v>3.2050206196752938E-2</v>
      </c>
      <c r="N105" s="9">
        <f t="shared" si="14"/>
        <v>2.3283582921899092E-2</v>
      </c>
      <c r="O105" s="9">
        <f t="shared" si="14"/>
        <v>1.7155176275879758E-2</v>
      </c>
      <c r="P105" s="9">
        <f t="shared" si="14"/>
        <v>1.2770776032447596E-2</v>
      </c>
      <c r="Q105" s="9">
        <f t="shared" si="14"/>
        <v>9.5815248667103729E-3</v>
      </c>
      <c r="R105" s="9">
        <f t="shared" si="12"/>
        <v>3.076326642748306E-2</v>
      </c>
    </row>
    <row r="106" spans="1:18" x14ac:dyDescent="0.15">
      <c r="A106" s="9">
        <v>101</v>
      </c>
      <c r="B106" s="9">
        <v>380</v>
      </c>
      <c r="C106" s="9">
        <v>0</v>
      </c>
      <c r="E106" s="9">
        <f t="shared" si="9"/>
        <v>0.49363104042606465</v>
      </c>
      <c r="F106" s="9">
        <f t="shared" si="10"/>
        <v>-0.70596692257794302</v>
      </c>
      <c r="H106" s="9">
        <f t="shared" si="14"/>
        <v>0.49363104042606465</v>
      </c>
      <c r="I106" s="9">
        <f t="shared" si="14"/>
        <v>0.17355561467906302</v>
      </c>
      <c r="J106" s="9">
        <f t="shared" si="14"/>
        <v>9.9966140172379161E-2</v>
      </c>
      <c r="K106" s="9">
        <f t="shared" si="14"/>
        <v>6.5028691400040736E-2</v>
      </c>
      <c r="L106" s="9">
        <f t="shared" si="14"/>
        <v>4.4710711171491661E-2</v>
      </c>
      <c r="M106" s="9">
        <f t="shared" si="14"/>
        <v>3.1727180586166727E-2</v>
      </c>
      <c r="N106" s="9">
        <f t="shared" si="14"/>
        <v>2.2975909931156266E-2</v>
      </c>
      <c r="O106" s="9">
        <f t="shared" si="14"/>
        <v>1.687461079938812E-2</v>
      </c>
      <c r="P106" s="9">
        <f t="shared" si="14"/>
        <v>1.2521746486675188E-2</v>
      </c>
      <c r="Q106" s="9">
        <f t="shared" si="14"/>
        <v>9.3645002826670768E-3</v>
      </c>
      <c r="R106" s="9">
        <f t="shared" si="12"/>
        <v>2.9643854064907438E-2</v>
      </c>
    </row>
    <row r="107" spans="1:18" x14ac:dyDescent="0.15">
      <c r="A107" s="9">
        <v>102</v>
      </c>
      <c r="B107" s="9">
        <v>611</v>
      </c>
      <c r="C107" s="9">
        <v>0</v>
      </c>
      <c r="E107" s="9">
        <f t="shared" si="9"/>
        <v>0.41483250695178137</v>
      </c>
      <c r="F107" s="9">
        <f t="shared" si="10"/>
        <v>-0.87988043792546489</v>
      </c>
      <c r="H107" s="9">
        <f t="shared" si="14"/>
        <v>0.41483250695178137</v>
      </c>
      <c r="I107" s="9">
        <f t="shared" si="14"/>
        <v>0.15771721895298896</v>
      </c>
      <c r="J107" s="9">
        <f t="shared" si="14"/>
        <v>9.8264396895252334E-2</v>
      </c>
      <c r="K107" s="9">
        <f t="shared" si="14"/>
        <v>6.9164717708262047E-2</v>
      </c>
      <c r="L107" s="9">
        <f t="shared" si="14"/>
        <v>5.1470903906569949E-2</v>
      </c>
      <c r="M107" s="9">
        <f t="shared" si="14"/>
        <v>3.9544621786305585E-2</v>
      </c>
      <c r="N107" s="9">
        <f t="shared" si="14"/>
        <v>3.1014894809425549E-2</v>
      </c>
      <c r="O107" s="9">
        <f t="shared" si="14"/>
        <v>2.4677987660003436E-2</v>
      </c>
      <c r="P107" s="9">
        <f t="shared" si="14"/>
        <v>1.9845261925905421E-2</v>
      </c>
      <c r="Q107" s="9">
        <f t="shared" si="14"/>
        <v>1.6089067915902089E-2</v>
      </c>
      <c r="R107" s="9">
        <f t="shared" si="12"/>
        <v>7.7378421487603433E-2</v>
      </c>
    </row>
    <row r="108" spans="1:18" x14ac:dyDescent="0.15">
      <c r="A108" s="9">
        <v>103</v>
      </c>
      <c r="B108" s="9">
        <v>376</v>
      </c>
      <c r="C108" s="9">
        <v>1</v>
      </c>
      <c r="E108" s="9">
        <f t="shared" si="9"/>
        <v>0.17383285281233102</v>
      </c>
      <c r="F108" s="9">
        <f t="shared" si="10"/>
        <v>-1.7496610574759572</v>
      </c>
      <c r="H108" s="9">
        <f t="shared" si="14"/>
        <v>0.49546629970851835</v>
      </c>
      <c r="I108" s="9">
        <f t="shared" si="14"/>
        <v>0.17383285281233102</v>
      </c>
      <c r="J108" s="9">
        <f t="shared" si="14"/>
        <v>9.9913288570568345E-2</v>
      </c>
      <c r="K108" s="9">
        <f t="shared" si="14"/>
        <v>6.48556869091413E-2</v>
      </c>
      <c r="L108" s="9">
        <f t="shared" si="14"/>
        <v>4.4496196771396539E-2</v>
      </c>
      <c r="M108" s="9">
        <f t="shared" si="14"/>
        <v>3.1506965275074968E-2</v>
      </c>
      <c r="N108" s="9">
        <f t="shared" si="14"/>
        <v>2.2767066439987702E-2</v>
      </c>
      <c r="O108" s="9">
        <f t="shared" si="14"/>
        <v>1.6684870088761336E-2</v>
      </c>
      <c r="P108" s="9">
        <f t="shared" si="14"/>
        <v>1.2353900426324067E-2</v>
      </c>
      <c r="Q108" s="9">
        <f t="shared" si="14"/>
        <v>9.2186919659650399E-3</v>
      </c>
      <c r="R108" s="9">
        <f t="shared" si="12"/>
        <v>2.8904181031931264E-2</v>
      </c>
    </row>
    <row r="109" spans="1:18" x14ac:dyDescent="0.15">
      <c r="A109" s="9">
        <v>104</v>
      </c>
      <c r="B109" s="9">
        <v>504</v>
      </c>
      <c r="C109" s="9">
        <v>1</v>
      </c>
      <c r="E109" s="9">
        <f t="shared" si="9"/>
        <v>0.16482973810655119</v>
      </c>
      <c r="F109" s="9">
        <f t="shared" si="10"/>
        <v>-1.8028422281101755</v>
      </c>
      <c r="H109" s="9">
        <f t="shared" si="14"/>
        <v>0.44585870304758313</v>
      </c>
      <c r="I109" s="9">
        <f t="shared" si="14"/>
        <v>0.16482973810655119</v>
      </c>
      <c r="J109" s="9">
        <f t="shared" si="14"/>
        <v>9.9849000184285344E-2</v>
      </c>
      <c r="K109" s="9">
        <f t="shared" si="14"/>
        <v>6.8325383279864094E-2</v>
      </c>
      <c r="L109" s="9">
        <f t="shared" si="14"/>
        <v>4.9427411262839178E-2</v>
      </c>
      <c r="M109" s="9">
        <f t="shared" si="14"/>
        <v>3.6911402678945555E-2</v>
      </c>
      <c r="N109" s="9">
        <f t="shared" si="14"/>
        <v>2.8136412843546663E-2</v>
      </c>
      <c r="O109" s="9">
        <f t="shared" si="14"/>
        <v>2.1756622461992264E-2</v>
      </c>
      <c r="P109" s="9">
        <f t="shared" si="14"/>
        <v>1.7001204696949542E-2</v>
      </c>
      <c r="Q109" s="9">
        <f t="shared" si="14"/>
        <v>1.3392216709634917E-2</v>
      </c>
      <c r="R109" s="9">
        <f t="shared" si="12"/>
        <v>5.4511904727808091E-2</v>
      </c>
    </row>
    <row r="110" spans="1:18" x14ac:dyDescent="0.15">
      <c r="A110" s="9">
        <v>105</v>
      </c>
      <c r="B110" s="9">
        <v>286</v>
      </c>
      <c r="C110" s="9">
        <v>0</v>
      </c>
      <c r="E110" s="9">
        <f t="shared" si="9"/>
        <v>0.54378400438939889</v>
      </c>
      <c r="F110" s="9">
        <f t="shared" si="10"/>
        <v>-0.60920316172649791</v>
      </c>
      <c r="H110" s="9">
        <f t="shared" si="14"/>
        <v>0.54378400438939889</v>
      </c>
      <c r="I110" s="9">
        <f t="shared" si="14"/>
        <v>0.17945136497868536</v>
      </c>
      <c r="J110" s="9">
        <f t="shared" si="14"/>
        <v>9.6982887231847836E-2</v>
      </c>
      <c r="K110" s="9">
        <f t="shared" si="14"/>
        <v>5.9173873621365454E-2</v>
      </c>
      <c r="L110" s="9">
        <f t="shared" si="14"/>
        <v>3.8147564608693396E-2</v>
      </c>
      <c r="M110" s="9">
        <f t="shared" si="14"/>
        <v>2.5372493859520878E-2</v>
      </c>
      <c r="N110" s="9">
        <f t="shared" si="14"/>
        <v>1.7215741266543242E-2</v>
      </c>
      <c r="O110" s="9">
        <f t="shared" si="14"/>
        <v>1.1842726441728136E-2</v>
      </c>
      <c r="P110" s="9">
        <f t="shared" si="14"/>
        <v>8.2279196735412976E-3</v>
      </c>
      <c r="Q110" s="9">
        <f t="shared" si="14"/>
        <v>5.7591434249629585E-3</v>
      </c>
      <c r="R110" s="9">
        <f t="shared" si="12"/>
        <v>1.4042280503712479E-2</v>
      </c>
    </row>
    <row r="111" spans="1:18" x14ac:dyDescent="0.15">
      <c r="A111" s="9">
        <v>106</v>
      </c>
      <c r="B111" s="9">
        <v>729</v>
      </c>
      <c r="C111" s="9">
        <v>0</v>
      </c>
      <c r="E111" s="9">
        <f t="shared" si="9"/>
        <v>0.38762780815316089</v>
      </c>
      <c r="F111" s="9">
        <f t="shared" si="10"/>
        <v>-0.94770965707783728</v>
      </c>
      <c r="H111" s="9">
        <f t="shared" si="14"/>
        <v>0.38762780815316089</v>
      </c>
      <c r="I111" s="9">
        <f t="shared" si="14"/>
        <v>0.15063751133112604</v>
      </c>
      <c r="J111" s="9">
        <f t="shared" si="14"/>
        <v>9.5937627333118877E-2</v>
      </c>
      <c r="K111" s="9">
        <f t="shared" si="14"/>
        <v>6.9030837849291468E-2</v>
      </c>
      <c r="L111" s="9">
        <f t="shared" si="14"/>
        <v>5.2518606933067334E-2</v>
      </c>
      <c r="M111" s="9">
        <f t="shared" si="14"/>
        <v>4.125332165176563E-2</v>
      </c>
      <c r="N111" s="9">
        <f t="shared" si="14"/>
        <v>3.3081808809320983E-2</v>
      </c>
      <c r="O111" s="9">
        <f t="shared" si="14"/>
        <v>2.6915569707417902E-2</v>
      </c>
      <c r="P111" s="9">
        <f t="shared" si="14"/>
        <v>2.2133655567989761E-2</v>
      </c>
      <c r="Q111" s="9">
        <f t="shared" si="14"/>
        <v>1.8350900173973894E-2</v>
      </c>
      <c r="R111" s="9">
        <f t="shared" si="12"/>
        <v>0.10251235248976731</v>
      </c>
    </row>
    <row r="112" spans="1:18" x14ac:dyDescent="0.15">
      <c r="A112" s="9">
        <v>107</v>
      </c>
      <c r="B112" s="9">
        <v>279</v>
      </c>
      <c r="C112" s="9">
        <v>0</v>
      </c>
      <c r="E112" s="9">
        <f t="shared" si="9"/>
        <v>0.54822668518042272</v>
      </c>
      <c r="F112" s="9">
        <f t="shared" si="10"/>
        <v>-0.60106641847909259</v>
      </c>
      <c r="H112" s="9">
        <f t="shared" si="14"/>
        <v>0.54822668518042272</v>
      </c>
      <c r="I112" s="9">
        <f t="shared" si="14"/>
        <v>0.17979791001340187</v>
      </c>
      <c r="J112" s="9">
        <f t="shared" si="14"/>
        <v>9.6565131594007481E-2</v>
      </c>
      <c r="K112" s="9">
        <f t="shared" si="14"/>
        <v>5.8549831258537639E-2</v>
      </c>
      <c r="L112" s="9">
        <f t="shared" si="14"/>
        <v>3.7507299061587965E-2</v>
      </c>
      <c r="M112" s="9">
        <f t="shared" si="14"/>
        <v>2.4788383118458823E-2</v>
      </c>
      <c r="N112" s="9">
        <f t="shared" si="14"/>
        <v>1.6712038200363974E-2</v>
      </c>
      <c r="O112" s="9">
        <f t="shared" si="14"/>
        <v>1.1422375992911783E-2</v>
      </c>
      <c r="P112" s="9">
        <f t="shared" si="14"/>
        <v>7.8845716382119381E-3</v>
      </c>
      <c r="Q112" s="9">
        <f t="shared" si="14"/>
        <v>5.4829127390516154E-3</v>
      </c>
      <c r="R112" s="9">
        <f t="shared" si="12"/>
        <v>1.3062861203044118E-2</v>
      </c>
    </row>
    <row r="113" spans="1:18" x14ac:dyDescent="0.15">
      <c r="A113" s="9">
        <v>108</v>
      </c>
      <c r="B113" s="9">
        <v>472</v>
      </c>
      <c r="C113" s="9">
        <v>0</v>
      </c>
      <c r="E113" s="9">
        <f t="shared" si="9"/>
        <v>0.45673147123127811</v>
      </c>
      <c r="F113" s="9">
        <f t="shared" si="10"/>
        <v>-0.78365965109031788</v>
      </c>
      <c r="H113" s="9">
        <f t="shared" si="14"/>
        <v>0.45673147123127811</v>
      </c>
      <c r="I113" s="9">
        <f t="shared" si="14"/>
        <v>0.16706235965930313</v>
      </c>
      <c r="J113" s="9">
        <f t="shared" si="14"/>
        <v>0.10012641086193126</v>
      </c>
      <c r="K113" s="9">
        <f t="shared" si="14"/>
        <v>6.7784644547913428E-2</v>
      </c>
      <c r="L113" s="9">
        <f t="shared" si="14"/>
        <v>4.8511394862814354E-2</v>
      </c>
      <c r="M113" s="9">
        <f t="shared" si="14"/>
        <v>3.5838129005321323E-2</v>
      </c>
      <c r="N113" s="9">
        <f t="shared" si="14"/>
        <v>2.7023681806237491E-2</v>
      </c>
      <c r="O113" s="9">
        <f t="shared" si="14"/>
        <v>2.0669991835091214E-2</v>
      </c>
      <c r="P113" s="9">
        <f t="shared" si="14"/>
        <v>1.5976567845875457E-2</v>
      </c>
      <c r="Q113" s="9">
        <f t="shared" si="14"/>
        <v>1.2447812601875306E-2</v>
      </c>
      <c r="R113" s="9">
        <f t="shared" si="12"/>
        <v>4.7827535742358873E-2</v>
      </c>
    </row>
    <row r="114" spans="1:18" x14ac:dyDescent="0.15">
      <c r="A114" s="9">
        <v>109</v>
      </c>
      <c r="B114" s="9">
        <v>346</v>
      </c>
      <c r="C114" s="9">
        <v>0</v>
      </c>
      <c r="E114" s="9">
        <f t="shared" si="9"/>
        <v>0.50998395324013568</v>
      </c>
      <c r="F114" s="9">
        <f t="shared" si="10"/>
        <v>-0.67337601799380309</v>
      </c>
      <c r="H114" s="9">
        <f t="shared" si="14"/>
        <v>0.50998395324013568</v>
      </c>
      <c r="I114" s="9">
        <f t="shared" si="14"/>
        <v>0.17586597176872545</v>
      </c>
      <c r="J114" s="9">
        <f t="shared" si="14"/>
        <v>9.9344397533422515E-2</v>
      </c>
      <c r="K114" s="9">
        <f t="shared" si="14"/>
        <v>6.3372476122630694E-2</v>
      </c>
      <c r="L114" s="9">
        <f t="shared" si="14"/>
        <v>4.2723814873595986E-2</v>
      </c>
      <c r="M114" s="9">
        <f t="shared" si="14"/>
        <v>2.9724186094211166E-2</v>
      </c>
      <c r="N114" s="9">
        <f t="shared" si="14"/>
        <v>2.1102222193629328E-2</v>
      </c>
      <c r="O114" s="9">
        <f t="shared" si="14"/>
        <v>1.5192275458079775E-2</v>
      </c>
      <c r="P114" s="9">
        <f t="shared" si="14"/>
        <v>1.1049530808500083E-2</v>
      </c>
      <c r="Q114" s="9">
        <f t="shared" si="14"/>
        <v>8.0985888686201553E-3</v>
      </c>
      <c r="R114" s="9">
        <f t="shared" si="12"/>
        <v>2.3542583038449139E-2</v>
      </c>
    </row>
    <row r="115" spans="1:18" x14ac:dyDescent="0.15">
      <c r="A115" s="9">
        <v>110</v>
      </c>
      <c r="B115" s="9">
        <v>461</v>
      </c>
      <c r="C115" s="9">
        <v>0</v>
      </c>
      <c r="E115" s="9">
        <f t="shared" si="9"/>
        <v>0.46067506641929251</v>
      </c>
      <c r="F115" s="9">
        <f t="shared" si="10"/>
        <v>-0.77506232958302235</v>
      </c>
      <c r="H115" s="9">
        <f t="shared" si="14"/>
        <v>0.46067506641929251</v>
      </c>
      <c r="I115" s="9">
        <f t="shared" si="14"/>
        <v>0.1678373099827048</v>
      </c>
      <c r="J115" s="9">
        <f t="shared" si="14"/>
        <v>0.10019081002688454</v>
      </c>
      <c r="K115" s="9">
        <f t="shared" si="14"/>
        <v>6.755742262309905E-2</v>
      </c>
      <c r="L115" s="9">
        <f t="shared" si="14"/>
        <v>4.8154973872837813E-2</v>
      </c>
      <c r="M115" s="9">
        <f t="shared" si="14"/>
        <v>3.5431655632403795E-2</v>
      </c>
      <c r="N115" s="9">
        <f t="shared" si="14"/>
        <v>2.660923642457106E-2</v>
      </c>
      <c r="O115" s="9">
        <f t="shared" si="14"/>
        <v>2.0270430873890504E-2</v>
      </c>
      <c r="P115" s="9">
        <f t="shared" si="14"/>
        <v>1.5603926951112849E-2</v>
      </c>
      <c r="Q115" s="9">
        <f t="shared" si="14"/>
        <v>1.2107769061958099E-2</v>
      </c>
      <c r="R115" s="9">
        <f t="shared" si="12"/>
        <v>4.5561398131244935E-2</v>
      </c>
    </row>
    <row r="116" spans="1:18" x14ac:dyDescent="0.15">
      <c r="A116" s="9">
        <v>111</v>
      </c>
      <c r="B116" s="9">
        <v>139</v>
      </c>
      <c r="C116" s="9">
        <v>0</v>
      </c>
      <c r="E116" s="9">
        <f t="shared" si="9"/>
        <v>0.67346253636937248</v>
      </c>
      <c r="F116" s="9">
        <f t="shared" si="10"/>
        <v>-0.39532290996561409</v>
      </c>
      <c r="H116" s="9">
        <f t="shared" si="14"/>
        <v>0.67346253636937248</v>
      </c>
      <c r="I116" s="9">
        <f t="shared" si="14"/>
        <v>0.17604120257958134</v>
      </c>
      <c r="J116" s="9">
        <f t="shared" si="14"/>
        <v>7.5205597836349808E-2</v>
      </c>
      <c r="K116" s="9">
        <f t="shared" si="14"/>
        <v>3.6196541164241834E-2</v>
      </c>
      <c r="L116" s="9">
        <f t="shared" si="14"/>
        <v>1.8368248308152781E-2</v>
      </c>
      <c r="M116" s="9">
        <f t="shared" si="14"/>
        <v>9.5961459177101877E-3</v>
      </c>
      <c r="N116" s="9">
        <f t="shared" si="14"/>
        <v>5.1032624703297854E-3</v>
      </c>
      <c r="O116" s="9">
        <f t="shared" si="14"/>
        <v>2.7453938195801022E-3</v>
      </c>
      <c r="P116" s="9">
        <f t="shared" si="14"/>
        <v>1.4883406530307945E-3</v>
      </c>
      <c r="Q116" s="9">
        <f t="shared" si="14"/>
        <v>8.1104345666857861E-4</v>
      </c>
      <c r="R116" s="9">
        <f t="shared" si="12"/>
        <v>9.8168742498228045E-4</v>
      </c>
    </row>
    <row r="117" spans="1:18" x14ac:dyDescent="0.15">
      <c r="A117" s="9">
        <v>112</v>
      </c>
      <c r="B117" s="9">
        <v>283</v>
      </c>
      <c r="C117" s="9">
        <v>0</v>
      </c>
      <c r="E117" s="9">
        <f t="shared" si="9"/>
        <v>0.54567351567077926</v>
      </c>
      <c r="F117" s="9">
        <f t="shared" si="10"/>
        <v>-0.6057344387315311</v>
      </c>
      <c r="H117" s="9">
        <f t="shared" si="14"/>
        <v>0.54567351567077926</v>
      </c>
      <c r="I117" s="9">
        <f t="shared" si="14"/>
        <v>0.17960239710329431</v>
      </c>
      <c r="J117" s="9">
        <f t="shared" si="14"/>
        <v>9.6808241648536866E-2</v>
      </c>
      <c r="K117" s="9">
        <f t="shared" si="14"/>
        <v>5.8910398636610933E-2</v>
      </c>
      <c r="L117" s="9">
        <f t="shared" si="14"/>
        <v>3.7876193754331232E-2</v>
      </c>
      <c r="M117" s="9">
        <f t="shared" si="14"/>
        <v>2.5124241708515342E-2</v>
      </c>
      <c r="N117" s="9">
        <f t="shared" si="14"/>
        <v>1.7001158012021456E-2</v>
      </c>
      <c r="O117" s="9">
        <f t="shared" si="14"/>
        <v>1.1663262493920287E-2</v>
      </c>
      <c r="P117" s="9">
        <f t="shared" si="14"/>
        <v>8.0810260517374111E-3</v>
      </c>
      <c r="Q117" s="9">
        <f t="shared" si="14"/>
        <v>5.6407250789423258E-3</v>
      </c>
      <c r="R117" s="9">
        <f t="shared" si="12"/>
        <v>1.3618839841310515E-2</v>
      </c>
    </row>
    <row r="118" spans="1:18" x14ac:dyDescent="0.15">
      <c r="A118" s="9">
        <v>113</v>
      </c>
      <c r="B118" s="9">
        <v>244</v>
      </c>
      <c r="C118" s="9">
        <v>0</v>
      </c>
      <c r="E118" s="9">
        <f t="shared" si="9"/>
        <v>0.57237914143051971</v>
      </c>
      <c r="F118" s="9">
        <f t="shared" si="10"/>
        <v>-0.55795367251147354</v>
      </c>
      <c r="H118" s="9">
        <f t="shared" si="14"/>
        <v>0.57237914143051971</v>
      </c>
      <c r="I118" s="9">
        <f t="shared" si="14"/>
        <v>0.18114924631375506</v>
      </c>
      <c r="J118" s="9">
        <f t="shared" si="14"/>
        <v>9.3863549999703672E-2</v>
      </c>
      <c r="K118" s="9">
        <f t="shared" si="14"/>
        <v>5.4893694780357397E-2</v>
      </c>
      <c r="L118" s="9">
        <f t="shared" si="14"/>
        <v>3.3909949793355723E-2</v>
      </c>
      <c r="M118" s="9">
        <f t="shared" si="14"/>
        <v>2.1605652046557549E-2</v>
      </c>
      <c r="N118" s="9">
        <f t="shared" si="14"/>
        <v>1.4039401883507137E-2</v>
      </c>
      <c r="O118" s="9">
        <f t="shared" si="14"/>
        <v>9.2462732066927646E-3</v>
      </c>
      <c r="P118" s="9">
        <f t="shared" si="14"/>
        <v>6.1485032231089736E-3</v>
      </c>
      <c r="Q118" s="9">
        <f t="shared" si="14"/>
        <v>4.1178684930094269E-3</v>
      </c>
      <c r="R118" s="9">
        <f t="shared" si="12"/>
        <v>8.6467188294324648E-3</v>
      </c>
    </row>
    <row r="119" spans="1:18" x14ac:dyDescent="0.15">
      <c r="A119" s="9">
        <v>114</v>
      </c>
      <c r="B119" s="9">
        <v>353</v>
      </c>
      <c r="C119" s="9">
        <v>1</v>
      </c>
      <c r="E119" s="9">
        <f t="shared" si="9"/>
        <v>0.17540044547015363</v>
      </c>
      <c r="F119" s="9">
        <f t="shared" si="10"/>
        <v>-1.7406836593086614</v>
      </c>
      <c r="H119" s="9">
        <f t="shared" ref="H119:Q131" si="15">COMBIN($B119,H$5)*EXP(GAMMALN($B$1+H$5)+GAMMALN($B$2+$B119-H$5)-GAMMALN($B$1+$B$2+$B119))/$E$1</f>
        <v>0.50647181368624483</v>
      </c>
      <c r="I119" s="9">
        <f t="shared" si="15"/>
        <v>0.17540044547015363</v>
      </c>
      <c r="J119" s="9">
        <f t="shared" si="15"/>
        <v>9.9506594001803547E-2</v>
      </c>
      <c r="K119" s="9">
        <f t="shared" si="15"/>
        <v>6.3749727744378787E-2</v>
      </c>
      <c r="L119" s="9">
        <f t="shared" si="15"/>
        <v>4.3164479322924235E-2</v>
      </c>
      <c r="M119" s="9">
        <f t="shared" si="15"/>
        <v>3.0161643313668628E-2</v>
      </c>
      <c r="N119" s="9">
        <f t="shared" si="15"/>
        <v>2.1506590402049563E-2</v>
      </c>
      <c r="O119" s="9">
        <f t="shared" si="15"/>
        <v>1.555157638106569E-2</v>
      </c>
      <c r="P119" s="9">
        <f t="shared" si="15"/>
        <v>1.1360922583032869E-2</v>
      </c>
      <c r="Q119" s="9">
        <f t="shared" si="15"/>
        <v>8.3638708534165915E-3</v>
      </c>
      <c r="R119" s="9">
        <f t="shared" si="12"/>
        <v>2.4762336241261451E-2</v>
      </c>
    </row>
    <row r="120" spans="1:18" x14ac:dyDescent="0.15">
      <c r="A120" s="9">
        <v>115</v>
      </c>
      <c r="B120" s="9">
        <v>98</v>
      </c>
      <c r="C120" s="9">
        <v>0</v>
      </c>
      <c r="E120" s="9">
        <f t="shared" si="9"/>
        <v>0.73284494197804717</v>
      </c>
      <c r="F120" s="9">
        <f t="shared" si="10"/>
        <v>-0.3108211383842559</v>
      </c>
      <c r="H120" s="9">
        <f t="shared" si="15"/>
        <v>0.73284494197804717</v>
      </c>
      <c r="I120" s="9">
        <f t="shared" si="15"/>
        <v>0.16383839919246418</v>
      </c>
      <c r="J120" s="9">
        <f t="shared" si="15"/>
        <v>5.9735704600908927E-2</v>
      </c>
      <c r="K120" s="9">
        <f t="shared" si="15"/>
        <v>2.4484629967468564E-2</v>
      </c>
      <c r="L120" s="9">
        <f t="shared" si="15"/>
        <v>1.055788534942587E-2</v>
      </c>
      <c r="M120" s="9">
        <f t="shared" si="15"/>
        <v>4.6763620827490289E-3</v>
      </c>
      <c r="N120" s="9">
        <f t="shared" si="15"/>
        <v>2.1035812893659832E-3</v>
      </c>
      <c r="O120" s="9">
        <f t="shared" si="15"/>
        <v>9.5497539657529999E-4</v>
      </c>
      <c r="P120" s="9">
        <f t="shared" si="15"/>
        <v>4.3583226953632965E-4</v>
      </c>
      <c r="Q120" s="9">
        <f t="shared" si="15"/>
        <v>1.9944386398622639E-4</v>
      </c>
      <c r="R120" s="9">
        <f t="shared" si="12"/>
        <v>1.6824400947246243E-4</v>
      </c>
    </row>
    <row r="121" spans="1:18" x14ac:dyDescent="0.15">
      <c r="A121" s="9">
        <v>116</v>
      </c>
      <c r="B121" s="9">
        <v>89</v>
      </c>
      <c r="C121" s="9">
        <v>1</v>
      </c>
      <c r="E121" s="9">
        <f t="shared" si="9"/>
        <v>0.15939741397050705</v>
      </c>
      <c r="F121" s="9">
        <f t="shared" si="10"/>
        <v>-1.8363547362801655</v>
      </c>
      <c r="H121" s="9">
        <f t="shared" si="15"/>
        <v>0.74835767313775758</v>
      </c>
      <c r="I121" s="9">
        <f t="shared" si="15"/>
        <v>0.15939741397050705</v>
      </c>
      <c r="J121" s="9">
        <f t="shared" si="15"/>
        <v>5.5325631138468286E-2</v>
      </c>
      <c r="K121" s="9">
        <f t="shared" si="15"/>
        <v>2.1570607305905803E-2</v>
      </c>
      <c r="L121" s="9">
        <f t="shared" si="15"/>
        <v>8.8402145128052851E-3</v>
      </c>
      <c r="M121" s="9">
        <f t="shared" si="15"/>
        <v>3.7182814296099127E-3</v>
      </c>
      <c r="N121" s="9">
        <f t="shared" si="15"/>
        <v>1.5869499128348915E-3</v>
      </c>
      <c r="O121" s="9">
        <f t="shared" si="15"/>
        <v>6.8293184803868529E-4</v>
      </c>
      <c r="P121" s="9">
        <f t="shared" si="15"/>
        <v>2.9517995768634327E-4</v>
      </c>
      <c r="Q121" s="9">
        <f t="shared" si="15"/>
        <v>1.2780877618196314E-4</v>
      </c>
      <c r="R121" s="9">
        <f t="shared" si="12"/>
        <v>9.7308010204022466E-5</v>
      </c>
    </row>
    <row r="122" spans="1:18" x14ac:dyDescent="0.15">
      <c r="A122" s="9">
        <v>117</v>
      </c>
      <c r="B122" s="9">
        <v>280</v>
      </c>
      <c r="C122" s="9">
        <v>0</v>
      </c>
      <c r="E122" s="9">
        <f t="shared" si="9"/>
        <v>0.54758472203727215</v>
      </c>
      <c r="F122" s="9">
        <f t="shared" si="10"/>
        <v>-0.60223808581594096</v>
      </c>
      <c r="H122" s="9">
        <f t="shared" si="15"/>
        <v>0.54758472203727215</v>
      </c>
      <c r="I122" s="9">
        <f t="shared" si="15"/>
        <v>0.17974968009640907</v>
      </c>
      <c r="J122" s="9">
        <f t="shared" si="15"/>
        <v>9.6627028434430537E-2</v>
      </c>
      <c r="K122" s="9">
        <f t="shared" si="15"/>
        <v>5.8640980512294966E-2</v>
      </c>
      <c r="L122" s="9">
        <f t="shared" si="15"/>
        <v>3.7600287622823532E-2</v>
      </c>
      <c r="M122" s="9">
        <f t="shared" si="15"/>
        <v>2.4872870668527339E-2</v>
      </c>
      <c r="N122" s="9">
        <f t="shared" si="15"/>
        <v>1.6784639887402045E-2</v>
      </c>
      <c r="O122" s="9">
        <f t="shared" si="15"/>
        <v>1.1482766707575113E-2</v>
      </c>
      <c r="P122" s="9">
        <f t="shared" si="15"/>
        <v>7.9337458559294739E-3</v>
      </c>
      <c r="Q122" s="9">
        <f t="shared" si="15"/>
        <v>5.5223539874026638E-3</v>
      </c>
      <c r="R122" s="9">
        <f t="shared" si="12"/>
        <v>1.3200924189933239E-2</v>
      </c>
    </row>
    <row r="123" spans="1:18" x14ac:dyDescent="0.15">
      <c r="A123" s="9">
        <v>118</v>
      </c>
      <c r="B123" s="9">
        <v>119</v>
      </c>
      <c r="C123" s="9">
        <v>0</v>
      </c>
      <c r="E123" s="9">
        <f t="shared" si="9"/>
        <v>0.70038262869139378</v>
      </c>
      <c r="F123" s="9">
        <f t="shared" si="10"/>
        <v>-0.35612848086060478</v>
      </c>
      <c r="H123" s="9">
        <f t="shared" si="15"/>
        <v>0.70038262869139378</v>
      </c>
      <c r="I123" s="9">
        <f t="shared" si="15"/>
        <v>0.17142451859996674</v>
      </c>
      <c r="J123" s="9">
        <f t="shared" si="15"/>
        <v>6.8515902807375045E-2</v>
      </c>
      <c r="K123" s="9">
        <f t="shared" si="15"/>
        <v>3.0826911142594671E-2</v>
      </c>
      <c r="L123" s="9">
        <f t="shared" si="15"/>
        <v>1.4611154638401352E-2</v>
      </c>
      <c r="M123" s="9">
        <f t="shared" si="15"/>
        <v>7.123484212399534E-3</v>
      </c>
      <c r="N123" s="9">
        <f t="shared" si="15"/>
        <v>3.5321567425814684E-3</v>
      </c>
      <c r="O123" s="9">
        <f t="shared" si="15"/>
        <v>1.7701220305297426E-3</v>
      </c>
      <c r="P123" s="9">
        <f t="shared" si="15"/>
        <v>8.931197329865541E-4</v>
      </c>
      <c r="Q123" s="9">
        <f t="shared" si="15"/>
        <v>4.525374923978074E-4</v>
      </c>
      <c r="R123" s="9">
        <f t="shared" si="12"/>
        <v>4.6746390937324467E-4</v>
      </c>
    </row>
    <row r="124" spans="1:18" x14ac:dyDescent="0.15">
      <c r="A124" s="9">
        <v>119</v>
      </c>
      <c r="B124" s="9">
        <v>909</v>
      </c>
      <c r="C124" s="9">
        <v>1</v>
      </c>
      <c r="E124" s="9">
        <f t="shared" si="9"/>
        <v>0.14133463721474482</v>
      </c>
      <c r="F124" s="9">
        <f t="shared" si="10"/>
        <v>-1.9566248868848197</v>
      </c>
      <c r="H124" s="9">
        <f t="shared" si="15"/>
        <v>0.35543177019099065</v>
      </c>
      <c r="I124" s="9">
        <f t="shared" si="15"/>
        <v>0.14133463721474482</v>
      </c>
      <c r="J124" s="9">
        <f t="shared" si="15"/>
        <v>9.2108986044086585E-2</v>
      </c>
      <c r="K124" s="9">
        <f t="shared" si="15"/>
        <v>6.7823032062175687E-2</v>
      </c>
      <c r="L124" s="9">
        <f t="shared" si="15"/>
        <v>5.2807042286727932E-2</v>
      </c>
      <c r="M124" s="9">
        <f t="shared" si="15"/>
        <v>4.2452747382017174E-2</v>
      </c>
      <c r="N124" s="9">
        <f t="shared" si="15"/>
        <v>3.484400652685285E-2</v>
      </c>
      <c r="O124" s="9">
        <f t="shared" si="15"/>
        <v>2.9017379430740547E-2</v>
      </c>
      <c r="P124" s="9">
        <f t="shared" si="15"/>
        <v>2.4425723079541245E-2</v>
      </c>
      <c r="Q124" s="9">
        <f t="shared" si="15"/>
        <v>2.0730763940662516E-2</v>
      </c>
      <c r="R124" s="9">
        <f t="shared" si="12"/>
        <v>0.1390239118414599</v>
      </c>
    </row>
    <row r="125" spans="1:18" x14ac:dyDescent="0.15">
      <c r="A125" s="9">
        <v>120</v>
      </c>
      <c r="B125" s="9">
        <v>543</v>
      </c>
      <c r="C125" s="9">
        <v>1</v>
      </c>
      <c r="E125" s="9">
        <f t="shared" si="9"/>
        <v>0.16216722818229945</v>
      </c>
      <c r="F125" s="9">
        <f t="shared" si="10"/>
        <v>-1.819127203446629</v>
      </c>
      <c r="H125" s="9">
        <f t="shared" si="15"/>
        <v>0.4336860653435487</v>
      </c>
      <c r="I125" s="9">
        <f t="shared" si="15"/>
        <v>0.16216722818229945</v>
      </c>
      <c r="J125" s="9">
        <f t="shared" si="15"/>
        <v>9.9366062877255523E-2</v>
      </c>
      <c r="K125" s="9">
        <f t="shared" si="15"/>
        <v>6.87797986789625E-2</v>
      </c>
      <c r="L125" s="9">
        <f t="shared" si="15"/>
        <v>5.0332542615972337E-2</v>
      </c>
      <c r="M125" s="9">
        <f t="shared" si="15"/>
        <v>3.8024328163752057E-2</v>
      </c>
      <c r="N125" s="9">
        <f t="shared" si="15"/>
        <v>2.9322948192842084E-2</v>
      </c>
      <c r="O125" s="9">
        <f t="shared" si="15"/>
        <v>2.2939623842399934E-2</v>
      </c>
      <c r="P125" s="9">
        <f t="shared" si="15"/>
        <v>1.813629316163452E-2</v>
      </c>
      <c r="Q125" s="9">
        <f t="shared" si="15"/>
        <v>1.4454847504251087E-2</v>
      </c>
      <c r="R125" s="9">
        <f t="shared" si="12"/>
        <v>6.2790261437081885E-2</v>
      </c>
    </row>
    <row r="126" spans="1:18" x14ac:dyDescent="0.15">
      <c r="A126" s="9">
        <v>121</v>
      </c>
      <c r="B126" s="9">
        <v>602</v>
      </c>
      <c r="C126" s="9">
        <v>0</v>
      </c>
      <c r="E126" s="9">
        <f t="shared" si="9"/>
        <v>0.41717481124033329</v>
      </c>
      <c r="F126" s="9">
        <f t="shared" si="10"/>
        <v>-0.8742499334204582</v>
      </c>
      <c r="H126" s="9">
        <f t="shared" si="15"/>
        <v>0.41717481124033329</v>
      </c>
      <c r="I126" s="9">
        <f t="shared" si="15"/>
        <v>0.15829102607224163</v>
      </c>
      <c r="J126" s="9">
        <f t="shared" si="15"/>
        <v>9.8424357236687937E-2</v>
      </c>
      <c r="K126" s="9">
        <f t="shared" si="15"/>
        <v>6.9138113456829409E-2</v>
      </c>
      <c r="L126" s="9">
        <f t="shared" si="15"/>
        <v>5.1347408797498481E-2</v>
      </c>
      <c r="M126" s="9">
        <f t="shared" si="15"/>
        <v>3.9369986902551793E-2</v>
      </c>
      <c r="N126" s="9">
        <f t="shared" si="15"/>
        <v>3.081530974028527E-2</v>
      </c>
      <c r="O126" s="9">
        <f t="shared" si="15"/>
        <v>2.4469303590392847E-2</v>
      </c>
      <c r="P126" s="9">
        <f t="shared" si="15"/>
        <v>1.9637291712673057E-2</v>
      </c>
      <c r="Q126" s="9">
        <f t="shared" si="15"/>
        <v>1.5887873245958944E-2</v>
      </c>
      <c r="R126" s="9">
        <f t="shared" si="12"/>
        <v>7.5444518004547323E-2</v>
      </c>
    </row>
    <row r="127" spans="1:18" x14ac:dyDescent="0.15">
      <c r="A127" s="9">
        <v>122</v>
      </c>
      <c r="B127" s="9">
        <v>646</v>
      </c>
      <c r="C127" s="9">
        <v>0</v>
      </c>
      <c r="E127" s="9">
        <f t="shared" si="9"/>
        <v>0.4061165898578683</v>
      </c>
      <c r="F127" s="9">
        <f t="shared" si="10"/>
        <v>-0.90111499346738821</v>
      </c>
      <c r="H127" s="9">
        <f t="shared" si="15"/>
        <v>0.4061165898578683</v>
      </c>
      <c r="I127" s="9">
        <f t="shared" si="15"/>
        <v>0.15553127491925722</v>
      </c>
      <c r="J127" s="9">
        <f t="shared" si="15"/>
        <v>9.761238290372011E-2</v>
      </c>
      <c r="K127" s="9">
        <f t="shared" si="15"/>
        <v>6.9210645837200324E-2</v>
      </c>
      <c r="L127" s="9">
        <f t="shared" si="15"/>
        <v>5.1884683644413315E-2</v>
      </c>
      <c r="M127" s="9">
        <f t="shared" si="15"/>
        <v>4.0157201994217129E-2</v>
      </c>
      <c r="N127" s="9">
        <f t="shared" si="15"/>
        <v>3.1728867565595745E-2</v>
      </c>
      <c r="O127" s="9">
        <f t="shared" si="15"/>
        <v>2.543383710409983E-2</v>
      </c>
      <c r="P127" s="9">
        <f t="shared" si="15"/>
        <v>2.0605660859592763E-2</v>
      </c>
      <c r="Q127" s="9">
        <f t="shared" si="15"/>
        <v>1.6830534069735659E-2</v>
      </c>
      <c r="R127" s="9">
        <f t="shared" si="12"/>
        <v>8.4888321244299458E-2</v>
      </c>
    </row>
    <row r="128" spans="1:18" x14ac:dyDescent="0.15">
      <c r="A128" s="9">
        <v>123</v>
      </c>
      <c r="B128" s="9">
        <v>253</v>
      </c>
      <c r="C128" s="9">
        <v>1</v>
      </c>
      <c r="E128" s="9">
        <f t="shared" si="9"/>
        <v>0.18087355185172135</v>
      </c>
      <c r="F128" s="9">
        <f t="shared" si="10"/>
        <v>-1.7099571004110052</v>
      </c>
      <c r="H128" s="9">
        <f t="shared" si="15"/>
        <v>0.56583620866346462</v>
      </c>
      <c r="I128" s="9">
        <f t="shared" si="15"/>
        <v>0.18087355185172135</v>
      </c>
      <c r="J128" s="9">
        <f t="shared" si="15"/>
        <v>9.4666722078111609E-2</v>
      </c>
      <c r="K128" s="9">
        <f t="shared" si="15"/>
        <v>5.5926186297485893E-2</v>
      </c>
      <c r="L128" s="9">
        <f t="shared" si="15"/>
        <v>3.4901423519610938E-2</v>
      </c>
      <c r="M128" s="9">
        <f t="shared" si="15"/>
        <v>2.2466624558531479E-2</v>
      </c>
      <c r="N128" s="9">
        <f t="shared" si="15"/>
        <v>1.4750442559691199E-2</v>
      </c>
      <c r="O128" s="9">
        <f t="shared" si="15"/>
        <v>9.8161466544346536E-3</v>
      </c>
      <c r="P128" s="9">
        <f t="shared" si="15"/>
        <v>6.5961999938220738E-3</v>
      </c>
      <c r="Q128" s="9">
        <f t="shared" si="15"/>
        <v>4.4645690744052856E-3</v>
      </c>
      <c r="R128" s="9">
        <f t="shared" si="12"/>
        <v>9.7019247487208915E-3</v>
      </c>
    </row>
    <row r="129" spans="1:18" x14ac:dyDescent="0.15">
      <c r="A129" s="9">
        <v>124</v>
      </c>
      <c r="B129" s="9">
        <v>255</v>
      </c>
      <c r="C129" s="9">
        <v>0</v>
      </c>
      <c r="E129" s="9">
        <f t="shared" si="9"/>
        <v>0.56441520434087078</v>
      </c>
      <c r="F129" s="9">
        <f t="shared" si="10"/>
        <v>-0.57196512042077086</v>
      </c>
      <c r="H129" s="9">
        <f t="shared" si="15"/>
        <v>0.56441520434087078</v>
      </c>
      <c r="I129" s="9">
        <f t="shared" si="15"/>
        <v>0.18080468817945256</v>
      </c>
      <c r="J129" s="9">
        <f t="shared" si="15"/>
        <v>9.4834192708812382E-2</v>
      </c>
      <c r="K129" s="9">
        <f t="shared" si="15"/>
        <v>5.6146438761176289E-2</v>
      </c>
      <c r="L129" s="9">
        <f t="shared" si="15"/>
        <v>3.5115270825633128E-2</v>
      </c>
      <c r="M129" s="9">
        <f t="shared" si="15"/>
        <v>2.265390742575692E-2</v>
      </c>
      <c r="N129" s="9">
        <f t="shared" si="15"/>
        <v>1.49062831338296E-2</v>
      </c>
      <c r="O129" s="9">
        <f t="shared" si="15"/>
        <v>9.9419380922254053E-3</v>
      </c>
      <c r="P129" s="9">
        <f t="shared" si="15"/>
        <v>6.6957045472787772E-3</v>
      </c>
      <c r="Q129" s="9">
        <f t="shared" si="15"/>
        <v>4.5421480508487091E-3</v>
      </c>
      <c r="R129" s="9">
        <f t="shared" si="12"/>
        <v>9.944223934115537E-3</v>
      </c>
    </row>
    <row r="130" spans="1:18" x14ac:dyDescent="0.15">
      <c r="A130" s="9">
        <v>125</v>
      </c>
      <c r="B130" s="9">
        <v>383</v>
      </c>
      <c r="C130" s="9">
        <v>0</v>
      </c>
      <c r="E130" s="9">
        <f t="shared" si="9"/>
        <v>0.49226912297871633</v>
      </c>
      <c r="F130" s="9">
        <f t="shared" si="10"/>
        <v>-0.70872971411444052</v>
      </c>
      <c r="H130" s="9">
        <f t="shared" si="15"/>
        <v>0.49226912297871633</v>
      </c>
      <c r="I130" s="9">
        <f t="shared" si="15"/>
        <v>0.17334699160490158</v>
      </c>
      <c r="J130" s="9">
        <f t="shared" si="15"/>
        <v>0.10000259773557678</v>
      </c>
      <c r="K130" s="9">
        <f t="shared" si="15"/>
        <v>6.5154936143114475E-2</v>
      </c>
      <c r="L130" s="9">
        <f t="shared" si="15"/>
        <v>4.4868452879701481E-2</v>
      </c>
      <c r="M130" s="9">
        <f t="shared" si="15"/>
        <v>3.1889777277079902E-2</v>
      </c>
      <c r="N130" s="9">
        <f t="shared" si="15"/>
        <v>2.3130579762683626E-2</v>
      </c>
      <c r="O130" s="9">
        <f t="shared" si="15"/>
        <v>1.7015498776150623E-2</v>
      </c>
      <c r="P130" s="9">
        <f t="shared" si="15"/>
        <v>1.2646673284070108E-2</v>
      </c>
      <c r="Q130" s="9">
        <f t="shared" si="15"/>
        <v>9.4732685472915055E-3</v>
      </c>
      <c r="R130" s="9">
        <f t="shared" si="12"/>
        <v>3.0202101010713744E-2</v>
      </c>
    </row>
    <row r="131" spans="1:18" x14ac:dyDescent="0.15">
      <c r="A131" s="9">
        <v>126</v>
      </c>
      <c r="B131" s="9">
        <v>404</v>
      </c>
      <c r="C131" s="9">
        <v>0</v>
      </c>
      <c r="E131" s="9">
        <f t="shared" si="9"/>
        <v>0.48306833819881251</v>
      </c>
      <c r="F131" s="9">
        <f t="shared" si="10"/>
        <v>-0.72759714838383627</v>
      </c>
      <c r="H131" s="9">
        <f t="shared" si="15"/>
        <v>0.48306833819881251</v>
      </c>
      <c r="I131" s="9">
        <f t="shared" si="15"/>
        <v>0.1718737997696656</v>
      </c>
      <c r="J131" s="9">
        <f t="shared" si="15"/>
        <v>0.10018731270487674</v>
      </c>
      <c r="K131" s="9">
        <f t="shared" si="15"/>
        <v>6.5959548609724944E-2</v>
      </c>
      <c r="L131" s="9">
        <f t="shared" si="15"/>
        <v>4.5900913144235292E-2</v>
      </c>
      <c r="M131" s="9">
        <f t="shared" si="15"/>
        <v>3.2968767846786089E-2</v>
      </c>
      <c r="N131" s="9">
        <f t="shared" si="15"/>
        <v>2.4167404826419193E-2</v>
      </c>
      <c r="O131" s="9">
        <f t="shared" si="15"/>
        <v>1.7968088122644946E-2</v>
      </c>
      <c r="P131" s="9">
        <f t="shared" si="15"/>
        <v>1.3497978709255395E-2</v>
      </c>
      <c r="Q131" s="9">
        <f t="shared" si="15"/>
        <v>1.0219961610611469E-2</v>
      </c>
      <c r="R131" s="9">
        <f t="shared" si="12"/>
        <v>3.4187886456967909E-2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baseColWidth="10" defaultColWidth="8.83203125" defaultRowHeight="13" x14ac:dyDescent="0.15"/>
  <cols>
    <col min="2" max="2" width="2.1640625" customWidth="1"/>
    <col min="5" max="5" width="9.5" bestFit="1" customWidth="1"/>
    <col min="6" max="6" width="2.6640625" customWidth="1"/>
    <col min="9" max="9" width="9.5" bestFit="1" customWidth="1"/>
    <col min="10" max="10" width="2.6640625" customWidth="1"/>
    <col min="13" max="13" width="9.5" bestFit="1" customWidth="1"/>
  </cols>
  <sheetData>
    <row r="1" spans="1:13" x14ac:dyDescent="0.15">
      <c r="C1" s="2" t="s">
        <v>4</v>
      </c>
      <c r="D1" s="2"/>
      <c r="E1" s="2"/>
      <c r="G1" s="2" t="s">
        <v>14</v>
      </c>
      <c r="H1" s="2"/>
      <c r="I1" s="2"/>
      <c r="K1" s="2" t="s">
        <v>15</v>
      </c>
      <c r="L1" s="2"/>
      <c r="M1" s="2"/>
    </row>
    <row r="2" spans="1:13" x14ac:dyDescent="0.15">
      <c r="A2" s="1" t="s">
        <v>8</v>
      </c>
      <c r="B2" s="1"/>
      <c r="C2" s="3" t="s">
        <v>1</v>
      </c>
      <c r="D2" s="1" t="s">
        <v>2</v>
      </c>
      <c r="E2" s="1" t="s">
        <v>3</v>
      </c>
      <c r="G2" s="3" t="s">
        <v>1</v>
      </c>
      <c r="H2" s="1" t="s">
        <v>2</v>
      </c>
      <c r="I2" s="1" t="s">
        <v>3</v>
      </c>
      <c r="K2" s="3" t="s">
        <v>1</v>
      </c>
      <c r="L2" s="1" t="s">
        <v>2</v>
      </c>
      <c r="M2" s="1" t="s">
        <v>3</v>
      </c>
    </row>
    <row r="3" spans="1:13" x14ac:dyDescent="0.15">
      <c r="A3">
        <v>1</v>
      </c>
      <c r="C3" s="3" t="str">
        <f t="shared" ref="C3:C34" si="0">IF(D3&gt;0,"Y","N")</f>
        <v>Y</v>
      </c>
      <c r="D3">
        <v>6750</v>
      </c>
      <c r="E3">
        <v>37</v>
      </c>
      <c r="G3">
        <f>IF(Standard!F4="Y",1,0)</f>
        <v>0</v>
      </c>
      <c r="H3">
        <f>G3*D3</f>
        <v>0</v>
      </c>
      <c r="I3">
        <f>G3*E3</f>
        <v>0</v>
      </c>
      <c r="K3">
        <f>IF(Model!I6="Y",1,0)</f>
        <v>1</v>
      </c>
      <c r="L3">
        <f>K3*D3</f>
        <v>6750</v>
      </c>
      <c r="M3">
        <f>K3*E3</f>
        <v>37</v>
      </c>
    </row>
    <row r="4" spans="1:13" x14ac:dyDescent="0.15">
      <c r="A4">
        <v>2</v>
      </c>
      <c r="C4" s="3" t="str">
        <f t="shared" si="0"/>
        <v>Y</v>
      </c>
      <c r="D4">
        <v>3318</v>
      </c>
      <c r="E4">
        <v>23</v>
      </c>
      <c r="G4">
        <f>IF(Standard!F5="Y",1,0)</f>
        <v>1</v>
      </c>
      <c r="H4">
        <f t="shared" ref="H4:H67" si="1">G4*D4</f>
        <v>3318</v>
      </c>
      <c r="I4">
        <f t="shared" ref="I4:I67" si="2">G4*E4</f>
        <v>23</v>
      </c>
      <c r="K4">
        <f>IF(Model!I7="Y",1,0)</f>
        <v>1</v>
      </c>
      <c r="L4">
        <f t="shared" ref="L4:L67" si="3">K4*D4</f>
        <v>3318</v>
      </c>
      <c r="M4">
        <f t="shared" ref="M4:M67" si="4">K4*E4</f>
        <v>23</v>
      </c>
    </row>
    <row r="5" spans="1:13" x14ac:dyDescent="0.15">
      <c r="A5">
        <v>3</v>
      </c>
      <c r="C5" s="3" t="str">
        <f t="shared" si="0"/>
        <v>Y</v>
      </c>
      <c r="D5">
        <v>982</v>
      </c>
      <c r="E5">
        <v>10</v>
      </c>
      <c r="G5">
        <f>IF(Standard!F6="Y",1,0)</f>
        <v>0</v>
      </c>
      <c r="H5">
        <f t="shared" si="1"/>
        <v>0</v>
      </c>
      <c r="I5">
        <f t="shared" si="2"/>
        <v>0</v>
      </c>
      <c r="K5">
        <f>IF(Model!I8="Y",1,0)</f>
        <v>1</v>
      </c>
      <c r="L5">
        <f t="shared" si="3"/>
        <v>982</v>
      </c>
      <c r="M5">
        <f t="shared" si="4"/>
        <v>10</v>
      </c>
    </row>
    <row r="6" spans="1:13" x14ac:dyDescent="0.15">
      <c r="A6">
        <v>4</v>
      </c>
      <c r="C6" s="3" t="str">
        <f t="shared" si="0"/>
        <v>Y</v>
      </c>
      <c r="D6">
        <v>2777</v>
      </c>
      <c r="E6">
        <v>30</v>
      </c>
      <c r="G6">
        <f>IF(Standard!F7="Y",1,0)</f>
        <v>1</v>
      </c>
      <c r="H6">
        <f t="shared" si="1"/>
        <v>2777</v>
      </c>
      <c r="I6">
        <f t="shared" si="2"/>
        <v>30</v>
      </c>
      <c r="K6">
        <f>IF(Model!I9="Y",1,0)</f>
        <v>1</v>
      </c>
      <c r="L6">
        <f t="shared" si="3"/>
        <v>2777</v>
      </c>
      <c r="M6">
        <f t="shared" si="4"/>
        <v>30</v>
      </c>
    </row>
    <row r="7" spans="1:13" x14ac:dyDescent="0.15">
      <c r="A7">
        <v>5</v>
      </c>
      <c r="C7" s="3" t="str">
        <f t="shared" si="0"/>
        <v>Y</v>
      </c>
      <c r="D7">
        <v>48293</v>
      </c>
      <c r="E7">
        <v>1346</v>
      </c>
      <c r="G7">
        <f>IF(Standard!F8="Y",1,0)</f>
        <v>1</v>
      </c>
      <c r="H7">
        <f t="shared" si="1"/>
        <v>48293</v>
      </c>
      <c r="I7">
        <f t="shared" si="2"/>
        <v>1346</v>
      </c>
      <c r="K7">
        <f>IF(Model!I10="Y",1,0)</f>
        <v>1</v>
      </c>
      <c r="L7">
        <f t="shared" si="3"/>
        <v>48293</v>
      </c>
      <c r="M7">
        <f t="shared" si="4"/>
        <v>1346</v>
      </c>
    </row>
    <row r="8" spans="1:13" x14ac:dyDescent="0.15">
      <c r="A8">
        <v>6</v>
      </c>
      <c r="C8" s="3" t="str">
        <f t="shared" si="0"/>
        <v>Y</v>
      </c>
      <c r="D8">
        <v>7033</v>
      </c>
      <c r="E8">
        <v>215</v>
      </c>
      <c r="G8">
        <f>IF(Standard!F9="Y",1,0)</f>
        <v>1</v>
      </c>
      <c r="H8">
        <f t="shared" si="1"/>
        <v>7033</v>
      </c>
      <c r="I8">
        <f t="shared" si="2"/>
        <v>215</v>
      </c>
      <c r="K8">
        <f>IF(Model!I11="Y",1,0)</f>
        <v>1</v>
      </c>
      <c r="L8">
        <f t="shared" si="3"/>
        <v>7033</v>
      </c>
      <c r="M8">
        <f t="shared" si="4"/>
        <v>215</v>
      </c>
    </row>
    <row r="9" spans="1:13" x14ac:dyDescent="0.15">
      <c r="A9">
        <v>7</v>
      </c>
      <c r="C9" s="3" t="str">
        <f t="shared" si="0"/>
        <v>Y</v>
      </c>
      <c r="D9">
        <v>35944</v>
      </c>
      <c r="E9">
        <v>1199</v>
      </c>
      <c r="G9">
        <f>IF(Standard!F10="Y",1,0)</f>
        <v>1</v>
      </c>
      <c r="H9">
        <f t="shared" si="1"/>
        <v>35944</v>
      </c>
      <c r="I9">
        <f t="shared" si="2"/>
        <v>1199</v>
      </c>
      <c r="K9">
        <f>IF(Model!I12="Y",1,0)</f>
        <v>1</v>
      </c>
      <c r="L9">
        <f t="shared" si="3"/>
        <v>35944</v>
      </c>
      <c r="M9">
        <f t="shared" si="4"/>
        <v>1199</v>
      </c>
    </row>
    <row r="10" spans="1:13" x14ac:dyDescent="0.15">
      <c r="A10">
        <v>8</v>
      </c>
      <c r="C10" s="3" t="str">
        <f t="shared" si="0"/>
        <v>Y</v>
      </c>
      <c r="D10">
        <v>15142</v>
      </c>
      <c r="E10">
        <v>482</v>
      </c>
      <c r="G10">
        <f>IF(Standard!F11="Y",1,0)</f>
        <v>1</v>
      </c>
      <c r="H10">
        <f t="shared" si="1"/>
        <v>15142</v>
      </c>
      <c r="I10">
        <f t="shared" si="2"/>
        <v>482</v>
      </c>
      <c r="K10">
        <f>IF(Model!I13="Y",1,0)</f>
        <v>1</v>
      </c>
      <c r="L10">
        <f t="shared" si="3"/>
        <v>15142</v>
      </c>
      <c r="M10">
        <f t="shared" si="4"/>
        <v>482</v>
      </c>
    </row>
    <row r="11" spans="1:13" x14ac:dyDescent="0.15">
      <c r="A11">
        <v>9</v>
      </c>
      <c r="C11" s="3" t="str">
        <f t="shared" si="0"/>
        <v>Y</v>
      </c>
      <c r="D11">
        <v>24200</v>
      </c>
      <c r="E11">
        <v>123</v>
      </c>
      <c r="G11">
        <f>IF(Standard!F12="Y",1,0)</f>
        <v>1</v>
      </c>
      <c r="H11">
        <f t="shared" si="1"/>
        <v>24200</v>
      </c>
      <c r="I11">
        <f t="shared" si="2"/>
        <v>123</v>
      </c>
      <c r="K11">
        <f>IF(Model!I14="Y",1,0)</f>
        <v>1</v>
      </c>
      <c r="L11">
        <f t="shared" si="3"/>
        <v>24200</v>
      </c>
      <c r="M11">
        <f t="shared" si="4"/>
        <v>123</v>
      </c>
    </row>
    <row r="12" spans="1:13" x14ac:dyDescent="0.15">
      <c r="A12">
        <v>10</v>
      </c>
      <c r="C12" s="3" t="str">
        <f t="shared" si="0"/>
        <v>Y</v>
      </c>
      <c r="D12">
        <v>7113</v>
      </c>
      <c r="E12">
        <v>49</v>
      </c>
      <c r="G12">
        <f>IF(Standard!F13="Y",1,0)</f>
        <v>1</v>
      </c>
      <c r="H12">
        <f t="shared" si="1"/>
        <v>7113</v>
      </c>
      <c r="I12">
        <f t="shared" si="2"/>
        <v>49</v>
      </c>
      <c r="K12">
        <f>IF(Model!I15="Y",1,0)</f>
        <v>1</v>
      </c>
      <c r="L12">
        <f t="shared" si="3"/>
        <v>7113</v>
      </c>
      <c r="M12">
        <f t="shared" si="4"/>
        <v>49</v>
      </c>
    </row>
    <row r="13" spans="1:13" x14ac:dyDescent="0.15">
      <c r="A13">
        <v>11</v>
      </c>
      <c r="C13" s="3" t="str">
        <f t="shared" si="0"/>
        <v>Y</v>
      </c>
      <c r="D13">
        <v>32078</v>
      </c>
      <c r="E13">
        <v>123</v>
      </c>
      <c r="G13">
        <f>IF(Standard!F14="Y",1,0)</f>
        <v>1</v>
      </c>
      <c r="H13">
        <f t="shared" si="1"/>
        <v>32078</v>
      </c>
      <c r="I13">
        <f t="shared" si="2"/>
        <v>123</v>
      </c>
      <c r="K13">
        <f>IF(Model!I16="Y",1,0)</f>
        <v>1</v>
      </c>
      <c r="L13">
        <f t="shared" si="3"/>
        <v>32078</v>
      </c>
      <c r="M13">
        <f t="shared" si="4"/>
        <v>123</v>
      </c>
    </row>
    <row r="14" spans="1:13" x14ac:dyDescent="0.15">
      <c r="A14">
        <v>12</v>
      </c>
      <c r="C14" s="3" t="str">
        <f t="shared" si="0"/>
        <v>Y</v>
      </c>
      <c r="D14">
        <v>6721</v>
      </c>
      <c r="E14">
        <v>24</v>
      </c>
      <c r="G14">
        <f>IF(Standard!F15="Y",1,0)</f>
        <v>0</v>
      </c>
      <c r="H14">
        <f t="shared" si="1"/>
        <v>0</v>
      </c>
      <c r="I14">
        <f t="shared" si="2"/>
        <v>0</v>
      </c>
      <c r="K14">
        <f>IF(Model!I17="Y",1,0)</f>
        <v>0</v>
      </c>
      <c r="L14">
        <f t="shared" si="3"/>
        <v>0</v>
      </c>
      <c r="M14">
        <f t="shared" si="4"/>
        <v>0</v>
      </c>
    </row>
    <row r="15" spans="1:13" x14ac:dyDescent="0.15">
      <c r="A15">
        <v>13</v>
      </c>
      <c r="C15" s="3" t="str">
        <f t="shared" si="0"/>
        <v>Y</v>
      </c>
      <c r="D15">
        <v>56298</v>
      </c>
      <c r="E15">
        <v>142</v>
      </c>
      <c r="G15">
        <f>IF(Standard!F16="Y",1,0)</f>
        <v>1</v>
      </c>
      <c r="H15">
        <f t="shared" si="1"/>
        <v>56298</v>
      </c>
      <c r="I15">
        <f t="shared" si="2"/>
        <v>142</v>
      </c>
      <c r="K15">
        <f>IF(Model!I18="Y",1,0)</f>
        <v>1</v>
      </c>
      <c r="L15">
        <f t="shared" si="3"/>
        <v>56298</v>
      </c>
      <c r="M15">
        <f t="shared" si="4"/>
        <v>142</v>
      </c>
    </row>
    <row r="16" spans="1:13" x14ac:dyDescent="0.15">
      <c r="A16">
        <v>14</v>
      </c>
      <c r="C16" s="3" t="str">
        <f t="shared" si="0"/>
        <v>Y</v>
      </c>
      <c r="D16">
        <v>21481</v>
      </c>
      <c r="E16">
        <v>51</v>
      </c>
      <c r="G16">
        <f>IF(Standard!F17="Y",1,0)</f>
        <v>1</v>
      </c>
      <c r="H16">
        <f t="shared" si="1"/>
        <v>21481</v>
      </c>
      <c r="I16">
        <f t="shared" si="2"/>
        <v>51</v>
      </c>
      <c r="K16">
        <f>IF(Model!I19="Y",1,0)</f>
        <v>1</v>
      </c>
      <c r="L16">
        <f t="shared" si="3"/>
        <v>21481</v>
      </c>
      <c r="M16">
        <f t="shared" si="4"/>
        <v>51</v>
      </c>
    </row>
    <row r="17" spans="1:13" x14ac:dyDescent="0.15">
      <c r="A17">
        <v>15</v>
      </c>
      <c r="C17" s="3" t="str">
        <f t="shared" si="0"/>
        <v>Y</v>
      </c>
      <c r="D17">
        <v>19944</v>
      </c>
      <c r="E17">
        <v>72</v>
      </c>
      <c r="G17">
        <f>IF(Standard!F18="Y",1,0)</f>
        <v>1</v>
      </c>
      <c r="H17">
        <f t="shared" si="1"/>
        <v>19944</v>
      </c>
      <c r="I17">
        <f t="shared" si="2"/>
        <v>72</v>
      </c>
      <c r="K17">
        <f>IF(Model!I20="Y",1,0)</f>
        <v>1</v>
      </c>
      <c r="L17">
        <f t="shared" si="3"/>
        <v>19944</v>
      </c>
      <c r="M17">
        <f t="shared" si="4"/>
        <v>72</v>
      </c>
    </row>
    <row r="18" spans="1:13" x14ac:dyDescent="0.15">
      <c r="A18">
        <v>16</v>
      </c>
      <c r="C18" s="3" t="str">
        <f t="shared" si="0"/>
        <v>Y</v>
      </c>
      <c r="D18">
        <v>9081</v>
      </c>
      <c r="E18">
        <v>41</v>
      </c>
      <c r="G18">
        <f>IF(Standard!F19="Y",1,0)</f>
        <v>0</v>
      </c>
      <c r="H18">
        <f t="shared" si="1"/>
        <v>0</v>
      </c>
      <c r="I18">
        <f t="shared" si="2"/>
        <v>0</v>
      </c>
      <c r="K18">
        <f>IF(Model!I21="Y",1,0)</f>
        <v>0</v>
      </c>
      <c r="L18">
        <f t="shared" si="3"/>
        <v>0</v>
      </c>
      <c r="M18">
        <f t="shared" si="4"/>
        <v>0</v>
      </c>
    </row>
    <row r="19" spans="1:13" x14ac:dyDescent="0.15">
      <c r="A19">
        <v>17</v>
      </c>
      <c r="C19" s="3" t="str">
        <f t="shared" si="0"/>
        <v>Y</v>
      </c>
      <c r="D19">
        <v>7773</v>
      </c>
      <c r="E19">
        <v>23</v>
      </c>
      <c r="G19">
        <f>IF(Standard!F20="Y",1,0)</f>
        <v>1</v>
      </c>
      <c r="H19">
        <f t="shared" si="1"/>
        <v>7773</v>
      </c>
      <c r="I19">
        <f t="shared" si="2"/>
        <v>23</v>
      </c>
      <c r="K19">
        <f>IF(Model!I22="Y",1,0)</f>
        <v>1</v>
      </c>
      <c r="L19">
        <f t="shared" si="3"/>
        <v>7773</v>
      </c>
      <c r="M19">
        <f t="shared" si="4"/>
        <v>23</v>
      </c>
    </row>
    <row r="20" spans="1:13" x14ac:dyDescent="0.15">
      <c r="A20">
        <v>18</v>
      </c>
      <c r="C20" s="3" t="str">
        <f t="shared" si="0"/>
        <v>Y</v>
      </c>
      <c r="D20">
        <v>5464</v>
      </c>
      <c r="E20">
        <v>10</v>
      </c>
      <c r="G20">
        <f>IF(Standard!F21="Y",1,0)</f>
        <v>1</v>
      </c>
      <c r="H20">
        <f t="shared" si="1"/>
        <v>5464</v>
      </c>
      <c r="I20">
        <f t="shared" si="2"/>
        <v>10</v>
      </c>
      <c r="K20">
        <f>IF(Model!I23="Y",1,0)</f>
        <v>1</v>
      </c>
      <c r="L20">
        <f t="shared" si="3"/>
        <v>5464</v>
      </c>
      <c r="M20">
        <f t="shared" si="4"/>
        <v>10</v>
      </c>
    </row>
    <row r="21" spans="1:13" x14ac:dyDescent="0.15">
      <c r="A21">
        <v>19</v>
      </c>
      <c r="C21" s="3" t="str">
        <f t="shared" si="0"/>
        <v>Y</v>
      </c>
      <c r="D21">
        <v>2748</v>
      </c>
      <c r="E21">
        <v>3</v>
      </c>
      <c r="G21">
        <f>IF(Standard!F22="Y",1,0)</f>
        <v>0</v>
      </c>
      <c r="H21">
        <f t="shared" si="1"/>
        <v>0</v>
      </c>
      <c r="I21">
        <f t="shared" si="2"/>
        <v>0</v>
      </c>
      <c r="K21">
        <f>IF(Model!I24="Y",1,0)</f>
        <v>1</v>
      </c>
      <c r="L21">
        <f t="shared" si="3"/>
        <v>2748</v>
      </c>
      <c r="M21">
        <f t="shared" si="4"/>
        <v>3</v>
      </c>
    </row>
    <row r="22" spans="1:13" x14ac:dyDescent="0.15">
      <c r="A22">
        <v>20</v>
      </c>
      <c r="C22" s="3" t="str">
        <f t="shared" si="0"/>
        <v>Y</v>
      </c>
      <c r="D22">
        <v>1620</v>
      </c>
      <c r="E22">
        <v>2</v>
      </c>
      <c r="G22">
        <f>IF(Standard!F23="Y",1,0)</f>
        <v>1</v>
      </c>
      <c r="H22">
        <f t="shared" si="1"/>
        <v>1620</v>
      </c>
      <c r="I22">
        <f t="shared" si="2"/>
        <v>2</v>
      </c>
      <c r="K22">
        <f>IF(Model!I25="Y",1,0)</f>
        <v>1</v>
      </c>
      <c r="L22">
        <f t="shared" si="3"/>
        <v>1620</v>
      </c>
      <c r="M22">
        <f t="shared" si="4"/>
        <v>2</v>
      </c>
    </row>
    <row r="23" spans="1:13" x14ac:dyDescent="0.15">
      <c r="A23">
        <v>21</v>
      </c>
      <c r="C23" s="3" t="str">
        <f t="shared" si="0"/>
        <v>Y</v>
      </c>
      <c r="D23">
        <v>5588</v>
      </c>
      <c r="E23">
        <v>5</v>
      </c>
      <c r="G23">
        <f>IF(Standard!F24="Y",1,0)</f>
        <v>1</v>
      </c>
      <c r="H23">
        <f t="shared" si="1"/>
        <v>5588</v>
      </c>
      <c r="I23">
        <f t="shared" si="2"/>
        <v>5</v>
      </c>
      <c r="K23">
        <f>IF(Model!I26="Y",1,0)</f>
        <v>1</v>
      </c>
      <c r="L23">
        <f t="shared" si="3"/>
        <v>5588</v>
      </c>
      <c r="M23">
        <f t="shared" si="4"/>
        <v>5</v>
      </c>
    </row>
    <row r="24" spans="1:13" x14ac:dyDescent="0.15">
      <c r="A24">
        <v>22</v>
      </c>
      <c r="C24" s="3" t="str">
        <f t="shared" si="0"/>
        <v>Y</v>
      </c>
      <c r="D24">
        <v>2440</v>
      </c>
      <c r="E24">
        <v>0</v>
      </c>
      <c r="G24">
        <f>IF(Standard!F25="Y",1,0)</f>
        <v>1</v>
      </c>
      <c r="H24">
        <f t="shared" si="1"/>
        <v>2440</v>
      </c>
      <c r="I24">
        <f t="shared" si="2"/>
        <v>0</v>
      </c>
      <c r="K24">
        <f>IF(Model!I27="Y",1,0)</f>
        <v>1</v>
      </c>
      <c r="L24">
        <f t="shared" si="3"/>
        <v>2440</v>
      </c>
      <c r="M24">
        <f t="shared" si="4"/>
        <v>0</v>
      </c>
    </row>
    <row r="25" spans="1:13" x14ac:dyDescent="0.15">
      <c r="A25">
        <v>23</v>
      </c>
      <c r="C25" s="3" t="str">
        <f t="shared" si="0"/>
        <v>Y</v>
      </c>
      <c r="D25">
        <v>7099</v>
      </c>
      <c r="E25">
        <v>11</v>
      </c>
      <c r="G25">
        <f>IF(Standard!F26="Y",1,0)</f>
        <v>1</v>
      </c>
      <c r="H25">
        <f t="shared" si="1"/>
        <v>7099</v>
      </c>
      <c r="I25">
        <f t="shared" si="2"/>
        <v>11</v>
      </c>
      <c r="K25">
        <f>IF(Model!I28="Y",1,0)</f>
        <v>1</v>
      </c>
      <c r="L25">
        <f t="shared" si="3"/>
        <v>7099</v>
      </c>
      <c r="M25">
        <f t="shared" si="4"/>
        <v>11</v>
      </c>
    </row>
    <row r="26" spans="1:13" x14ac:dyDescent="0.15">
      <c r="A26">
        <v>24</v>
      </c>
      <c r="C26" s="3" t="str">
        <f t="shared" si="0"/>
        <v>Y</v>
      </c>
      <c r="D26">
        <v>4084</v>
      </c>
      <c r="E26">
        <v>7</v>
      </c>
      <c r="G26">
        <f>IF(Standard!F27="Y",1,0)</f>
        <v>0</v>
      </c>
      <c r="H26">
        <f t="shared" si="1"/>
        <v>0</v>
      </c>
      <c r="I26">
        <f t="shared" si="2"/>
        <v>0</v>
      </c>
      <c r="K26">
        <f>IF(Model!I29="Y",1,0)</f>
        <v>0</v>
      </c>
      <c r="L26">
        <f t="shared" si="3"/>
        <v>0</v>
      </c>
      <c r="M26">
        <f t="shared" si="4"/>
        <v>0</v>
      </c>
    </row>
    <row r="27" spans="1:13" x14ac:dyDescent="0.15">
      <c r="A27">
        <v>25</v>
      </c>
      <c r="C27" s="3" t="str">
        <f t="shared" si="0"/>
        <v>Y</v>
      </c>
      <c r="D27">
        <v>54741</v>
      </c>
      <c r="E27">
        <v>98</v>
      </c>
      <c r="G27">
        <f>IF(Standard!F28="Y",1,0)</f>
        <v>1</v>
      </c>
      <c r="H27">
        <f t="shared" si="1"/>
        <v>54741</v>
      </c>
      <c r="I27">
        <f t="shared" si="2"/>
        <v>98</v>
      </c>
      <c r="K27">
        <f>IF(Model!I30="Y",1,0)</f>
        <v>1</v>
      </c>
      <c r="L27">
        <f t="shared" si="3"/>
        <v>54741</v>
      </c>
      <c r="M27">
        <f t="shared" si="4"/>
        <v>98</v>
      </c>
    </row>
    <row r="28" spans="1:13" x14ac:dyDescent="0.15">
      <c r="A28">
        <v>26</v>
      </c>
      <c r="C28" s="3" t="str">
        <f t="shared" si="0"/>
        <v>Y</v>
      </c>
      <c r="D28">
        <v>42930</v>
      </c>
      <c r="E28">
        <v>73</v>
      </c>
      <c r="G28">
        <f>IF(Standard!F29="Y",1,0)</f>
        <v>1</v>
      </c>
      <c r="H28">
        <f t="shared" si="1"/>
        <v>42930</v>
      </c>
      <c r="I28">
        <f t="shared" si="2"/>
        <v>73</v>
      </c>
      <c r="K28">
        <f>IF(Model!I31="Y",1,0)</f>
        <v>1</v>
      </c>
      <c r="L28">
        <f t="shared" si="3"/>
        <v>42930</v>
      </c>
      <c r="M28">
        <f t="shared" si="4"/>
        <v>73</v>
      </c>
    </row>
    <row r="29" spans="1:13" x14ac:dyDescent="0.15">
      <c r="A29">
        <v>27</v>
      </c>
      <c r="C29" s="3" t="str">
        <f t="shared" si="0"/>
        <v>Y</v>
      </c>
      <c r="D29">
        <v>23440</v>
      </c>
      <c r="E29">
        <v>27</v>
      </c>
      <c r="G29">
        <f>IF(Standard!F30="Y",1,0)</f>
        <v>1</v>
      </c>
      <c r="H29">
        <f t="shared" si="1"/>
        <v>23440</v>
      </c>
      <c r="I29">
        <f t="shared" si="2"/>
        <v>27</v>
      </c>
      <c r="K29">
        <f>IF(Model!I32="Y",1,0)</f>
        <v>1</v>
      </c>
      <c r="L29">
        <f t="shared" si="3"/>
        <v>23440</v>
      </c>
      <c r="M29">
        <f t="shared" si="4"/>
        <v>27</v>
      </c>
    </row>
    <row r="30" spans="1:13" x14ac:dyDescent="0.15">
      <c r="A30">
        <v>28</v>
      </c>
      <c r="C30" s="3" t="str">
        <f t="shared" si="0"/>
        <v>Y</v>
      </c>
      <c r="D30">
        <v>13999</v>
      </c>
      <c r="E30">
        <v>14</v>
      </c>
      <c r="G30">
        <f>IF(Standard!F31="Y",1,0)</f>
        <v>1</v>
      </c>
      <c r="H30">
        <f t="shared" si="1"/>
        <v>13999</v>
      </c>
      <c r="I30">
        <f t="shared" si="2"/>
        <v>14</v>
      </c>
      <c r="K30">
        <f>IF(Model!I33="Y",1,0)</f>
        <v>1</v>
      </c>
      <c r="L30">
        <f t="shared" si="3"/>
        <v>13999</v>
      </c>
      <c r="M30">
        <f t="shared" si="4"/>
        <v>14</v>
      </c>
    </row>
    <row r="31" spans="1:13" x14ac:dyDescent="0.15">
      <c r="A31">
        <v>29</v>
      </c>
      <c r="C31" s="3" t="str">
        <f t="shared" si="0"/>
        <v>Y</v>
      </c>
      <c r="D31">
        <v>24947</v>
      </c>
      <c r="E31">
        <v>36</v>
      </c>
      <c r="G31">
        <f>IF(Standard!F32="Y",1,0)</f>
        <v>0</v>
      </c>
      <c r="H31">
        <f t="shared" si="1"/>
        <v>0</v>
      </c>
      <c r="I31">
        <f t="shared" si="2"/>
        <v>0</v>
      </c>
      <c r="K31">
        <f>IF(Model!I34="Y",1,0)</f>
        <v>0</v>
      </c>
      <c r="L31">
        <f t="shared" si="3"/>
        <v>0</v>
      </c>
      <c r="M31">
        <f t="shared" si="4"/>
        <v>0</v>
      </c>
    </row>
    <row r="32" spans="1:13" x14ac:dyDescent="0.15">
      <c r="A32">
        <v>30</v>
      </c>
      <c r="C32" s="3" t="str">
        <f t="shared" si="0"/>
        <v>Y</v>
      </c>
      <c r="D32">
        <v>11522</v>
      </c>
      <c r="E32">
        <v>11</v>
      </c>
      <c r="G32">
        <f>IF(Standard!F33="Y",1,0)</f>
        <v>0</v>
      </c>
      <c r="H32">
        <f t="shared" si="1"/>
        <v>0</v>
      </c>
      <c r="I32">
        <f t="shared" si="2"/>
        <v>0</v>
      </c>
      <c r="K32">
        <f>IF(Model!I35="Y",1,0)</f>
        <v>1</v>
      </c>
      <c r="L32">
        <f t="shared" si="3"/>
        <v>11522</v>
      </c>
      <c r="M32">
        <f t="shared" si="4"/>
        <v>11</v>
      </c>
    </row>
    <row r="33" spans="1:13" x14ac:dyDescent="0.15">
      <c r="A33">
        <v>31</v>
      </c>
      <c r="C33" s="3" t="str">
        <f t="shared" si="0"/>
        <v>N</v>
      </c>
      <c r="G33">
        <f>IF(Standard!F34="Y",1,0)</f>
        <v>0</v>
      </c>
      <c r="H33">
        <f t="shared" si="1"/>
        <v>0</v>
      </c>
      <c r="I33">
        <f t="shared" si="2"/>
        <v>0</v>
      </c>
      <c r="K33">
        <f>IF(Model!I36="Y",1,0)</f>
        <v>0</v>
      </c>
      <c r="L33">
        <f t="shared" si="3"/>
        <v>0</v>
      </c>
      <c r="M33">
        <f t="shared" si="4"/>
        <v>0</v>
      </c>
    </row>
    <row r="34" spans="1:13" x14ac:dyDescent="0.15">
      <c r="A34">
        <v>32</v>
      </c>
      <c r="C34" s="3" t="str">
        <f t="shared" si="0"/>
        <v>Y</v>
      </c>
      <c r="D34">
        <v>7872</v>
      </c>
      <c r="E34">
        <v>7</v>
      </c>
      <c r="G34">
        <f>IF(Standard!F35="Y",1,0)</f>
        <v>0</v>
      </c>
      <c r="H34">
        <f t="shared" si="1"/>
        <v>0</v>
      </c>
      <c r="I34">
        <f t="shared" si="2"/>
        <v>0</v>
      </c>
      <c r="K34">
        <f>IF(Model!I37="Y",1,0)</f>
        <v>0</v>
      </c>
      <c r="L34">
        <f t="shared" si="3"/>
        <v>0</v>
      </c>
      <c r="M34">
        <f t="shared" si="4"/>
        <v>0</v>
      </c>
    </row>
    <row r="35" spans="1:13" x14ac:dyDescent="0.15">
      <c r="A35">
        <v>33</v>
      </c>
      <c r="C35" s="3" t="str">
        <f t="shared" ref="C35:C66" si="5">IF(D35&gt;0,"Y","N")</f>
        <v>N</v>
      </c>
      <c r="G35">
        <f>IF(Standard!F36="Y",1,0)</f>
        <v>0</v>
      </c>
      <c r="H35">
        <f t="shared" si="1"/>
        <v>0</v>
      </c>
      <c r="I35">
        <f t="shared" si="2"/>
        <v>0</v>
      </c>
      <c r="K35">
        <f>IF(Model!I38="Y",1,0)</f>
        <v>0</v>
      </c>
      <c r="L35">
        <f t="shared" si="3"/>
        <v>0</v>
      </c>
      <c r="M35">
        <f t="shared" si="4"/>
        <v>0</v>
      </c>
    </row>
    <row r="36" spans="1:13" x14ac:dyDescent="0.15">
      <c r="A36">
        <v>34</v>
      </c>
      <c r="C36" s="3" t="str">
        <f t="shared" si="5"/>
        <v>Y</v>
      </c>
      <c r="D36">
        <v>8564</v>
      </c>
      <c r="E36">
        <v>2</v>
      </c>
      <c r="G36">
        <f>IF(Standard!F37="Y",1,0)</f>
        <v>1</v>
      </c>
      <c r="H36">
        <f t="shared" si="1"/>
        <v>8564</v>
      </c>
      <c r="I36">
        <f t="shared" si="2"/>
        <v>2</v>
      </c>
      <c r="K36">
        <f>IF(Model!I39="Y",1,0)</f>
        <v>1</v>
      </c>
      <c r="L36">
        <f t="shared" si="3"/>
        <v>8564</v>
      </c>
      <c r="M36">
        <f t="shared" si="4"/>
        <v>2</v>
      </c>
    </row>
    <row r="37" spans="1:13" x14ac:dyDescent="0.15">
      <c r="A37">
        <v>35</v>
      </c>
      <c r="C37" s="3" t="str">
        <f t="shared" si="5"/>
        <v>N</v>
      </c>
      <c r="G37">
        <f>IF(Standard!F38="Y",1,0)</f>
        <v>0</v>
      </c>
      <c r="H37">
        <f t="shared" si="1"/>
        <v>0</v>
      </c>
      <c r="I37">
        <f t="shared" si="2"/>
        <v>0</v>
      </c>
      <c r="K37">
        <f>IF(Model!I40="Y",1,0)</f>
        <v>0</v>
      </c>
      <c r="L37">
        <f t="shared" si="3"/>
        <v>0</v>
      </c>
      <c r="M37">
        <f t="shared" si="4"/>
        <v>0</v>
      </c>
    </row>
    <row r="38" spans="1:13" x14ac:dyDescent="0.15">
      <c r="A38">
        <v>36</v>
      </c>
      <c r="C38" s="3" t="str">
        <f t="shared" si="5"/>
        <v>N</v>
      </c>
      <c r="G38">
        <f>IF(Standard!F39="Y",1,0)</f>
        <v>0</v>
      </c>
      <c r="H38">
        <f t="shared" si="1"/>
        <v>0</v>
      </c>
      <c r="I38">
        <f t="shared" si="2"/>
        <v>0</v>
      </c>
      <c r="K38">
        <f>IF(Model!I41="Y",1,0)</f>
        <v>0</v>
      </c>
      <c r="L38">
        <f t="shared" si="3"/>
        <v>0</v>
      </c>
      <c r="M38">
        <f t="shared" si="4"/>
        <v>0</v>
      </c>
    </row>
    <row r="39" spans="1:13" x14ac:dyDescent="0.15">
      <c r="A39">
        <v>37</v>
      </c>
      <c r="C39" s="3" t="str">
        <f t="shared" si="5"/>
        <v>Y</v>
      </c>
      <c r="D39">
        <v>6985</v>
      </c>
      <c r="E39">
        <v>7</v>
      </c>
      <c r="G39">
        <f>IF(Standard!F40="Y",1,0)</f>
        <v>0</v>
      </c>
      <c r="H39">
        <f t="shared" si="1"/>
        <v>0</v>
      </c>
      <c r="I39">
        <f t="shared" si="2"/>
        <v>0</v>
      </c>
      <c r="K39">
        <f>IF(Model!I42="Y",1,0)</f>
        <v>0</v>
      </c>
      <c r="L39">
        <f t="shared" si="3"/>
        <v>0</v>
      </c>
      <c r="M39">
        <f t="shared" si="4"/>
        <v>0</v>
      </c>
    </row>
    <row r="40" spans="1:13" x14ac:dyDescent="0.15">
      <c r="A40">
        <v>38</v>
      </c>
      <c r="C40" s="3" t="str">
        <f t="shared" si="5"/>
        <v>Y</v>
      </c>
      <c r="D40">
        <v>2808</v>
      </c>
      <c r="E40">
        <v>6</v>
      </c>
      <c r="G40">
        <f>IF(Standard!F41="Y",1,0)</f>
        <v>1</v>
      </c>
      <c r="H40">
        <f t="shared" si="1"/>
        <v>2808</v>
      </c>
      <c r="I40">
        <f t="shared" si="2"/>
        <v>6</v>
      </c>
      <c r="K40">
        <f>IF(Model!I43="Y",1,0)</f>
        <v>1</v>
      </c>
      <c r="L40">
        <f t="shared" si="3"/>
        <v>2808</v>
      </c>
      <c r="M40">
        <f t="shared" si="4"/>
        <v>6</v>
      </c>
    </row>
    <row r="41" spans="1:13" x14ac:dyDescent="0.15">
      <c r="A41">
        <v>39</v>
      </c>
      <c r="C41" s="3" t="str">
        <f t="shared" si="5"/>
        <v>Y</v>
      </c>
      <c r="D41">
        <v>4354</v>
      </c>
      <c r="E41">
        <v>4</v>
      </c>
      <c r="G41">
        <f>IF(Standard!F42="Y",1,0)</f>
        <v>0</v>
      </c>
      <c r="H41">
        <f t="shared" si="1"/>
        <v>0</v>
      </c>
      <c r="I41">
        <f t="shared" si="2"/>
        <v>0</v>
      </c>
      <c r="K41">
        <f>IF(Model!I44="Y",1,0)</f>
        <v>0</v>
      </c>
      <c r="L41">
        <f t="shared" si="3"/>
        <v>0</v>
      </c>
      <c r="M41">
        <f t="shared" si="4"/>
        <v>0</v>
      </c>
    </row>
    <row r="42" spans="1:13" x14ac:dyDescent="0.15">
      <c r="A42">
        <v>40</v>
      </c>
      <c r="C42" s="3" t="str">
        <f t="shared" si="5"/>
        <v>Y</v>
      </c>
      <c r="D42">
        <v>1631</v>
      </c>
      <c r="E42">
        <v>2</v>
      </c>
      <c r="G42">
        <f>IF(Standard!F43="Y",1,0)</f>
        <v>0</v>
      </c>
      <c r="H42">
        <f t="shared" si="1"/>
        <v>0</v>
      </c>
      <c r="I42">
        <f t="shared" si="2"/>
        <v>0</v>
      </c>
      <c r="K42">
        <f>IF(Model!I45="Y",1,0)</f>
        <v>1</v>
      </c>
      <c r="L42">
        <f t="shared" si="3"/>
        <v>1631</v>
      </c>
      <c r="M42">
        <f t="shared" si="4"/>
        <v>2</v>
      </c>
    </row>
    <row r="43" spans="1:13" x14ac:dyDescent="0.15">
      <c r="A43">
        <v>41</v>
      </c>
      <c r="C43" s="3" t="str">
        <f t="shared" si="5"/>
        <v>N</v>
      </c>
      <c r="G43">
        <f>IF(Standard!F44="Y",1,0)</f>
        <v>0</v>
      </c>
      <c r="H43">
        <f t="shared" si="1"/>
        <v>0</v>
      </c>
      <c r="I43">
        <f t="shared" si="2"/>
        <v>0</v>
      </c>
      <c r="K43">
        <f>IF(Model!I46="Y",1,0)</f>
        <v>0</v>
      </c>
      <c r="L43">
        <f t="shared" si="3"/>
        <v>0</v>
      </c>
      <c r="M43">
        <f t="shared" si="4"/>
        <v>0</v>
      </c>
    </row>
    <row r="44" spans="1:13" x14ac:dyDescent="0.15">
      <c r="A44">
        <v>42</v>
      </c>
      <c r="C44" s="3" t="str">
        <f t="shared" si="5"/>
        <v>N</v>
      </c>
      <c r="G44">
        <f>IF(Standard!F45="Y",1,0)</f>
        <v>0</v>
      </c>
      <c r="H44">
        <f t="shared" si="1"/>
        <v>0</v>
      </c>
      <c r="I44">
        <f t="shared" si="2"/>
        <v>0</v>
      </c>
      <c r="K44">
        <f>IF(Model!I47="Y",1,0)</f>
        <v>1</v>
      </c>
      <c r="L44">
        <f t="shared" si="3"/>
        <v>0</v>
      </c>
      <c r="M44">
        <f t="shared" si="4"/>
        <v>0</v>
      </c>
    </row>
    <row r="45" spans="1:13" x14ac:dyDescent="0.15">
      <c r="A45">
        <v>43</v>
      </c>
      <c r="C45" s="3" t="str">
        <f t="shared" si="5"/>
        <v>Y</v>
      </c>
      <c r="D45">
        <v>9645</v>
      </c>
      <c r="E45">
        <v>21</v>
      </c>
      <c r="G45">
        <f>IF(Standard!F46="Y",1,0)</f>
        <v>1</v>
      </c>
      <c r="H45">
        <f t="shared" si="1"/>
        <v>9645</v>
      </c>
      <c r="I45">
        <f t="shared" si="2"/>
        <v>21</v>
      </c>
      <c r="K45">
        <f>IF(Model!I48="Y",1,0)</f>
        <v>1</v>
      </c>
      <c r="L45">
        <f t="shared" si="3"/>
        <v>9645</v>
      </c>
      <c r="M45">
        <f t="shared" si="4"/>
        <v>21</v>
      </c>
    </row>
    <row r="46" spans="1:13" x14ac:dyDescent="0.15">
      <c r="A46">
        <v>44</v>
      </c>
      <c r="C46" s="3" t="str">
        <f t="shared" si="5"/>
        <v>N</v>
      </c>
      <c r="G46">
        <f>IF(Standard!F47="Y",1,0)</f>
        <v>0</v>
      </c>
      <c r="H46">
        <f t="shared" si="1"/>
        <v>0</v>
      </c>
      <c r="I46">
        <f t="shared" si="2"/>
        <v>0</v>
      </c>
      <c r="K46">
        <f>IF(Model!I49="Y",1,0)</f>
        <v>0</v>
      </c>
      <c r="L46">
        <f t="shared" si="3"/>
        <v>0</v>
      </c>
      <c r="M46">
        <f t="shared" si="4"/>
        <v>0</v>
      </c>
    </row>
    <row r="47" spans="1:13" x14ac:dyDescent="0.15">
      <c r="A47">
        <v>45</v>
      </c>
      <c r="C47" s="3" t="str">
        <f t="shared" si="5"/>
        <v>Y</v>
      </c>
      <c r="D47">
        <v>4544</v>
      </c>
      <c r="E47">
        <v>4</v>
      </c>
      <c r="G47">
        <f>IF(Standard!F48="Y",1,0)</f>
        <v>0</v>
      </c>
      <c r="H47">
        <f t="shared" si="1"/>
        <v>0</v>
      </c>
      <c r="I47">
        <f t="shared" si="2"/>
        <v>0</v>
      </c>
      <c r="K47">
        <f>IF(Model!I50="Y",1,0)</f>
        <v>0</v>
      </c>
      <c r="L47">
        <f t="shared" si="3"/>
        <v>0</v>
      </c>
      <c r="M47">
        <f t="shared" si="4"/>
        <v>0</v>
      </c>
    </row>
    <row r="48" spans="1:13" x14ac:dyDescent="0.15">
      <c r="A48">
        <v>46</v>
      </c>
      <c r="C48" s="3" t="str">
        <f t="shared" si="5"/>
        <v>N</v>
      </c>
      <c r="G48">
        <f>IF(Standard!F49="Y",1,0)</f>
        <v>0</v>
      </c>
      <c r="H48">
        <f t="shared" si="1"/>
        <v>0</v>
      </c>
      <c r="I48">
        <f t="shared" si="2"/>
        <v>0</v>
      </c>
      <c r="K48">
        <f>IF(Model!I51="Y",1,0)</f>
        <v>0</v>
      </c>
      <c r="L48">
        <f t="shared" si="3"/>
        <v>0</v>
      </c>
      <c r="M48">
        <f t="shared" si="4"/>
        <v>0</v>
      </c>
    </row>
    <row r="49" spans="1:13" x14ac:dyDescent="0.15">
      <c r="A49">
        <v>47</v>
      </c>
      <c r="C49" s="3" t="str">
        <f t="shared" si="5"/>
        <v>Y</v>
      </c>
      <c r="D49">
        <v>8546</v>
      </c>
      <c r="E49">
        <v>6</v>
      </c>
      <c r="G49">
        <f>IF(Standard!F50="Y",1,0)</f>
        <v>1</v>
      </c>
      <c r="H49">
        <f t="shared" si="1"/>
        <v>8546</v>
      </c>
      <c r="I49">
        <f t="shared" si="2"/>
        <v>6</v>
      </c>
      <c r="K49">
        <f>IF(Model!I52="Y",1,0)</f>
        <v>1</v>
      </c>
      <c r="L49">
        <f t="shared" si="3"/>
        <v>8546</v>
      </c>
      <c r="M49">
        <f t="shared" si="4"/>
        <v>6</v>
      </c>
    </row>
    <row r="50" spans="1:13" x14ac:dyDescent="0.15">
      <c r="A50">
        <v>48</v>
      </c>
      <c r="C50" s="3" t="str">
        <f t="shared" si="5"/>
        <v>N</v>
      </c>
      <c r="G50">
        <f>IF(Standard!F51="Y",1,0)</f>
        <v>0</v>
      </c>
      <c r="H50">
        <f t="shared" si="1"/>
        <v>0</v>
      </c>
      <c r="I50">
        <f t="shared" si="2"/>
        <v>0</v>
      </c>
      <c r="K50">
        <f>IF(Model!I53="Y",1,0)</f>
        <v>0</v>
      </c>
      <c r="L50">
        <f t="shared" si="3"/>
        <v>0</v>
      </c>
      <c r="M50">
        <f t="shared" si="4"/>
        <v>0</v>
      </c>
    </row>
    <row r="51" spans="1:13" x14ac:dyDescent="0.15">
      <c r="A51">
        <v>49</v>
      </c>
      <c r="C51" s="3" t="str">
        <f t="shared" si="5"/>
        <v>Y</v>
      </c>
      <c r="D51">
        <v>5748</v>
      </c>
      <c r="E51">
        <v>6</v>
      </c>
      <c r="G51">
        <f>IF(Standard!F52="Y",1,0)</f>
        <v>1</v>
      </c>
      <c r="H51">
        <f t="shared" si="1"/>
        <v>5748</v>
      </c>
      <c r="I51">
        <f t="shared" si="2"/>
        <v>6</v>
      </c>
      <c r="K51">
        <f>IF(Model!I54="Y",1,0)</f>
        <v>1</v>
      </c>
      <c r="L51">
        <f t="shared" si="3"/>
        <v>5748</v>
      </c>
      <c r="M51">
        <f t="shared" si="4"/>
        <v>6</v>
      </c>
    </row>
    <row r="52" spans="1:13" x14ac:dyDescent="0.15">
      <c r="A52">
        <v>50</v>
      </c>
      <c r="C52" s="3" t="str">
        <f t="shared" si="5"/>
        <v>N</v>
      </c>
      <c r="G52">
        <f>IF(Standard!F53="Y",1,0)</f>
        <v>0</v>
      </c>
      <c r="H52">
        <f t="shared" si="1"/>
        <v>0</v>
      </c>
      <c r="I52">
        <f t="shared" si="2"/>
        <v>0</v>
      </c>
      <c r="K52">
        <f>IF(Model!I55="Y",1,0)</f>
        <v>0</v>
      </c>
      <c r="L52">
        <f t="shared" si="3"/>
        <v>0</v>
      </c>
      <c r="M52">
        <f t="shared" si="4"/>
        <v>0</v>
      </c>
    </row>
    <row r="53" spans="1:13" x14ac:dyDescent="0.15">
      <c r="A53">
        <v>51</v>
      </c>
      <c r="C53" s="3" t="str">
        <f t="shared" si="5"/>
        <v>N</v>
      </c>
      <c r="G53">
        <f>IF(Standard!F54="Y",1,0)</f>
        <v>0</v>
      </c>
      <c r="H53">
        <f t="shared" si="1"/>
        <v>0</v>
      </c>
      <c r="I53">
        <f t="shared" si="2"/>
        <v>0</v>
      </c>
      <c r="K53">
        <f>IF(Model!I56="Y",1,0)</f>
        <v>0</v>
      </c>
      <c r="L53">
        <f t="shared" si="3"/>
        <v>0</v>
      </c>
      <c r="M53">
        <f t="shared" si="4"/>
        <v>0</v>
      </c>
    </row>
    <row r="54" spans="1:13" x14ac:dyDescent="0.15">
      <c r="A54">
        <v>52</v>
      </c>
      <c r="C54" s="3" t="str">
        <f t="shared" si="5"/>
        <v>N</v>
      </c>
      <c r="G54">
        <f>IF(Standard!F55="Y",1,0)</f>
        <v>0</v>
      </c>
      <c r="H54">
        <f t="shared" si="1"/>
        <v>0</v>
      </c>
      <c r="I54">
        <f t="shared" si="2"/>
        <v>0</v>
      </c>
      <c r="K54">
        <f>IF(Model!I57="Y",1,0)</f>
        <v>0</v>
      </c>
      <c r="L54">
        <f t="shared" si="3"/>
        <v>0</v>
      </c>
      <c r="M54">
        <f t="shared" si="4"/>
        <v>0</v>
      </c>
    </row>
    <row r="55" spans="1:13" x14ac:dyDescent="0.15">
      <c r="A55">
        <v>53</v>
      </c>
      <c r="C55" s="3" t="str">
        <f t="shared" si="5"/>
        <v>N</v>
      </c>
      <c r="G55">
        <f>IF(Standard!F56="Y",1,0)</f>
        <v>0</v>
      </c>
      <c r="H55">
        <f t="shared" si="1"/>
        <v>0</v>
      </c>
      <c r="I55">
        <f t="shared" si="2"/>
        <v>0</v>
      </c>
      <c r="K55">
        <f>IF(Model!I58="Y",1,0)</f>
        <v>0</v>
      </c>
      <c r="L55">
        <f t="shared" si="3"/>
        <v>0</v>
      </c>
      <c r="M55">
        <f t="shared" si="4"/>
        <v>0</v>
      </c>
    </row>
    <row r="56" spans="1:13" x14ac:dyDescent="0.15">
      <c r="A56">
        <v>54</v>
      </c>
      <c r="C56" s="3" t="str">
        <f t="shared" si="5"/>
        <v>Y</v>
      </c>
      <c r="D56">
        <v>13758</v>
      </c>
      <c r="E56">
        <v>10</v>
      </c>
      <c r="G56">
        <f>IF(Standard!F57="Y",1,0)</f>
        <v>1</v>
      </c>
      <c r="H56">
        <f t="shared" si="1"/>
        <v>13758</v>
      </c>
      <c r="I56">
        <f t="shared" si="2"/>
        <v>10</v>
      </c>
      <c r="K56">
        <f>IF(Model!I59="Y",1,0)</f>
        <v>1</v>
      </c>
      <c r="L56">
        <f t="shared" si="3"/>
        <v>13758</v>
      </c>
      <c r="M56">
        <f t="shared" si="4"/>
        <v>10</v>
      </c>
    </row>
    <row r="57" spans="1:13" x14ac:dyDescent="0.15">
      <c r="A57">
        <v>55</v>
      </c>
      <c r="C57" s="3" t="str">
        <f t="shared" si="5"/>
        <v>Y</v>
      </c>
      <c r="D57">
        <v>10232</v>
      </c>
      <c r="E57">
        <v>16</v>
      </c>
      <c r="G57">
        <f>IF(Standard!F58="Y",1,0)</f>
        <v>1</v>
      </c>
      <c r="H57">
        <f t="shared" si="1"/>
        <v>10232</v>
      </c>
      <c r="I57">
        <f t="shared" si="2"/>
        <v>16</v>
      </c>
      <c r="K57">
        <f>IF(Model!I60="Y",1,0)</f>
        <v>1</v>
      </c>
      <c r="L57">
        <f t="shared" si="3"/>
        <v>10232</v>
      </c>
      <c r="M57">
        <f t="shared" si="4"/>
        <v>16</v>
      </c>
    </row>
    <row r="58" spans="1:13" x14ac:dyDescent="0.15">
      <c r="A58">
        <v>56</v>
      </c>
      <c r="C58" s="3" t="str">
        <f t="shared" si="5"/>
        <v>Y</v>
      </c>
      <c r="D58">
        <v>5072</v>
      </c>
      <c r="E58">
        <v>7</v>
      </c>
      <c r="G58">
        <f>IF(Standard!F59="Y",1,0)</f>
        <v>0</v>
      </c>
      <c r="H58">
        <f t="shared" si="1"/>
        <v>0</v>
      </c>
      <c r="I58">
        <f t="shared" si="2"/>
        <v>0</v>
      </c>
      <c r="K58">
        <f>IF(Model!I61="Y",1,0)</f>
        <v>0</v>
      </c>
      <c r="L58">
        <f t="shared" si="3"/>
        <v>0</v>
      </c>
      <c r="M58">
        <f t="shared" si="4"/>
        <v>0</v>
      </c>
    </row>
    <row r="59" spans="1:13" x14ac:dyDescent="0.15">
      <c r="A59">
        <v>57</v>
      </c>
      <c r="C59" s="3" t="str">
        <f t="shared" si="5"/>
        <v>Y</v>
      </c>
      <c r="D59">
        <v>17054</v>
      </c>
      <c r="E59">
        <v>14</v>
      </c>
      <c r="G59">
        <f>IF(Standard!F60="Y",1,0)</f>
        <v>1</v>
      </c>
      <c r="H59">
        <f t="shared" si="1"/>
        <v>17054</v>
      </c>
      <c r="I59">
        <f t="shared" si="2"/>
        <v>14</v>
      </c>
      <c r="K59">
        <f>IF(Model!I62="Y",1,0)</f>
        <v>1</v>
      </c>
      <c r="L59">
        <f t="shared" si="3"/>
        <v>17054</v>
      </c>
      <c r="M59">
        <f t="shared" si="4"/>
        <v>14</v>
      </c>
    </row>
    <row r="60" spans="1:13" x14ac:dyDescent="0.15">
      <c r="A60">
        <v>58</v>
      </c>
      <c r="C60" s="3" t="str">
        <f t="shared" si="5"/>
        <v>Y</v>
      </c>
      <c r="D60">
        <v>6951</v>
      </c>
      <c r="E60">
        <v>8</v>
      </c>
      <c r="G60">
        <f>IF(Standard!F61="Y",1,0)</f>
        <v>1</v>
      </c>
      <c r="H60">
        <f t="shared" si="1"/>
        <v>6951</v>
      </c>
      <c r="I60">
        <f t="shared" si="2"/>
        <v>8</v>
      </c>
      <c r="K60">
        <f>IF(Model!I63="Y",1,0)</f>
        <v>1</v>
      </c>
      <c r="L60">
        <f t="shared" si="3"/>
        <v>6951</v>
      </c>
      <c r="M60">
        <f t="shared" si="4"/>
        <v>8</v>
      </c>
    </row>
    <row r="61" spans="1:13" x14ac:dyDescent="0.15">
      <c r="A61">
        <v>59</v>
      </c>
      <c r="C61" s="3" t="str">
        <f t="shared" si="5"/>
        <v>N</v>
      </c>
      <c r="G61">
        <f>IF(Standard!F62="Y",1,0)</f>
        <v>0</v>
      </c>
      <c r="H61">
        <f t="shared" si="1"/>
        <v>0</v>
      </c>
      <c r="I61">
        <f t="shared" si="2"/>
        <v>0</v>
      </c>
      <c r="K61">
        <f>IF(Model!I64="Y",1,0)</f>
        <v>0</v>
      </c>
      <c r="L61">
        <f t="shared" si="3"/>
        <v>0</v>
      </c>
      <c r="M61">
        <f t="shared" si="4"/>
        <v>0</v>
      </c>
    </row>
    <row r="62" spans="1:13" x14ac:dyDescent="0.15">
      <c r="A62">
        <v>60</v>
      </c>
      <c r="C62" s="3" t="str">
        <f t="shared" si="5"/>
        <v>N</v>
      </c>
      <c r="G62">
        <f>IF(Standard!F63="Y",1,0)</f>
        <v>0</v>
      </c>
      <c r="H62">
        <f t="shared" si="1"/>
        <v>0</v>
      </c>
      <c r="I62">
        <f t="shared" si="2"/>
        <v>0</v>
      </c>
      <c r="K62">
        <f>IF(Model!I65="Y",1,0)</f>
        <v>0</v>
      </c>
      <c r="L62">
        <f t="shared" si="3"/>
        <v>0</v>
      </c>
      <c r="M62">
        <f t="shared" si="4"/>
        <v>0</v>
      </c>
    </row>
    <row r="63" spans="1:13" x14ac:dyDescent="0.15">
      <c r="A63">
        <v>61</v>
      </c>
      <c r="C63" s="3" t="str">
        <f t="shared" si="5"/>
        <v>Y</v>
      </c>
      <c r="D63">
        <v>6842</v>
      </c>
      <c r="E63">
        <v>3</v>
      </c>
      <c r="G63">
        <f>IF(Standard!F64="Y",1,0)</f>
        <v>0</v>
      </c>
      <c r="H63">
        <f t="shared" si="1"/>
        <v>0</v>
      </c>
      <c r="I63">
        <f t="shared" si="2"/>
        <v>0</v>
      </c>
      <c r="K63">
        <f>IF(Model!I66="Y",1,0)</f>
        <v>0</v>
      </c>
      <c r="L63">
        <f t="shared" si="3"/>
        <v>0</v>
      </c>
      <c r="M63">
        <f t="shared" si="4"/>
        <v>0</v>
      </c>
    </row>
    <row r="64" spans="1:13" x14ac:dyDescent="0.15">
      <c r="A64">
        <v>62</v>
      </c>
      <c r="C64" s="3" t="str">
        <f t="shared" si="5"/>
        <v>N</v>
      </c>
      <c r="G64">
        <f>IF(Standard!F65="Y",1,0)</f>
        <v>0</v>
      </c>
      <c r="H64">
        <f t="shared" si="1"/>
        <v>0</v>
      </c>
      <c r="I64">
        <f t="shared" si="2"/>
        <v>0</v>
      </c>
      <c r="K64">
        <f>IF(Model!I67="Y",1,0)</f>
        <v>1</v>
      </c>
      <c r="L64">
        <f t="shared" si="3"/>
        <v>0</v>
      </c>
      <c r="M64">
        <f t="shared" si="4"/>
        <v>0</v>
      </c>
    </row>
    <row r="65" spans="1:13" x14ac:dyDescent="0.15">
      <c r="A65">
        <v>63</v>
      </c>
      <c r="C65" s="3" t="str">
        <f t="shared" si="5"/>
        <v>Y</v>
      </c>
      <c r="D65">
        <v>16704</v>
      </c>
      <c r="E65">
        <v>15</v>
      </c>
      <c r="G65">
        <f>IF(Standard!F66="Y",1,0)</f>
        <v>0</v>
      </c>
      <c r="H65">
        <f t="shared" si="1"/>
        <v>0</v>
      </c>
      <c r="I65">
        <f t="shared" si="2"/>
        <v>0</v>
      </c>
      <c r="K65">
        <f>IF(Model!I68="Y",1,0)</f>
        <v>1</v>
      </c>
      <c r="L65">
        <f t="shared" si="3"/>
        <v>16704</v>
      </c>
      <c r="M65">
        <f t="shared" si="4"/>
        <v>15</v>
      </c>
    </row>
    <row r="66" spans="1:13" x14ac:dyDescent="0.15">
      <c r="A66">
        <v>64</v>
      </c>
      <c r="C66" s="3" t="str">
        <f t="shared" si="5"/>
        <v>N</v>
      </c>
      <c r="G66">
        <f>IF(Standard!F67="Y",1,0)</f>
        <v>0</v>
      </c>
      <c r="H66">
        <f t="shared" si="1"/>
        <v>0</v>
      </c>
      <c r="I66">
        <f t="shared" si="2"/>
        <v>0</v>
      </c>
      <c r="K66">
        <f>IF(Model!I69="Y",1,0)</f>
        <v>0</v>
      </c>
      <c r="L66">
        <f t="shared" si="3"/>
        <v>0</v>
      </c>
      <c r="M66">
        <f t="shared" si="4"/>
        <v>0</v>
      </c>
    </row>
    <row r="67" spans="1:13" x14ac:dyDescent="0.15">
      <c r="A67">
        <v>65</v>
      </c>
      <c r="C67" s="3" t="str">
        <f t="shared" ref="C67:C98" si="6">IF(D67&gt;0,"Y","N")</f>
        <v>N</v>
      </c>
      <c r="G67">
        <f>IF(Standard!F68="Y",1,0)</f>
        <v>0</v>
      </c>
      <c r="H67">
        <f t="shared" si="1"/>
        <v>0</v>
      </c>
      <c r="I67">
        <f t="shared" si="2"/>
        <v>0</v>
      </c>
      <c r="K67">
        <f>IF(Model!I70="Y",1,0)</f>
        <v>0</v>
      </c>
      <c r="L67">
        <f t="shared" si="3"/>
        <v>0</v>
      </c>
      <c r="M67">
        <f t="shared" si="4"/>
        <v>0</v>
      </c>
    </row>
    <row r="68" spans="1:13" x14ac:dyDescent="0.15">
      <c r="A68">
        <v>66</v>
      </c>
      <c r="C68" s="3" t="str">
        <f t="shared" si="6"/>
        <v>N</v>
      </c>
      <c r="G68">
        <f>IF(Standard!F69="Y",1,0)</f>
        <v>0</v>
      </c>
      <c r="H68">
        <f t="shared" ref="H68:H128" si="7">G68*D68</f>
        <v>0</v>
      </c>
      <c r="I68">
        <f t="shared" ref="I68:I128" si="8">G68*E68</f>
        <v>0</v>
      </c>
      <c r="K68">
        <f>IF(Model!I71="Y",1,0)</f>
        <v>1</v>
      </c>
      <c r="L68">
        <f t="shared" ref="L68:L128" si="9">K68*D68</f>
        <v>0</v>
      </c>
      <c r="M68">
        <f t="shared" ref="M68:M128" si="10">K68*E68</f>
        <v>0</v>
      </c>
    </row>
    <row r="69" spans="1:13" x14ac:dyDescent="0.15">
      <c r="A69">
        <v>67</v>
      </c>
      <c r="C69" s="3" t="str">
        <f t="shared" si="6"/>
        <v>N</v>
      </c>
      <c r="G69">
        <f>IF(Standard!F70="Y",1,0)</f>
        <v>0</v>
      </c>
      <c r="H69">
        <f t="shared" si="7"/>
        <v>0</v>
      </c>
      <c r="I69">
        <f t="shared" si="8"/>
        <v>0</v>
      </c>
      <c r="K69">
        <f>IF(Model!I72="Y",1,0)</f>
        <v>1</v>
      </c>
      <c r="L69">
        <f t="shared" si="9"/>
        <v>0</v>
      </c>
      <c r="M69">
        <f t="shared" si="10"/>
        <v>0</v>
      </c>
    </row>
    <row r="70" spans="1:13" x14ac:dyDescent="0.15">
      <c r="A70">
        <v>68</v>
      </c>
      <c r="C70" s="3" t="str">
        <f t="shared" si="6"/>
        <v>N</v>
      </c>
      <c r="G70">
        <f>IF(Standard!F71="Y",1,0)</f>
        <v>0</v>
      </c>
      <c r="H70">
        <f t="shared" si="7"/>
        <v>0</v>
      </c>
      <c r="I70">
        <f t="shared" si="8"/>
        <v>0</v>
      </c>
      <c r="K70">
        <f>IF(Model!I73="Y",1,0)</f>
        <v>0</v>
      </c>
      <c r="L70">
        <f t="shared" si="9"/>
        <v>0</v>
      </c>
      <c r="M70">
        <f t="shared" si="10"/>
        <v>0</v>
      </c>
    </row>
    <row r="71" spans="1:13" x14ac:dyDescent="0.15">
      <c r="A71">
        <v>69</v>
      </c>
      <c r="C71" s="3" t="str">
        <f t="shared" si="6"/>
        <v>N</v>
      </c>
      <c r="G71">
        <f>IF(Standard!F72="Y",1,0)</f>
        <v>0</v>
      </c>
      <c r="H71">
        <f t="shared" si="7"/>
        <v>0</v>
      </c>
      <c r="I71">
        <f t="shared" si="8"/>
        <v>0</v>
      </c>
      <c r="K71">
        <f>IF(Model!I74="Y",1,0)</f>
        <v>0</v>
      </c>
      <c r="L71">
        <f t="shared" si="9"/>
        <v>0</v>
      </c>
      <c r="M71">
        <f t="shared" si="10"/>
        <v>0</v>
      </c>
    </row>
    <row r="72" spans="1:13" x14ac:dyDescent="0.15">
      <c r="A72">
        <v>70</v>
      </c>
      <c r="C72" s="3" t="str">
        <f t="shared" si="6"/>
        <v>N</v>
      </c>
      <c r="G72">
        <f>IF(Standard!F73="Y",1,0)</f>
        <v>0</v>
      </c>
      <c r="H72">
        <f t="shared" si="7"/>
        <v>0</v>
      </c>
      <c r="I72">
        <f t="shared" si="8"/>
        <v>0</v>
      </c>
      <c r="K72">
        <f>IF(Model!I75="Y",1,0)</f>
        <v>0</v>
      </c>
      <c r="L72">
        <f t="shared" si="9"/>
        <v>0</v>
      </c>
      <c r="M72">
        <f t="shared" si="10"/>
        <v>0</v>
      </c>
    </row>
    <row r="73" spans="1:13" x14ac:dyDescent="0.15">
      <c r="A73">
        <v>71</v>
      </c>
      <c r="C73" s="3" t="str">
        <f t="shared" si="6"/>
        <v>N</v>
      </c>
      <c r="G73">
        <f>IF(Standard!F74="Y",1,0)</f>
        <v>0</v>
      </c>
      <c r="H73">
        <f t="shared" si="7"/>
        <v>0</v>
      </c>
      <c r="I73">
        <f t="shared" si="8"/>
        <v>0</v>
      </c>
      <c r="K73">
        <f>IF(Model!I76="Y",1,0)</f>
        <v>1</v>
      </c>
      <c r="L73">
        <f t="shared" si="9"/>
        <v>0</v>
      </c>
      <c r="M73">
        <f t="shared" si="10"/>
        <v>0</v>
      </c>
    </row>
    <row r="74" spans="1:13" x14ac:dyDescent="0.15">
      <c r="A74">
        <v>72</v>
      </c>
      <c r="C74" s="3" t="str">
        <f t="shared" si="6"/>
        <v>Y</v>
      </c>
      <c r="D74">
        <v>12166</v>
      </c>
      <c r="E74">
        <v>8</v>
      </c>
      <c r="G74">
        <f>IF(Standard!F75="Y",1,0)</f>
        <v>0</v>
      </c>
      <c r="H74">
        <f t="shared" si="7"/>
        <v>0</v>
      </c>
      <c r="I74">
        <f t="shared" si="8"/>
        <v>0</v>
      </c>
      <c r="K74">
        <f>IF(Model!I77="Y",1,0)</f>
        <v>0</v>
      </c>
      <c r="L74">
        <f t="shared" si="9"/>
        <v>0</v>
      </c>
      <c r="M74">
        <f t="shared" si="10"/>
        <v>0</v>
      </c>
    </row>
    <row r="75" spans="1:13" x14ac:dyDescent="0.15">
      <c r="A75">
        <v>73</v>
      </c>
      <c r="C75" s="3" t="str">
        <f t="shared" si="6"/>
        <v>N</v>
      </c>
      <c r="G75">
        <f>IF(Standard!F76="Y",1,0)</f>
        <v>0</v>
      </c>
      <c r="H75">
        <f t="shared" si="7"/>
        <v>0</v>
      </c>
      <c r="I75">
        <f t="shared" si="8"/>
        <v>0</v>
      </c>
      <c r="K75">
        <f>IF(Model!I78="Y",1,0)</f>
        <v>1</v>
      </c>
      <c r="L75">
        <f t="shared" si="9"/>
        <v>0</v>
      </c>
      <c r="M75">
        <f t="shared" si="10"/>
        <v>0</v>
      </c>
    </row>
    <row r="76" spans="1:13" x14ac:dyDescent="0.15">
      <c r="A76">
        <v>74</v>
      </c>
      <c r="C76" s="3" t="str">
        <f t="shared" si="6"/>
        <v>N</v>
      </c>
      <c r="G76">
        <f>IF(Standard!F77="Y",1,0)</f>
        <v>0</v>
      </c>
      <c r="H76">
        <f t="shared" si="7"/>
        <v>0</v>
      </c>
      <c r="I76">
        <f t="shared" si="8"/>
        <v>0</v>
      </c>
      <c r="K76">
        <f>IF(Model!I79="Y",1,0)</f>
        <v>0</v>
      </c>
      <c r="L76">
        <f t="shared" si="9"/>
        <v>0</v>
      </c>
      <c r="M76">
        <f t="shared" si="10"/>
        <v>0</v>
      </c>
    </row>
    <row r="77" spans="1:13" x14ac:dyDescent="0.15">
      <c r="A77">
        <v>75</v>
      </c>
      <c r="C77" s="3" t="str">
        <f t="shared" si="6"/>
        <v>Y</v>
      </c>
      <c r="D77">
        <v>11514</v>
      </c>
      <c r="E77">
        <v>25</v>
      </c>
      <c r="G77">
        <f>IF(Standard!F78="Y",1,0)</f>
        <v>1</v>
      </c>
      <c r="H77">
        <f t="shared" si="7"/>
        <v>11514</v>
      </c>
      <c r="I77">
        <f t="shared" si="8"/>
        <v>25</v>
      </c>
      <c r="K77">
        <f>IF(Model!I80="Y",1,0)</f>
        <v>1</v>
      </c>
      <c r="L77">
        <f t="shared" si="9"/>
        <v>11514</v>
      </c>
      <c r="M77">
        <f t="shared" si="10"/>
        <v>25</v>
      </c>
    </row>
    <row r="78" spans="1:13" x14ac:dyDescent="0.15">
      <c r="A78">
        <v>76</v>
      </c>
      <c r="C78" s="3" t="str">
        <f t="shared" si="6"/>
        <v>Y</v>
      </c>
      <c r="D78">
        <v>14638</v>
      </c>
      <c r="E78">
        <v>27</v>
      </c>
      <c r="G78">
        <f>IF(Standard!F79="Y",1,0)</f>
        <v>1</v>
      </c>
      <c r="H78">
        <f t="shared" si="7"/>
        <v>14638</v>
      </c>
      <c r="I78">
        <f t="shared" si="8"/>
        <v>27</v>
      </c>
      <c r="K78">
        <f>IF(Model!I81="Y",1,0)</f>
        <v>1</v>
      </c>
      <c r="L78">
        <f t="shared" si="9"/>
        <v>14638</v>
      </c>
      <c r="M78">
        <f t="shared" si="10"/>
        <v>27</v>
      </c>
    </row>
    <row r="79" spans="1:13" x14ac:dyDescent="0.15">
      <c r="A79">
        <v>77</v>
      </c>
      <c r="C79" s="3" t="str">
        <f t="shared" si="6"/>
        <v>N</v>
      </c>
      <c r="G79">
        <f>IF(Standard!F80="Y",1,0)</f>
        <v>0</v>
      </c>
      <c r="H79">
        <f t="shared" si="7"/>
        <v>0</v>
      </c>
      <c r="I79">
        <f t="shared" si="8"/>
        <v>0</v>
      </c>
      <c r="K79">
        <f>IF(Model!I82="Y",1,0)</f>
        <v>0</v>
      </c>
      <c r="L79">
        <f t="shared" si="9"/>
        <v>0</v>
      </c>
      <c r="M79">
        <f t="shared" si="10"/>
        <v>0</v>
      </c>
    </row>
    <row r="80" spans="1:13" x14ac:dyDescent="0.15">
      <c r="A80">
        <v>78</v>
      </c>
      <c r="C80" s="3" t="str">
        <f t="shared" si="6"/>
        <v>N</v>
      </c>
      <c r="G80">
        <f>IF(Standard!F81="Y",1,0)</f>
        <v>0</v>
      </c>
      <c r="H80">
        <f t="shared" si="7"/>
        <v>0</v>
      </c>
      <c r="I80">
        <f t="shared" si="8"/>
        <v>0</v>
      </c>
      <c r="K80">
        <f>IF(Model!I83="Y",1,0)</f>
        <v>0</v>
      </c>
      <c r="L80">
        <f t="shared" si="9"/>
        <v>0</v>
      </c>
      <c r="M80">
        <f t="shared" si="10"/>
        <v>0</v>
      </c>
    </row>
    <row r="81" spans="1:13" x14ac:dyDescent="0.15">
      <c r="A81">
        <v>79</v>
      </c>
      <c r="C81" s="3" t="str">
        <f t="shared" si="6"/>
        <v>Y</v>
      </c>
      <c r="D81">
        <v>6458</v>
      </c>
      <c r="E81">
        <v>14</v>
      </c>
      <c r="G81">
        <f>IF(Standard!F82="Y",1,0)</f>
        <v>1</v>
      </c>
      <c r="H81">
        <f t="shared" si="7"/>
        <v>6458</v>
      </c>
      <c r="I81">
        <f t="shared" si="8"/>
        <v>14</v>
      </c>
      <c r="K81">
        <f>IF(Model!I84="Y",1,0)</f>
        <v>1</v>
      </c>
      <c r="L81">
        <f t="shared" si="9"/>
        <v>6458</v>
      </c>
      <c r="M81">
        <f t="shared" si="10"/>
        <v>14</v>
      </c>
    </row>
    <row r="82" spans="1:13" x14ac:dyDescent="0.15">
      <c r="A82">
        <v>80</v>
      </c>
      <c r="C82" s="3" t="str">
        <f t="shared" si="6"/>
        <v>Y</v>
      </c>
      <c r="D82">
        <v>9928</v>
      </c>
      <c r="E82">
        <v>25</v>
      </c>
      <c r="G82">
        <f>IF(Standard!F83="Y",1,0)</f>
        <v>1</v>
      </c>
      <c r="H82">
        <f t="shared" si="7"/>
        <v>9928</v>
      </c>
      <c r="I82">
        <f t="shared" si="8"/>
        <v>25</v>
      </c>
      <c r="K82">
        <f>IF(Model!I85="Y",1,0)</f>
        <v>1</v>
      </c>
      <c r="L82">
        <f t="shared" si="9"/>
        <v>9928</v>
      </c>
      <c r="M82">
        <f t="shared" si="10"/>
        <v>25</v>
      </c>
    </row>
    <row r="83" spans="1:13" x14ac:dyDescent="0.15">
      <c r="A83">
        <v>81</v>
      </c>
      <c r="C83" s="3" t="str">
        <f t="shared" si="6"/>
        <v>N</v>
      </c>
      <c r="G83">
        <f>IF(Standard!F84="Y",1,0)</f>
        <v>0</v>
      </c>
      <c r="H83">
        <f t="shared" si="7"/>
        <v>0</v>
      </c>
      <c r="I83">
        <f t="shared" si="8"/>
        <v>0</v>
      </c>
      <c r="K83">
        <f>IF(Model!I86="Y",1,0)</f>
        <v>0</v>
      </c>
      <c r="L83">
        <f t="shared" si="9"/>
        <v>0</v>
      </c>
      <c r="M83">
        <f t="shared" si="10"/>
        <v>0</v>
      </c>
    </row>
    <row r="84" spans="1:13" x14ac:dyDescent="0.15">
      <c r="A84">
        <v>82</v>
      </c>
      <c r="C84" s="3" t="str">
        <f t="shared" si="6"/>
        <v>Y</v>
      </c>
      <c r="D84">
        <v>9104</v>
      </c>
      <c r="E84">
        <v>16</v>
      </c>
      <c r="G84">
        <f>IF(Standard!F85="Y",1,0)</f>
        <v>1</v>
      </c>
      <c r="H84">
        <f t="shared" si="7"/>
        <v>9104</v>
      </c>
      <c r="I84">
        <f t="shared" si="8"/>
        <v>16</v>
      </c>
      <c r="K84">
        <f>IF(Model!I87="Y",1,0)</f>
        <v>1</v>
      </c>
      <c r="L84">
        <f t="shared" si="9"/>
        <v>9104</v>
      </c>
      <c r="M84">
        <f t="shared" si="10"/>
        <v>16</v>
      </c>
    </row>
    <row r="85" spans="1:13" x14ac:dyDescent="0.15">
      <c r="A85">
        <v>83</v>
      </c>
      <c r="C85" s="3" t="str">
        <f t="shared" si="6"/>
        <v>Y</v>
      </c>
      <c r="D85">
        <v>9923</v>
      </c>
      <c r="E85">
        <v>14</v>
      </c>
      <c r="G85">
        <f>IF(Standard!F86="Y",1,0)</f>
        <v>1</v>
      </c>
      <c r="H85">
        <f t="shared" si="7"/>
        <v>9923</v>
      </c>
      <c r="I85">
        <f t="shared" si="8"/>
        <v>14</v>
      </c>
      <c r="K85">
        <f>IF(Model!I88="Y",1,0)</f>
        <v>1</v>
      </c>
      <c r="L85">
        <f t="shared" si="9"/>
        <v>9923</v>
      </c>
      <c r="M85">
        <f t="shared" si="10"/>
        <v>14</v>
      </c>
    </row>
    <row r="86" spans="1:13" x14ac:dyDescent="0.15">
      <c r="A86">
        <v>84</v>
      </c>
      <c r="C86" s="3" t="str">
        <f t="shared" si="6"/>
        <v>Y</v>
      </c>
      <c r="D86">
        <v>23572</v>
      </c>
      <c r="E86">
        <v>34</v>
      </c>
      <c r="G86">
        <f>IF(Standard!F87="Y",1,0)</f>
        <v>1</v>
      </c>
      <c r="H86">
        <f t="shared" si="7"/>
        <v>23572</v>
      </c>
      <c r="I86">
        <f t="shared" si="8"/>
        <v>34</v>
      </c>
      <c r="K86">
        <f>IF(Model!I89="Y",1,0)</f>
        <v>1</v>
      </c>
      <c r="L86">
        <f t="shared" si="9"/>
        <v>23572</v>
      </c>
      <c r="M86">
        <f t="shared" si="10"/>
        <v>34</v>
      </c>
    </row>
    <row r="87" spans="1:13" x14ac:dyDescent="0.15">
      <c r="A87">
        <v>85</v>
      </c>
      <c r="C87" s="3" t="str">
        <f t="shared" si="6"/>
        <v>Y</v>
      </c>
      <c r="D87">
        <v>19559</v>
      </c>
      <c r="E87">
        <v>17</v>
      </c>
      <c r="G87">
        <f>IF(Standard!F88="Y",1,0)</f>
        <v>1</v>
      </c>
      <c r="H87">
        <f t="shared" si="7"/>
        <v>19559</v>
      </c>
      <c r="I87">
        <f t="shared" si="8"/>
        <v>17</v>
      </c>
      <c r="K87">
        <f>IF(Model!I90="Y",1,0)</f>
        <v>1</v>
      </c>
      <c r="L87">
        <f t="shared" si="9"/>
        <v>19559</v>
      </c>
      <c r="M87">
        <f t="shared" si="10"/>
        <v>17</v>
      </c>
    </row>
    <row r="88" spans="1:13" x14ac:dyDescent="0.15">
      <c r="A88">
        <v>86</v>
      </c>
      <c r="C88" s="3" t="str">
        <f t="shared" si="6"/>
        <v>N</v>
      </c>
      <c r="G88">
        <f>IF(Standard!F89="Y",1,0)</f>
        <v>0</v>
      </c>
      <c r="H88">
        <f t="shared" si="7"/>
        <v>0</v>
      </c>
      <c r="I88">
        <f t="shared" si="8"/>
        <v>0</v>
      </c>
      <c r="K88">
        <f>IF(Model!I91="Y",1,0)</f>
        <v>0</v>
      </c>
      <c r="L88">
        <f t="shared" si="9"/>
        <v>0</v>
      </c>
      <c r="M88">
        <f t="shared" si="10"/>
        <v>0</v>
      </c>
    </row>
    <row r="89" spans="1:13" x14ac:dyDescent="0.15">
      <c r="A89">
        <v>87</v>
      </c>
      <c r="C89" s="3" t="str">
        <f t="shared" si="6"/>
        <v>Y</v>
      </c>
      <c r="D89">
        <v>6356</v>
      </c>
      <c r="E89">
        <v>6</v>
      </c>
      <c r="G89">
        <f>IF(Standard!F90="Y",1,0)</f>
        <v>0</v>
      </c>
      <c r="H89">
        <f t="shared" si="7"/>
        <v>0</v>
      </c>
      <c r="I89">
        <f t="shared" si="8"/>
        <v>0</v>
      </c>
      <c r="K89">
        <f>IF(Model!I92="Y",1,0)</f>
        <v>0</v>
      </c>
      <c r="L89">
        <f t="shared" si="9"/>
        <v>0</v>
      </c>
      <c r="M89">
        <f t="shared" si="10"/>
        <v>0</v>
      </c>
    </row>
    <row r="90" spans="1:13" x14ac:dyDescent="0.15">
      <c r="A90">
        <v>88</v>
      </c>
      <c r="C90" s="3" t="str">
        <f t="shared" si="6"/>
        <v>Y</v>
      </c>
      <c r="D90">
        <v>7005</v>
      </c>
      <c r="E90">
        <v>10</v>
      </c>
      <c r="G90">
        <f>IF(Standard!F91="Y",1,0)</f>
        <v>1</v>
      </c>
      <c r="H90">
        <f t="shared" si="7"/>
        <v>7005</v>
      </c>
      <c r="I90">
        <f t="shared" si="8"/>
        <v>10</v>
      </c>
      <c r="K90">
        <f>IF(Model!I93="Y",1,0)</f>
        <v>1</v>
      </c>
      <c r="L90">
        <f t="shared" si="9"/>
        <v>7005</v>
      </c>
      <c r="M90">
        <f t="shared" si="10"/>
        <v>10</v>
      </c>
    </row>
    <row r="91" spans="1:13" x14ac:dyDescent="0.15">
      <c r="A91">
        <v>89</v>
      </c>
      <c r="C91" s="3" t="str">
        <f t="shared" si="6"/>
        <v>N</v>
      </c>
      <c r="G91">
        <f>IF(Standard!F92="Y",1,0)</f>
        <v>0</v>
      </c>
      <c r="H91">
        <f t="shared" si="7"/>
        <v>0</v>
      </c>
      <c r="I91">
        <f t="shared" si="8"/>
        <v>0</v>
      </c>
      <c r="K91">
        <f>IF(Model!I94="Y",1,0)</f>
        <v>0</v>
      </c>
      <c r="L91">
        <f t="shared" si="9"/>
        <v>0</v>
      </c>
      <c r="M91">
        <f t="shared" si="10"/>
        <v>0</v>
      </c>
    </row>
    <row r="92" spans="1:13" x14ac:dyDescent="0.15">
      <c r="A92">
        <v>90</v>
      </c>
      <c r="C92" s="3" t="str">
        <f t="shared" si="6"/>
        <v>Y</v>
      </c>
      <c r="D92">
        <v>10022</v>
      </c>
      <c r="E92">
        <v>8</v>
      </c>
      <c r="G92">
        <f>IF(Standard!F93="Y",1,0)</f>
        <v>1</v>
      </c>
      <c r="H92">
        <f t="shared" si="7"/>
        <v>10022</v>
      </c>
      <c r="I92">
        <f t="shared" si="8"/>
        <v>8</v>
      </c>
      <c r="K92">
        <f>IF(Model!I95="Y",1,0)</f>
        <v>1</v>
      </c>
      <c r="L92">
        <f t="shared" si="9"/>
        <v>10022</v>
      </c>
      <c r="M92">
        <f t="shared" si="10"/>
        <v>8</v>
      </c>
    </row>
    <row r="93" spans="1:13" x14ac:dyDescent="0.15">
      <c r="A93">
        <v>91</v>
      </c>
      <c r="C93" s="3" t="str">
        <f t="shared" si="6"/>
        <v>Y</v>
      </c>
      <c r="D93">
        <v>2797</v>
      </c>
      <c r="E93">
        <v>8</v>
      </c>
      <c r="G93">
        <f>IF(Standard!F94="Y",1,0)</f>
        <v>1</v>
      </c>
      <c r="H93">
        <f t="shared" si="7"/>
        <v>2797</v>
      </c>
      <c r="I93">
        <f t="shared" si="8"/>
        <v>8</v>
      </c>
      <c r="K93">
        <f>IF(Model!I96="Y",1,0)</f>
        <v>1</v>
      </c>
      <c r="L93">
        <f t="shared" si="9"/>
        <v>2797</v>
      </c>
      <c r="M93">
        <f t="shared" si="10"/>
        <v>8</v>
      </c>
    </row>
    <row r="94" spans="1:13" x14ac:dyDescent="0.15">
      <c r="A94">
        <v>92</v>
      </c>
      <c r="C94" s="3" t="str">
        <f t="shared" si="6"/>
        <v>Y</v>
      </c>
      <c r="D94">
        <v>7400</v>
      </c>
      <c r="E94">
        <v>13</v>
      </c>
      <c r="G94">
        <f>IF(Standard!F95="Y",1,0)</f>
        <v>1</v>
      </c>
      <c r="H94">
        <f t="shared" si="7"/>
        <v>7400</v>
      </c>
      <c r="I94">
        <f t="shared" si="8"/>
        <v>13</v>
      </c>
      <c r="K94">
        <f>IF(Model!I97="Y",1,0)</f>
        <v>1</v>
      </c>
      <c r="L94">
        <f t="shared" si="9"/>
        <v>7400</v>
      </c>
      <c r="M94">
        <f t="shared" si="10"/>
        <v>13</v>
      </c>
    </row>
    <row r="95" spans="1:13" x14ac:dyDescent="0.15">
      <c r="A95">
        <v>93</v>
      </c>
      <c r="C95" s="3" t="str">
        <f t="shared" si="6"/>
        <v>N</v>
      </c>
      <c r="G95">
        <f>IF(Standard!F96="Y",1,0)</f>
        <v>0</v>
      </c>
      <c r="H95">
        <f t="shared" si="7"/>
        <v>0</v>
      </c>
      <c r="I95">
        <f t="shared" si="8"/>
        <v>0</v>
      </c>
      <c r="K95">
        <f>IF(Model!I98="Y",1,0)</f>
        <v>0</v>
      </c>
      <c r="L95">
        <f t="shared" si="9"/>
        <v>0</v>
      </c>
      <c r="M95">
        <f t="shared" si="10"/>
        <v>0</v>
      </c>
    </row>
    <row r="96" spans="1:13" x14ac:dyDescent="0.15">
      <c r="A96">
        <v>94</v>
      </c>
      <c r="C96" s="3" t="str">
        <f t="shared" si="6"/>
        <v>N</v>
      </c>
      <c r="G96">
        <f>IF(Standard!F97="Y",1,0)</f>
        <v>0</v>
      </c>
      <c r="H96">
        <f t="shared" si="7"/>
        <v>0</v>
      </c>
      <c r="I96">
        <f t="shared" si="8"/>
        <v>0</v>
      </c>
      <c r="K96">
        <f>IF(Model!I99="Y",1,0)</f>
        <v>0</v>
      </c>
      <c r="L96">
        <f t="shared" si="9"/>
        <v>0</v>
      </c>
      <c r="M96">
        <f t="shared" si="10"/>
        <v>0</v>
      </c>
    </row>
    <row r="97" spans="1:13" x14ac:dyDescent="0.15">
      <c r="A97">
        <v>95</v>
      </c>
      <c r="C97" s="3" t="str">
        <f t="shared" si="6"/>
        <v>N</v>
      </c>
      <c r="G97">
        <f>IF(Standard!F98="Y",1,0)</f>
        <v>1</v>
      </c>
      <c r="H97">
        <f t="shared" si="7"/>
        <v>0</v>
      </c>
      <c r="I97">
        <f t="shared" si="8"/>
        <v>0</v>
      </c>
      <c r="K97">
        <f>IF(Model!I100="Y",1,0)</f>
        <v>1</v>
      </c>
      <c r="L97">
        <f t="shared" si="9"/>
        <v>0</v>
      </c>
      <c r="M97">
        <f t="shared" si="10"/>
        <v>0</v>
      </c>
    </row>
    <row r="98" spans="1:13" x14ac:dyDescent="0.15">
      <c r="A98">
        <v>96</v>
      </c>
      <c r="C98" s="3" t="str">
        <f t="shared" si="6"/>
        <v>N</v>
      </c>
      <c r="G98">
        <f>IF(Standard!F99="Y",1,0)</f>
        <v>1</v>
      </c>
      <c r="H98">
        <f t="shared" si="7"/>
        <v>0</v>
      </c>
      <c r="I98">
        <f t="shared" si="8"/>
        <v>0</v>
      </c>
      <c r="K98">
        <f>IF(Model!I101="Y",1,0)</f>
        <v>1</v>
      </c>
      <c r="L98">
        <f t="shared" si="9"/>
        <v>0</v>
      </c>
      <c r="M98">
        <f t="shared" si="10"/>
        <v>0</v>
      </c>
    </row>
    <row r="99" spans="1:13" x14ac:dyDescent="0.15">
      <c r="A99">
        <v>97</v>
      </c>
      <c r="C99" s="3" t="str">
        <f t="shared" ref="C99:C128" si="11">IF(D99&gt;0,"Y","N")</f>
        <v>Y</v>
      </c>
      <c r="D99">
        <v>3427</v>
      </c>
      <c r="E99">
        <v>4</v>
      </c>
      <c r="G99">
        <f>IF(Standard!F100="Y",1,0)</f>
        <v>1</v>
      </c>
      <c r="H99">
        <f t="shared" si="7"/>
        <v>3427</v>
      </c>
      <c r="I99">
        <f t="shared" si="8"/>
        <v>4</v>
      </c>
      <c r="K99">
        <f>IF(Model!I102="Y",1,0)</f>
        <v>1</v>
      </c>
      <c r="L99">
        <f t="shared" si="9"/>
        <v>3427</v>
      </c>
      <c r="M99">
        <f t="shared" si="10"/>
        <v>4</v>
      </c>
    </row>
    <row r="100" spans="1:13" x14ac:dyDescent="0.15">
      <c r="A100">
        <v>98</v>
      </c>
      <c r="C100" s="3" t="str">
        <f t="shared" si="11"/>
        <v>Y</v>
      </c>
      <c r="D100">
        <v>10457</v>
      </c>
      <c r="E100">
        <v>7</v>
      </c>
      <c r="G100">
        <f>IF(Standard!F101="Y",1,0)</f>
        <v>1</v>
      </c>
      <c r="H100">
        <f t="shared" si="7"/>
        <v>10457</v>
      </c>
      <c r="I100">
        <f t="shared" si="8"/>
        <v>7</v>
      </c>
      <c r="K100">
        <f>IF(Model!I103="Y",1,0)</f>
        <v>1</v>
      </c>
      <c r="L100">
        <f t="shared" si="9"/>
        <v>10457</v>
      </c>
      <c r="M100">
        <f t="shared" si="10"/>
        <v>7</v>
      </c>
    </row>
    <row r="101" spans="1:13" x14ac:dyDescent="0.15">
      <c r="A101">
        <v>99</v>
      </c>
      <c r="C101" s="3" t="str">
        <f t="shared" si="11"/>
        <v>Y</v>
      </c>
      <c r="D101">
        <v>3311</v>
      </c>
      <c r="E101">
        <v>3</v>
      </c>
      <c r="G101">
        <f>IF(Standard!F102="Y",1,0)</f>
        <v>0</v>
      </c>
      <c r="H101">
        <f t="shared" si="7"/>
        <v>0</v>
      </c>
      <c r="I101">
        <f t="shared" si="8"/>
        <v>0</v>
      </c>
      <c r="K101">
        <f>IF(Model!I104="Y",1,0)</f>
        <v>0</v>
      </c>
      <c r="L101">
        <f t="shared" si="9"/>
        <v>0</v>
      </c>
      <c r="M101">
        <f t="shared" si="10"/>
        <v>0</v>
      </c>
    </row>
    <row r="102" spans="1:13" x14ac:dyDescent="0.15">
      <c r="A102">
        <v>100</v>
      </c>
      <c r="C102" s="3" t="str">
        <f t="shared" si="11"/>
        <v>N</v>
      </c>
      <c r="G102">
        <f>IF(Standard!F103="Y",1,0)</f>
        <v>0</v>
      </c>
      <c r="H102">
        <f t="shared" si="7"/>
        <v>0</v>
      </c>
      <c r="I102">
        <f t="shared" si="8"/>
        <v>0</v>
      </c>
      <c r="K102">
        <f>IF(Model!I105="Y",1,0)</f>
        <v>0</v>
      </c>
      <c r="L102">
        <f t="shared" si="9"/>
        <v>0</v>
      </c>
      <c r="M102">
        <f t="shared" si="10"/>
        <v>0</v>
      </c>
    </row>
    <row r="103" spans="1:13" x14ac:dyDescent="0.15">
      <c r="A103">
        <v>101</v>
      </c>
      <c r="C103" s="3" t="str">
        <f t="shared" si="11"/>
        <v>N</v>
      </c>
      <c r="G103">
        <f>IF(Standard!F104="Y",1,0)</f>
        <v>0</v>
      </c>
      <c r="H103">
        <f t="shared" si="7"/>
        <v>0</v>
      </c>
      <c r="I103">
        <f t="shared" si="8"/>
        <v>0</v>
      </c>
      <c r="K103">
        <f>IF(Model!I106="Y",1,0)</f>
        <v>0</v>
      </c>
      <c r="L103">
        <f t="shared" si="9"/>
        <v>0</v>
      </c>
      <c r="M103">
        <f t="shared" si="10"/>
        <v>0</v>
      </c>
    </row>
    <row r="104" spans="1:13" x14ac:dyDescent="0.15">
      <c r="A104">
        <v>102</v>
      </c>
      <c r="C104" s="3" t="str">
        <f t="shared" si="11"/>
        <v>N</v>
      </c>
      <c r="G104">
        <f>IF(Standard!F105="Y",1,0)</f>
        <v>0</v>
      </c>
      <c r="H104">
        <f t="shared" si="7"/>
        <v>0</v>
      </c>
      <c r="I104">
        <f t="shared" si="8"/>
        <v>0</v>
      </c>
      <c r="K104">
        <f>IF(Model!I107="Y",1,0)</f>
        <v>0</v>
      </c>
      <c r="L104">
        <f t="shared" si="9"/>
        <v>0</v>
      </c>
      <c r="M104">
        <f t="shared" si="10"/>
        <v>0</v>
      </c>
    </row>
    <row r="105" spans="1:13" x14ac:dyDescent="0.15">
      <c r="A105">
        <v>103</v>
      </c>
      <c r="C105" s="3" t="str">
        <f t="shared" si="11"/>
        <v>Y</v>
      </c>
      <c r="D105">
        <v>10082</v>
      </c>
      <c r="E105">
        <v>4</v>
      </c>
      <c r="G105">
        <f>IF(Standard!F106="Y",1,0)</f>
        <v>1</v>
      </c>
      <c r="H105">
        <f t="shared" si="7"/>
        <v>10082</v>
      </c>
      <c r="I105">
        <f t="shared" si="8"/>
        <v>4</v>
      </c>
      <c r="K105">
        <f>IF(Model!I108="Y",1,0)</f>
        <v>1</v>
      </c>
      <c r="L105">
        <f t="shared" si="9"/>
        <v>10082</v>
      </c>
      <c r="M105">
        <f t="shared" si="10"/>
        <v>4</v>
      </c>
    </row>
    <row r="106" spans="1:13" x14ac:dyDescent="0.15">
      <c r="A106">
        <v>104</v>
      </c>
      <c r="C106" s="3" t="str">
        <f t="shared" si="11"/>
        <v>N</v>
      </c>
      <c r="G106">
        <f>IF(Standard!F107="Y",1,0)</f>
        <v>0</v>
      </c>
      <c r="H106">
        <f t="shared" si="7"/>
        <v>0</v>
      </c>
      <c r="I106">
        <f t="shared" si="8"/>
        <v>0</v>
      </c>
      <c r="K106">
        <f>IF(Model!I109="Y",1,0)</f>
        <v>1</v>
      </c>
      <c r="L106">
        <f t="shared" si="9"/>
        <v>0</v>
      </c>
      <c r="M106">
        <f t="shared" si="10"/>
        <v>0</v>
      </c>
    </row>
    <row r="107" spans="1:13" x14ac:dyDescent="0.15">
      <c r="A107">
        <v>105</v>
      </c>
      <c r="C107" s="3" t="str">
        <f t="shared" si="11"/>
        <v>N</v>
      </c>
      <c r="G107">
        <f>IF(Standard!F108="Y",1,0)</f>
        <v>0</v>
      </c>
      <c r="H107">
        <f t="shared" si="7"/>
        <v>0</v>
      </c>
      <c r="I107">
        <f t="shared" si="8"/>
        <v>0</v>
      </c>
      <c r="K107">
        <f>IF(Model!I110="Y",1,0)</f>
        <v>0</v>
      </c>
      <c r="L107">
        <f t="shared" si="9"/>
        <v>0</v>
      </c>
      <c r="M107">
        <f t="shared" si="10"/>
        <v>0</v>
      </c>
    </row>
    <row r="108" spans="1:13" x14ac:dyDescent="0.15">
      <c r="A108">
        <v>106</v>
      </c>
      <c r="C108" s="3" t="str">
        <f t="shared" si="11"/>
        <v>N</v>
      </c>
      <c r="G108">
        <f>IF(Standard!F109="Y",1,0)</f>
        <v>0</v>
      </c>
      <c r="H108">
        <f t="shared" si="7"/>
        <v>0</v>
      </c>
      <c r="I108">
        <f t="shared" si="8"/>
        <v>0</v>
      </c>
      <c r="K108">
        <f>IF(Model!I111="Y",1,0)</f>
        <v>0</v>
      </c>
      <c r="L108">
        <f t="shared" si="9"/>
        <v>0</v>
      </c>
      <c r="M108">
        <f t="shared" si="10"/>
        <v>0</v>
      </c>
    </row>
    <row r="109" spans="1:13" x14ac:dyDescent="0.15">
      <c r="A109">
        <v>107</v>
      </c>
      <c r="C109" s="3" t="str">
        <f t="shared" si="11"/>
        <v>N</v>
      </c>
      <c r="G109">
        <f>IF(Standard!F110="Y",1,0)</f>
        <v>0</v>
      </c>
      <c r="H109">
        <f t="shared" si="7"/>
        <v>0</v>
      </c>
      <c r="I109">
        <f t="shared" si="8"/>
        <v>0</v>
      </c>
      <c r="K109">
        <f>IF(Model!I112="Y",1,0)</f>
        <v>0</v>
      </c>
      <c r="L109">
        <f t="shared" si="9"/>
        <v>0</v>
      </c>
      <c r="M109">
        <f t="shared" si="10"/>
        <v>0</v>
      </c>
    </row>
    <row r="110" spans="1:13" x14ac:dyDescent="0.15">
      <c r="A110">
        <v>108</v>
      </c>
      <c r="C110" s="3" t="str">
        <f t="shared" si="11"/>
        <v>N</v>
      </c>
      <c r="G110">
        <f>IF(Standard!F111="Y",1,0)</f>
        <v>0</v>
      </c>
      <c r="H110">
        <f t="shared" si="7"/>
        <v>0</v>
      </c>
      <c r="I110">
        <f t="shared" si="8"/>
        <v>0</v>
      </c>
      <c r="K110">
        <f>IF(Model!I113="Y",1,0)</f>
        <v>0</v>
      </c>
      <c r="L110">
        <f t="shared" si="9"/>
        <v>0</v>
      </c>
      <c r="M110">
        <f t="shared" si="10"/>
        <v>0</v>
      </c>
    </row>
    <row r="111" spans="1:13" x14ac:dyDescent="0.15">
      <c r="A111">
        <v>109</v>
      </c>
      <c r="C111" s="3" t="str">
        <f t="shared" si="11"/>
        <v>N</v>
      </c>
      <c r="G111">
        <f>IF(Standard!F112="Y",1,0)</f>
        <v>0</v>
      </c>
      <c r="H111">
        <f t="shared" si="7"/>
        <v>0</v>
      </c>
      <c r="I111">
        <f t="shared" si="8"/>
        <v>0</v>
      </c>
      <c r="K111">
        <f>IF(Model!I114="Y",1,0)</f>
        <v>0</v>
      </c>
      <c r="L111">
        <f t="shared" si="9"/>
        <v>0</v>
      </c>
      <c r="M111">
        <f t="shared" si="10"/>
        <v>0</v>
      </c>
    </row>
    <row r="112" spans="1:13" x14ac:dyDescent="0.15">
      <c r="A112">
        <v>110</v>
      </c>
      <c r="C112" s="3" t="str">
        <f t="shared" si="11"/>
        <v>N</v>
      </c>
      <c r="G112">
        <f>IF(Standard!F113="Y",1,0)</f>
        <v>0</v>
      </c>
      <c r="H112">
        <f t="shared" si="7"/>
        <v>0</v>
      </c>
      <c r="I112">
        <f t="shared" si="8"/>
        <v>0</v>
      </c>
      <c r="K112">
        <f>IF(Model!I115="Y",1,0)</f>
        <v>0</v>
      </c>
      <c r="L112">
        <f t="shared" si="9"/>
        <v>0</v>
      </c>
      <c r="M112">
        <f t="shared" si="10"/>
        <v>0</v>
      </c>
    </row>
    <row r="113" spans="1:13" x14ac:dyDescent="0.15">
      <c r="A113">
        <v>111</v>
      </c>
      <c r="C113" s="3" t="str">
        <f t="shared" si="11"/>
        <v>N</v>
      </c>
      <c r="G113">
        <f>IF(Standard!F114="Y",1,0)</f>
        <v>0</v>
      </c>
      <c r="H113">
        <f t="shared" si="7"/>
        <v>0</v>
      </c>
      <c r="I113">
        <f t="shared" si="8"/>
        <v>0</v>
      </c>
      <c r="K113">
        <f>IF(Model!I116="Y",1,0)</f>
        <v>0</v>
      </c>
      <c r="L113">
        <f t="shared" si="9"/>
        <v>0</v>
      </c>
      <c r="M113">
        <f t="shared" si="10"/>
        <v>0</v>
      </c>
    </row>
    <row r="114" spans="1:13" x14ac:dyDescent="0.15">
      <c r="A114">
        <v>112</v>
      </c>
      <c r="C114" s="3" t="str">
        <f t="shared" si="11"/>
        <v>N</v>
      </c>
      <c r="G114">
        <f>IF(Standard!F115="Y",1,0)</f>
        <v>0</v>
      </c>
      <c r="H114">
        <f t="shared" si="7"/>
        <v>0</v>
      </c>
      <c r="I114">
        <f t="shared" si="8"/>
        <v>0</v>
      </c>
      <c r="K114">
        <f>IF(Model!I117="Y",1,0)</f>
        <v>0</v>
      </c>
      <c r="L114">
        <f t="shared" si="9"/>
        <v>0</v>
      </c>
      <c r="M114">
        <f t="shared" si="10"/>
        <v>0</v>
      </c>
    </row>
    <row r="115" spans="1:13" x14ac:dyDescent="0.15">
      <c r="A115">
        <v>113</v>
      </c>
      <c r="C115" s="3" t="str">
        <f t="shared" si="11"/>
        <v>N</v>
      </c>
      <c r="G115">
        <f>IF(Standard!F116="Y",1,0)</f>
        <v>0</v>
      </c>
      <c r="H115">
        <f t="shared" si="7"/>
        <v>0</v>
      </c>
      <c r="I115">
        <f t="shared" si="8"/>
        <v>0</v>
      </c>
      <c r="K115">
        <f>IF(Model!I118="Y",1,0)</f>
        <v>0</v>
      </c>
      <c r="L115">
        <f t="shared" si="9"/>
        <v>0</v>
      </c>
      <c r="M115">
        <f t="shared" si="10"/>
        <v>0</v>
      </c>
    </row>
    <row r="116" spans="1:13" x14ac:dyDescent="0.15">
      <c r="A116">
        <v>114</v>
      </c>
      <c r="C116" s="3" t="str">
        <f t="shared" si="11"/>
        <v>N</v>
      </c>
      <c r="G116">
        <f>IF(Standard!F117="Y",1,0)</f>
        <v>1</v>
      </c>
      <c r="H116">
        <f t="shared" si="7"/>
        <v>0</v>
      </c>
      <c r="I116">
        <f t="shared" si="8"/>
        <v>0</v>
      </c>
      <c r="K116">
        <f>IF(Model!I119="Y",1,0)</f>
        <v>1</v>
      </c>
      <c r="L116">
        <f t="shared" si="9"/>
        <v>0</v>
      </c>
      <c r="M116">
        <f t="shared" si="10"/>
        <v>0</v>
      </c>
    </row>
    <row r="117" spans="1:13" x14ac:dyDescent="0.15">
      <c r="A117">
        <v>115</v>
      </c>
      <c r="C117" s="3" t="str">
        <f t="shared" si="11"/>
        <v>Y</v>
      </c>
      <c r="D117">
        <v>4998</v>
      </c>
      <c r="E117">
        <v>41</v>
      </c>
      <c r="G117">
        <f>IF(Standard!F118="Y",1,0)</f>
        <v>0</v>
      </c>
      <c r="H117">
        <f t="shared" si="7"/>
        <v>0</v>
      </c>
      <c r="I117">
        <f t="shared" si="8"/>
        <v>0</v>
      </c>
      <c r="K117">
        <f>IF(Model!I120="Y",1,0)</f>
        <v>1</v>
      </c>
      <c r="L117">
        <f t="shared" si="9"/>
        <v>4998</v>
      </c>
      <c r="M117">
        <f t="shared" si="10"/>
        <v>41</v>
      </c>
    </row>
    <row r="118" spans="1:13" x14ac:dyDescent="0.15">
      <c r="A118">
        <v>116</v>
      </c>
      <c r="C118" s="3" t="str">
        <f t="shared" si="11"/>
        <v>Y</v>
      </c>
      <c r="D118">
        <v>4485</v>
      </c>
      <c r="E118">
        <v>30</v>
      </c>
      <c r="G118">
        <f>IF(Standard!F119="Y",1,0)</f>
        <v>1</v>
      </c>
      <c r="H118">
        <f t="shared" si="7"/>
        <v>4485</v>
      </c>
      <c r="I118">
        <f t="shared" si="8"/>
        <v>30</v>
      </c>
      <c r="K118">
        <f>IF(Model!I121="Y",1,0)</f>
        <v>1</v>
      </c>
      <c r="L118">
        <f t="shared" si="9"/>
        <v>4485</v>
      </c>
      <c r="M118">
        <f t="shared" si="10"/>
        <v>30</v>
      </c>
    </row>
    <row r="119" spans="1:13" x14ac:dyDescent="0.15">
      <c r="A119">
        <v>117</v>
      </c>
      <c r="C119" s="3" t="str">
        <f t="shared" si="11"/>
        <v>Y</v>
      </c>
      <c r="D119">
        <v>11241</v>
      </c>
      <c r="E119">
        <v>51</v>
      </c>
      <c r="G119">
        <f>IF(Standard!F120="Y",1,0)</f>
        <v>0</v>
      </c>
      <c r="H119">
        <f t="shared" si="7"/>
        <v>0</v>
      </c>
      <c r="I119">
        <f t="shared" si="8"/>
        <v>0</v>
      </c>
      <c r="K119">
        <f>IF(Model!I122="Y",1,0)</f>
        <v>0</v>
      </c>
      <c r="L119">
        <f t="shared" si="9"/>
        <v>0</v>
      </c>
      <c r="M119">
        <f t="shared" si="10"/>
        <v>0</v>
      </c>
    </row>
    <row r="120" spans="1:13" x14ac:dyDescent="0.15">
      <c r="A120">
        <v>118</v>
      </c>
      <c r="C120" s="3" t="str">
        <f t="shared" si="11"/>
        <v>Y</v>
      </c>
      <c r="D120">
        <v>6570</v>
      </c>
      <c r="E120">
        <v>14</v>
      </c>
      <c r="G120">
        <f>IF(Standard!F121="Y",1,0)</f>
        <v>0</v>
      </c>
      <c r="H120">
        <f t="shared" si="7"/>
        <v>0</v>
      </c>
      <c r="I120">
        <f t="shared" si="8"/>
        <v>0</v>
      </c>
      <c r="K120">
        <f>IF(Model!I123="Y",1,0)</f>
        <v>0</v>
      </c>
      <c r="L120">
        <f t="shared" si="9"/>
        <v>0</v>
      </c>
      <c r="M120">
        <f t="shared" si="10"/>
        <v>0</v>
      </c>
    </row>
    <row r="121" spans="1:13" x14ac:dyDescent="0.15">
      <c r="A121">
        <v>119</v>
      </c>
      <c r="C121" s="3" t="str">
        <f t="shared" si="11"/>
        <v>Y</v>
      </c>
      <c r="D121">
        <v>5907</v>
      </c>
      <c r="E121">
        <v>0</v>
      </c>
      <c r="G121">
        <f>IF(Standard!F122="Y",1,0)</f>
        <v>0</v>
      </c>
      <c r="H121">
        <f t="shared" si="7"/>
        <v>0</v>
      </c>
      <c r="I121">
        <f t="shared" si="8"/>
        <v>0</v>
      </c>
      <c r="K121">
        <f>IF(Model!I124="Y",1,0)</f>
        <v>0</v>
      </c>
      <c r="L121">
        <f t="shared" si="9"/>
        <v>0</v>
      </c>
      <c r="M121">
        <f t="shared" si="10"/>
        <v>0</v>
      </c>
    </row>
    <row r="122" spans="1:13" x14ac:dyDescent="0.15">
      <c r="A122">
        <v>120</v>
      </c>
      <c r="C122" s="3" t="str">
        <f t="shared" si="11"/>
        <v>Y</v>
      </c>
      <c r="D122">
        <v>4948</v>
      </c>
      <c r="E122">
        <v>0</v>
      </c>
      <c r="G122">
        <f>IF(Standard!F123="Y",1,0)</f>
        <v>0</v>
      </c>
      <c r="H122">
        <f t="shared" si="7"/>
        <v>0</v>
      </c>
      <c r="I122">
        <f t="shared" si="8"/>
        <v>0</v>
      </c>
      <c r="K122">
        <f>IF(Model!I125="Y",1,0)</f>
        <v>1</v>
      </c>
      <c r="L122">
        <f t="shared" si="9"/>
        <v>4948</v>
      </c>
      <c r="M122">
        <f t="shared" si="10"/>
        <v>0</v>
      </c>
    </row>
    <row r="123" spans="1:13" x14ac:dyDescent="0.15">
      <c r="A123">
        <v>121</v>
      </c>
      <c r="C123" s="3" t="str">
        <f t="shared" si="11"/>
        <v>N</v>
      </c>
      <c r="G123">
        <f>IF(Standard!F124="Y",1,0)</f>
        <v>0</v>
      </c>
      <c r="H123">
        <f t="shared" si="7"/>
        <v>0</v>
      </c>
      <c r="I123">
        <f t="shared" si="8"/>
        <v>0</v>
      </c>
      <c r="K123">
        <f>IF(Model!I126="Y",1,0)</f>
        <v>0</v>
      </c>
      <c r="L123">
        <f t="shared" si="9"/>
        <v>0</v>
      </c>
      <c r="M123">
        <f t="shared" si="10"/>
        <v>0</v>
      </c>
    </row>
    <row r="124" spans="1:13" x14ac:dyDescent="0.15">
      <c r="A124">
        <v>122</v>
      </c>
      <c r="C124" s="3" t="str">
        <f t="shared" si="11"/>
        <v>N</v>
      </c>
      <c r="G124">
        <f>IF(Standard!F125="Y",1,0)</f>
        <v>0</v>
      </c>
      <c r="H124">
        <f t="shared" si="7"/>
        <v>0</v>
      </c>
      <c r="I124">
        <f t="shared" si="8"/>
        <v>0</v>
      </c>
      <c r="K124">
        <f>IF(Model!I127="Y",1,0)</f>
        <v>0</v>
      </c>
      <c r="L124">
        <f t="shared" si="9"/>
        <v>0</v>
      </c>
      <c r="M124">
        <f t="shared" si="10"/>
        <v>0</v>
      </c>
    </row>
    <row r="125" spans="1:13" x14ac:dyDescent="0.15">
      <c r="A125">
        <v>123</v>
      </c>
      <c r="C125" s="3" t="str">
        <f t="shared" si="11"/>
        <v>N</v>
      </c>
      <c r="G125">
        <f>IF(Standard!F126="Y",1,0)</f>
        <v>1</v>
      </c>
      <c r="H125">
        <f t="shared" si="7"/>
        <v>0</v>
      </c>
      <c r="I125">
        <f t="shared" si="8"/>
        <v>0</v>
      </c>
      <c r="K125">
        <f>IF(Model!I128="Y",1,0)</f>
        <v>1</v>
      </c>
      <c r="L125">
        <f t="shared" si="9"/>
        <v>0</v>
      </c>
      <c r="M125">
        <f t="shared" si="10"/>
        <v>0</v>
      </c>
    </row>
    <row r="126" spans="1:13" x14ac:dyDescent="0.15">
      <c r="A126">
        <v>124</v>
      </c>
      <c r="C126" s="3" t="str">
        <f t="shared" si="11"/>
        <v>N</v>
      </c>
      <c r="G126">
        <f>IF(Standard!F127="Y",1,0)</f>
        <v>0</v>
      </c>
      <c r="H126">
        <f t="shared" si="7"/>
        <v>0</v>
      </c>
      <c r="I126">
        <f t="shared" si="8"/>
        <v>0</v>
      </c>
      <c r="K126">
        <f>IF(Model!I129="Y",1,0)</f>
        <v>0</v>
      </c>
      <c r="L126">
        <f t="shared" si="9"/>
        <v>0</v>
      </c>
      <c r="M126">
        <f t="shared" si="10"/>
        <v>0</v>
      </c>
    </row>
    <row r="127" spans="1:13" x14ac:dyDescent="0.15">
      <c r="A127">
        <v>125</v>
      </c>
      <c r="C127" s="3" t="str">
        <f t="shared" si="11"/>
        <v>N</v>
      </c>
      <c r="G127">
        <f>IF(Standard!F128="Y",1,0)</f>
        <v>0</v>
      </c>
      <c r="H127">
        <f t="shared" si="7"/>
        <v>0</v>
      </c>
      <c r="I127">
        <f t="shared" si="8"/>
        <v>0</v>
      </c>
      <c r="K127">
        <f>IF(Model!I130="Y",1,0)</f>
        <v>0</v>
      </c>
      <c r="L127">
        <f t="shared" si="9"/>
        <v>0</v>
      </c>
      <c r="M127">
        <f t="shared" si="10"/>
        <v>0</v>
      </c>
    </row>
    <row r="128" spans="1:13" x14ac:dyDescent="0.15">
      <c r="A128">
        <v>126</v>
      </c>
      <c r="C128" s="3" t="str">
        <f t="shared" si="11"/>
        <v>N</v>
      </c>
      <c r="G128">
        <f>IF(Standard!F129="Y",1,0)</f>
        <v>0</v>
      </c>
      <c r="H128">
        <f t="shared" si="7"/>
        <v>0</v>
      </c>
      <c r="I128">
        <f t="shared" si="8"/>
        <v>0</v>
      </c>
      <c r="K128">
        <f>IF(Model!I131="Y",1,0)</f>
        <v>0</v>
      </c>
      <c r="L128">
        <f t="shared" si="9"/>
        <v>0</v>
      </c>
      <c r="M128">
        <f t="shared" si="10"/>
        <v>0</v>
      </c>
    </row>
    <row r="130" spans="3:13" x14ac:dyDescent="0.15">
      <c r="C130" t="s">
        <v>6</v>
      </c>
      <c r="D130">
        <f>SUM(D3:D128)</f>
        <v>858728</v>
      </c>
      <c r="E130">
        <f>SUM(E3:E128)</f>
        <v>4804</v>
      </c>
      <c r="G130" t="s">
        <v>6</v>
      </c>
      <c r="H130">
        <f>SUM(H3:H128)</f>
        <v>682392</v>
      </c>
      <c r="I130">
        <f>SUM(I3:I128)</f>
        <v>4463</v>
      </c>
      <c r="K130" t="s">
        <v>6</v>
      </c>
      <c r="L130">
        <f>SUM(L3:L128)</f>
        <v>732675</v>
      </c>
      <c r="M130">
        <f>SUM(M3:M128)</f>
        <v>4582</v>
      </c>
    </row>
    <row r="131" spans="3:13" x14ac:dyDescent="0.15">
      <c r="E131" t="s">
        <v>13</v>
      </c>
    </row>
    <row r="132" spans="3:13" x14ac:dyDescent="0.15">
      <c r="C132" s="4" t="s">
        <v>16</v>
      </c>
      <c r="E132" s="5">
        <f>E130*161.5</f>
        <v>775846</v>
      </c>
      <c r="I132" s="5">
        <f>I130*161.5</f>
        <v>720774.5</v>
      </c>
      <c r="M132" s="5">
        <f>M130*161.5</f>
        <v>739993</v>
      </c>
    </row>
    <row r="133" spans="3:13" x14ac:dyDescent="0.15">
      <c r="C133" t="s">
        <v>17</v>
      </c>
      <c r="E133" s="6">
        <f>D130*(3343/10000)</f>
        <v>287072.77039999998</v>
      </c>
      <c r="I133" s="6">
        <f>H130*(3343/10000)</f>
        <v>228123.64559999999</v>
      </c>
      <c r="M133" s="6">
        <f>L130*(3343/10000)</f>
        <v>244933.2525</v>
      </c>
    </row>
    <row r="134" spans="3:13" x14ac:dyDescent="0.15">
      <c r="C134" t="s">
        <v>7</v>
      </c>
      <c r="E134" s="5">
        <f>E132-E133</f>
        <v>488773.22960000002</v>
      </c>
      <c r="I134" s="5">
        <f>I132-I133</f>
        <v>492650.85440000001</v>
      </c>
      <c r="M134" s="5">
        <f>M132-M133</f>
        <v>495059.7475</v>
      </c>
    </row>
    <row r="136" spans="3:13" x14ac:dyDescent="0.15">
      <c r="C136" t="s">
        <v>18</v>
      </c>
      <c r="I136" s="5">
        <f>I134-E134</f>
        <v>3877.6247999999905</v>
      </c>
      <c r="M136" s="5">
        <f>M134-E134</f>
        <v>6286.5178999999771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Data</vt:lpstr>
      <vt:lpstr>Roll Data</vt:lpstr>
      <vt:lpstr>Standard</vt:lpstr>
      <vt:lpstr>Model</vt:lpstr>
      <vt:lpstr>Goodness-of-fit</vt:lpstr>
      <vt:lpstr>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 Business School</dc:creator>
  <cp:lastModifiedBy>Microsoft Office User</cp:lastModifiedBy>
  <dcterms:created xsi:type="dcterms:W3CDTF">1999-03-20T17:36:39Z</dcterms:created>
  <dcterms:modified xsi:type="dcterms:W3CDTF">2018-02-18T18:21:55Z</dcterms:modified>
</cp:coreProperties>
</file>