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codeName="ThisWorkbook"/>
  <xr:revisionPtr revIDLastSave="0" documentId="13_ncr:1_{9571EB6E-AA01-475D-9448-EE355BBBDE4F}"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1" i="11" l="1"/>
  <c r="F25" i="11"/>
  <c r="F34" i="11"/>
  <c r="E33" i="11"/>
  <c r="F20" i="11"/>
  <c r="F32" i="11"/>
  <c r="F28" i="11"/>
  <c r="E29" i="11" s="1"/>
  <c r="F29" i="11" s="1"/>
  <c r="F36" i="11"/>
  <c r="H36" i="11" s="1"/>
  <c r="F35" i="11"/>
  <c r="F26" i="11"/>
  <c r="C26" i="11"/>
  <c r="E9" i="11"/>
  <c r="F9" i="11" s="1"/>
  <c r="I5" i="11"/>
  <c r="H7" i="11"/>
  <c r="J5" i="11" l="1"/>
  <c r="I6" i="11"/>
  <c r="E21" i="11"/>
  <c r="F21" i="11" l="1"/>
  <c r="E22" i="11" s="1"/>
  <c r="F22" i="11" s="1"/>
  <c r="K5" i="11"/>
  <c r="J6" i="11"/>
  <c r="H21" i="11"/>
  <c r="E10" i="11"/>
  <c r="F10" i="11" s="1"/>
  <c r="E11" i="11" s="1"/>
  <c r="F11" i="11" s="1"/>
  <c r="H35" i="11"/>
  <c r="H34" i="11"/>
  <c r="H33" i="11"/>
  <c r="H32" i="11"/>
  <c r="H30" i="11"/>
  <c r="H20" i="11"/>
  <c r="H19" i="11"/>
  <c r="H13" i="11"/>
  <c r="H8" i="11"/>
  <c r="K6" i="11" l="1"/>
  <c r="L5" i="11"/>
  <c r="H9" i="11"/>
  <c r="E27" i="11"/>
  <c r="F27" i="11" s="1"/>
  <c r="M5" i="11" l="1"/>
  <c r="L6" i="11"/>
  <c r="H31" i="11"/>
  <c r="H27" i="11"/>
  <c r="H10" i="11"/>
  <c r="H22" i="11"/>
  <c r="I4" i="11"/>
  <c r="F14" i="11" l="1"/>
  <c r="E15" i="11" s="1"/>
  <c r="E16" i="11" s="1"/>
  <c r="F16" i="11" s="1"/>
  <c r="E17" i="11" s="1"/>
  <c r="F17" i="11" s="1"/>
  <c r="N5" i="11"/>
  <c r="N6" i="11" s="1"/>
  <c r="M6" i="11"/>
  <c r="H23" i="11"/>
  <c r="H11" i="11"/>
  <c r="H12" i="11"/>
  <c r="F15" i="11" l="1"/>
  <c r="H15" i="11" s="1"/>
  <c r="H14" i="11"/>
  <c r="H18" i="11"/>
  <c r="H17" i="11"/>
  <c r="H16" i="11"/>
  <c r="O5" i="11" l="1"/>
  <c r="P5" i="11" s="1"/>
  <c r="Q5" i="11" l="1"/>
  <c r="R5" i="11" s="1"/>
  <c r="S5" i="11" s="1"/>
  <c r="T5" i="11" s="1"/>
  <c r="U5" i="11" s="1"/>
  <c r="V5" i="11" s="1"/>
  <c r="W5" i="11" s="1"/>
  <c r="P4" i="11"/>
  <c r="W4" i="11" l="1"/>
  <c r="X5" i="11"/>
  <c r="Y5" i="11" s="1"/>
  <c r="Z5" i="11" s="1"/>
  <c r="AA5" i="11" s="1"/>
  <c r="AB5" i="11" s="1"/>
  <c r="AC5" i="11" s="1"/>
  <c r="AD5" i="11" s="1"/>
  <c r="AE5" i="11" l="1"/>
  <c r="AF5" i="11" s="1"/>
  <c r="AG5" i="11" s="1"/>
  <c r="AH5" i="11" s="1"/>
  <c r="AI5" i="11" s="1"/>
  <c r="AJ5" i="11" s="1"/>
  <c r="AK5" i="11" s="1"/>
  <c r="AD4" i="11"/>
  <c r="O6" i="11"/>
  <c r="AL5" i="11" l="1"/>
  <c r="AM5" i="11" s="1"/>
  <c r="AN5" i="11" s="1"/>
  <c r="AO5" i="11" s="1"/>
  <c r="AP5" i="11" s="1"/>
  <c r="AQ5" i="11" s="1"/>
  <c r="AR5" i="11" s="1"/>
  <c r="AK4" i="11"/>
  <c r="AS5" i="11" l="1"/>
  <c r="AR4" i="11"/>
  <c r="P6" i="11"/>
  <c r="Q6" i="11"/>
  <c r="AT5" i="11" l="1"/>
  <c r="AS6" i="11"/>
  <c r="R6" i="11"/>
  <c r="AU5" i="11" l="1"/>
  <c r="AT6" i="11"/>
  <c r="S6" i="11"/>
  <c r="AV5" i="11" l="1"/>
  <c r="AU6" i="11"/>
  <c r="T6" i="11"/>
  <c r="AW5" i="11" l="1"/>
  <c r="AV6" i="11"/>
  <c r="U6" i="11"/>
  <c r="AX5" i="11" l="1"/>
  <c r="AW6" i="11"/>
  <c r="V6" i="11"/>
  <c r="AY5" i="11" l="1"/>
  <c r="AX6" i="11"/>
  <c r="W6" i="11"/>
  <c r="AY4" i="11" l="1"/>
  <c r="AY6" i="11"/>
  <c r="AZ5" i="11"/>
  <c r="X6" i="11"/>
  <c r="BA5" i="11" l="1"/>
  <c r="AZ6" i="11"/>
  <c r="Y6" i="11"/>
  <c r="BA6" i="11" l="1"/>
  <c r="BB5" i="11"/>
  <c r="Z6" i="11"/>
  <c r="BB6" i="11" l="1"/>
  <c r="BC5" i="11"/>
  <c r="AA6" i="11"/>
  <c r="BD5" i="11" l="1"/>
  <c r="BC6" i="11"/>
  <c r="AB6" i="11"/>
  <c r="BE5" i="11" l="1"/>
  <c r="BD6" i="11"/>
  <c r="AC6" i="11"/>
  <c r="BE6" i="11" l="1"/>
  <c r="BF5" i="11"/>
  <c r="AD6" i="11"/>
  <c r="BF4" i="11" l="1"/>
  <c r="BF6" i="11"/>
  <c r="BG5" i="11"/>
  <c r="AE6" i="11"/>
  <c r="BG6" i="11" l="1"/>
  <c r="BH5" i="11"/>
  <c r="AF6" i="11"/>
  <c r="BI5" i="11" l="1"/>
  <c r="BH6" i="11"/>
  <c r="AG6" i="11"/>
  <c r="BJ5" i="11" l="1"/>
  <c r="BI6" i="11"/>
  <c r="AH6" i="11"/>
  <c r="BJ6" i="11" l="1"/>
  <c r="BK5" i="11"/>
  <c r="AI6" i="11"/>
  <c r="BL5" i="11" l="1"/>
  <c r="BK6" i="11"/>
  <c r="AJ6" i="11"/>
  <c r="BL6" i="11" l="1"/>
  <c r="BM5" i="11"/>
  <c r="AK6" i="11"/>
  <c r="BN5" i="11" l="1"/>
  <c r="BM4" i="11"/>
  <c r="BM6" i="11"/>
  <c r="AL6" i="11"/>
  <c r="BN6" i="11" l="1"/>
  <c r="BO5" i="11"/>
  <c r="AM6" i="11"/>
  <c r="BO6" i="11" l="1"/>
  <c r="BP5" i="11"/>
  <c r="AN6" i="11"/>
  <c r="BQ5" i="11" l="1"/>
  <c r="BP6" i="11"/>
  <c r="AO6" i="11"/>
  <c r="BR5" i="11" l="1"/>
  <c r="BQ6" i="11"/>
  <c r="AP6" i="11"/>
  <c r="BS5" i="11" l="1"/>
  <c r="BR6" i="11"/>
  <c r="AQ6" i="11"/>
  <c r="BS6" i="11" l="1"/>
  <c r="BT5" i="11"/>
  <c r="AR6" i="11"/>
  <c r="BU5" i="11" l="1"/>
  <c r="BT4" i="11"/>
  <c r="BT6" i="11"/>
  <c r="BV5" i="11" l="1"/>
  <c r="BU6" i="11"/>
  <c r="BV6" i="11" l="1"/>
  <c r="BW5" i="11"/>
  <c r="BX5" i="11" l="1"/>
  <c r="BW6" i="11"/>
  <c r="BY5" i="11" l="1"/>
  <c r="BX6" i="11"/>
  <c r="BY6" i="11" l="1"/>
  <c r="BZ5" i="11"/>
  <c r="BZ6" i="11" l="1"/>
  <c r="CA5" i="11"/>
  <c r="CA6" i="11" l="1"/>
  <c r="CA4" i="11"/>
  <c r="CB5" i="11"/>
  <c r="CB6" i="11" l="1"/>
  <c r="CC5" i="11"/>
  <c r="CD5" i="11" l="1"/>
  <c r="CC6" i="11"/>
  <c r="CE5" i="11" l="1"/>
  <c r="CD6" i="11"/>
  <c r="CE6" i="11" l="1"/>
  <c r="CF5" i="11"/>
  <c r="CF6" i="11" l="1"/>
  <c r="CG5" i="11"/>
  <c r="CG6" i="11" l="1"/>
  <c r="CH5" i="11"/>
  <c r="CI5" i="11" l="1"/>
  <c r="CH4" i="11"/>
  <c r="CH6" i="11"/>
  <c r="CI6" i="11" l="1"/>
  <c r="CJ5" i="11"/>
  <c r="CK5" i="11" l="1"/>
  <c r="CJ6" i="11"/>
  <c r="CL5" i="11" l="1"/>
  <c r="CK6" i="11"/>
  <c r="CM5" i="11" l="1"/>
  <c r="CL6" i="11"/>
  <c r="CM6" i="11" l="1"/>
  <c r="CN5" i="11"/>
  <c r="CN6" i="11" l="1"/>
  <c r="CO5" i="11"/>
  <c r="CP5" i="11" l="1"/>
  <c r="CO4" i="11"/>
  <c r="CO6" i="11"/>
  <c r="CQ5" i="11" l="1"/>
  <c r="CP6" i="11"/>
  <c r="CQ6" i="11" l="1"/>
  <c r="CR5" i="11"/>
  <c r="CR6" i="11" l="1"/>
  <c r="CS5" i="11"/>
  <c r="CT5" i="11" l="1"/>
  <c r="CS6" i="11"/>
  <c r="CU5" i="11" l="1"/>
  <c r="CT6" i="11"/>
  <c r="CU6" i="11" l="1"/>
  <c r="CV5" i="11"/>
  <c r="CW5" i="11" l="1"/>
  <c r="CV4" i="11"/>
  <c r="CV6" i="11"/>
  <c r="CX5" i="11" l="1"/>
  <c r="CW6" i="11"/>
  <c r="CX6" i="11" l="1"/>
  <c r="CY5" i="11"/>
  <c r="CZ5" i="11" l="1"/>
  <c r="CY6" i="11"/>
  <c r="DA5" i="11" l="1"/>
  <c r="CZ6" i="11"/>
  <c r="DB5" i="11" l="1"/>
  <c r="DA6" i="11"/>
  <c r="DB6" i="11" l="1"/>
  <c r="DC5" i="11"/>
  <c r="DD5" i="11" l="1"/>
  <c r="DC6" i="11"/>
  <c r="DC4" i="11"/>
  <c r="DE5" i="11" l="1"/>
  <c r="DD6" i="11"/>
  <c r="DE6" i="11" l="1"/>
  <c r="DF5" i="11"/>
  <c r="DG5" i="11" l="1"/>
  <c r="DF6" i="11"/>
  <c r="DH5" i="11" l="1"/>
  <c r="DG6" i="11"/>
  <c r="DH6" i="11" l="1"/>
  <c r="DI5" i="11"/>
  <c r="DI6" i="11" l="1"/>
  <c r="DJ5" i="11"/>
  <c r="DK5" i="11" l="1"/>
  <c r="DJ4" i="11"/>
  <c r="DJ6" i="11"/>
  <c r="DK6" i="11" l="1"/>
  <c r="DL5" i="11"/>
  <c r="DM5" i="11" l="1"/>
  <c r="DL6" i="11"/>
  <c r="DM6" i="11" l="1"/>
  <c r="DN5" i="11"/>
  <c r="DO5" i="11" l="1"/>
  <c r="DN6" i="11"/>
  <c r="DP5" i="11" l="1"/>
  <c r="DO6" i="11"/>
  <c r="DP6" i="11" l="1"/>
  <c r="DQ5" i="11"/>
  <c r="DR5" i="11" l="1"/>
  <c r="DQ6" i="11"/>
  <c r="DQ4" i="11"/>
  <c r="DS5" i="11" l="1"/>
  <c r="DR6" i="11"/>
  <c r="DS6" i="11" l="1"/>
  <c r="DT5" i="11"/>
  <c r="DU5" i="11" l="1"/>
  <c r="DT6" i="11"/>
  <c r="DV5" i="11" l="1"/>
  <c r="DU6" i="11"/>
  <c r="DV6" i="11" l="1"/>
  <c r="DW5" i="11"/>
  <c r="DW6" i="11" l="1"/>
  <c r="DX5" i="11"/>
  <c r="DX6" i="11" l="1"/>
  <c r="DX4" i="11"/>
  <c r="DY5" i="11"/>
  <c r="DY6" i="11" l="1"/>
  <c r="DZ5" i="11"/>
  <c r="DZ6" i="11" l="1"/>
  <c r="EA5" i="11"/>
  <c r="EA6" i="11" l="1"/>
  <c r="EB5" i="11"/>
  <c r="EC5" i="11" l="1"/>
  <c r="EB6" i="11"/>
  <c r="ED5" i="11" l="1"/>
  <c r="EC6" i="11"/>
  <c r="ED6" i="11" l="1"/>
  <c r="EE5" i="11"/>
  <c r="EF5" i="11" l="1"/>
  <c r="EE6" i="11"/>
  <c r="EE4" i="11"/>
  <c r="EF6" i="11" l="1"/>
  <c r="EG5" i="11"/>
  <c r="EG6" i="11" l="1"/>
  <c r="EH5" i="11"/>
  <c r="EI5" i="11" l="1"/>
  <c r="EH6" i="11"/>
  <c r="EJ5" i="11" l="1"/>
  <c r="EI6" i="11"/>
  <c r="EJ6" i="11" l="1"/>
  <c r="EK5" i="11"/>
  <c r="EK6" i="11" s="1"/>
</calcChain>
</file>

<file path=xl/sharedStrings.xml><?xml version="1.0" encoding="utf-8"?>
<sst xmlns="http://schemas.openxmlformats.org/spreadsheetml/2006/main" count="66" uniqueCount="64">
  <si>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</si>
  <si>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</si>
  <si>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</si>
  <si>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</si>
  <si>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</si>
  <si>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</si>
  <si>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</si>
  <si>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</si>
  <si>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</si>
  <si>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</si>
  <si>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</si>
  <si>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</si>
  <si>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TASK</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</si>
  <si>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</si>
  <si>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</si>
  <si>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</si>
  <si>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</si>
  <si>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</si>
  <si>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</si>
  <si>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</si>
  <si>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</si>
  <si>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</si>
  <si>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</si>
  <si>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</si>
  <si>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</si>
  <si>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</si>
  <si>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</si>
  <si>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</si>
  <si>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</si>
  <si>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</si>
  <si>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</si>
  <si>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</si>
  <si>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Guest Segmentation Using RFM Analysis and K-Means Clustering in a Hotel Booking System</t>
  </si>
  <si>
    <t>Submission of Choosing your project form</t>
  </si>
  <si>
    <t>Data set Analysis and Project planning presentation</t>
  </si>
  <si>
    <t>Project methodology planning</t>
  </si>
  <si>
    <t>Preparation of project and Data management plan</t>
  </si>
  <si>
    <t>Initial Project setup and Data collection</t>
  </si>
  <si>
    <t>Formulation of Research Question and Dataset Selection</t>
  </si>
  <si>
    <t>Research Question and Dataset Approval</t>
  </si>
  <si>
    <t>Supervisor Meeting - 1</t>
  </si>
  <si>
    <t>Dataset Evaluation and Understanding</t>
  </si>
  <si>
    <t>Literature Review and Similar dataset analysis</t>
  </si>
  <si>
    <t xml:space="preserve">PDM Presentation </t>
  </si>
  <si>
    <t>Set up MySQL to python environment for data extraction</t>
  </si>
  <si>
    <t>Data Cleaning and Preprocessing</t>
  </si>
  <si>
    <t>Calculation of RFM Metrics</t>
  </si>
  <si>
    <t>Supervisor Meeting - 3</t>
  </si>
  <si>
    <t>Customer Profiling</t>
  </si>
  <si>
    <t>Data Ethics Quiz</t>
  </si>
  <si>
    <t>Supervisor Meeting - 4</t>
  </si>
  <si>
    <t>Supervisor Meeting - 5</t>
  </si>
  <si>
    <t>Supervisor Meeting - 6</t>
  </si>
  <si>
    <t xml:space="preserve"> </t>
  </si>
  <si>
    <t>Submission of Final Project Report and Logbook</t>
  </si>
  <si>
    <t>Finalization and Reporting</t>
  </si>
  <si>
    <t>Logbook Maintainance</t>
  </si>
  <si>
    <t>Final Project Report writing</t>
  </si>
  <si>
    <t>Final Viva</t>
  </si>
  <si>
    <t>Date</t>
  </si>
  <si>
    <t>Rule based segmentation (Clustering)</t>
  </si>
  <si>
    <t>Direct Clustering algorithm implementation</t>
  </si>
  <si>
    <t>Project Implimentation - I</t>
  </si>
  <si>
    <t>Project Implimentation -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</si>
</sst>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7"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2"/>
      <color theme="1" tint="0.34998626667073579"/>
      <name val="Calibri"/>
      <family val="2"/>
      <scheme val="major"/>
    </font>
    <font>
      <sz val="10"/>
      <color theme="1"/>
      <name val="Calibri"/>
      <family val="2"/>
      <scheme val="minor"/>
    </font>
    <font>
      <b/>
      <sz val="10"/>
      <color theme="0"/>
      <name val="Calibri"/>
      <family val="2"/>
      <scheme val="minor"/>
    </font>
    <font>
      <sz val="10"/>
      <color theme="0"/>
      <name val="Calibri"/>
      <family val="2"/>
      <scheme val="minor"/>
    </font>
    <font>
      <b/>
      <sz val="12"/>
      <color theme="0"/>
      <name val="Calibri"/>
      <family val="2"/>
      <scheme val="minor"/>
    </font>
    <font>
      <sz val="12"/>
      <color theme="1"/>
      <name val="Calibri"/>
      <family val="2"/>
      <scheme val="minor"/>
    </font>
    <font>
      <b/>
      <sz val="12"/>
      <color theme="1"/>
      <name val="Calibri"/>
      <family val="2"/>
      <scheme val="minor"/>
    </font>
    <font>
      <sz val="12"/>
      <name val="Calibri"/>
      <family val="2"/>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2" fillId="0" borderId="0" applyNumberFormat="0" applyFill="0" applyBorder="0" applyAlignment="0" applyProtection="0">
      <alignment vertical="top"/>
      <protection locked="0"/>
    </xf>
    <xf numFmtId="9" fontId="5" fillId="0" borderId="0" applyFont="0" applyFill="0" applyBorder="0" applyAlignment="0" applyProtection="0"/>
    <xf numFmtId="0" fontId="14" fillId="0" borderId="0"/>
    <xf numFmtId="165" fontId="5" fillId="0" borderId="3" applyFont="0" applyFill="0" applyAlignment="0" applyProtection="0"/>
    <xf numFmtId="0" fontId="7" fillId="0" borderId="0" applyNumberFormat="0" applyFill="0" applyBorder="0" applyAlignment="0" applyProtection="0"/>
    <xf numFmtId="0" fontId="6" fillId="0" borderId="0" applyNumberFormat="0" applyFill="0" applyAlignment="0" applyProtection="0"/>
    <xf numFmtId="0" fontId="6" fillId="0" borderId="0" applyNumberFormat="0" applyFill="0" applyProtection="0">
      <alignment vertical="top"/>
    </xf>
    <xf numFmtId="0" fontId="5" fillId="0" borderId="0" applyNumberFormat="0" applyFill="0" applyProtection="0">
      <alignment horizontal="right" indent="1"/>
    </xf>
    <xf numFmtId="166" fontId="5" fillId="0" borderId="3">
      <alignment horizontal="center" vertical="center"/>
    </xf>
    <xf numFmtId="167" fontId="5" fillId="0" borderId="2" applyFill="0">
      <alignment horizontal="center" vertical="center"/>
    </xf>
    <xf numFmtId="0" fontId="5" fillId="0" borderId="2" applyFill="0">
      <alignment horizontal="center" vertical="center"/>
    </xf>
    <xf numFmtId="0" fontId="5" fillId="0" borderId="2" applyFill="0">
      <alignment horizontal="left" vertical="center" indent="2"/>
    </xf>
    <xf numFmtId="0" fontId="17" fillId="0" borderId="0" applyNumberFormat="0" applyFill="0" applyBorder="0" applyAlignment="0" applyProtection="0"/>
    <xf numFmtId="164"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0" fontId="18" fillId="0" borderId="0" applyNumberFormat="0" applyFill="0" applyBorder="0" applyAlignment="0" applyProtection="0"/>
    <xf numFmtId="0" fontId="19" fillId="13" borderId="0" applyNumberFormat="0" applyBorder="0" applyAlignment="0" applyProtection="0"/>
    <xf numFmtId="0" fontId="20" fillId="14" borderId="0" applyNumberFormat="0" applyBorder="0" applyAlignment="0" applyProtection="0"/>
    <xf numFmtId="0" fontId="21" fillId="15" borderId="0" applyNumberFormat="0" applyBorder="0" applyAlignment="0" applyProtection="0"/>
    <xf numFmtId="0" fontId="22" fillId="16" borderId="11" applyNumberFormat="0" applyAlignment="0" applyProtection="0"/>
    <xf numFmtId="0" fontId="23" fillId="17" borderId="12" applyNumberFormat="0" applyAlignment="0" applyProtection="0"/>
    <xf numFmtId="0" fontId="24" fillId="17" borderId="11" applyNumberFormat="0" applyAlignment="0" applyProtection="0"/>
    <xf numFmtId="0" fontId="25" fillId="0" borderId="13" applyNumberFormat="0" applyFill="0" applyAlignment="0" applyProtection="0"/>
    <xf numFmtId="0" fontId="26" fillId="18" borderId="14" applyNumberFormat="0" applyAlignment="0" applyProtection="0"/>
    <xf numFmtId="0" fontId="27" fillId="0" borderId="0" applyNumberFormat="0" applyFill="0" applyBorder="0" applyAlignment="0" applyProtection="0"/>
    <xf numFmtId="0" fontId="5" fillId="19" borderId="15" applyNumberFormat="0" applyFont="0" applyAlignment="0" applyProtection="0"/>
    <xf numFmtId="0" fontId="28" fillId="0" borderId="0" applyNumberFormat="0" applyFill="0" applyBorder="0" applyAlignment="0" applyProtection="0"/>
    <xf numFmtId="0" fontId="4" fillId="0" borderId="16" applyNumberFormat="0" applyFill="0" applyAlignment="0" applyProtection="0"/>
    <xf numFmtId="0" fontId="14"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4" fillId="24" borderId="0" applyNumberFormat="0" applyBorder="0" applyAlignment="0" applyProtection="0"/>
    <xf numFmtId="0" fontId="5"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4" fillId="28" borderId="0" applyNumberFormat="0" applyBorder="0" applyAlignment="0" applyProtection="0"/>
    <xf numFmtId="0" fontId="5"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14" fillId="32" borderId="0" applyNumberFormat="0" applyBorder="0" applyAlignment="0" applyProtection="0"/>
    <xf numFmtId="0" fontId="5" fillId="33"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14" fillId="36"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9" borderId="0" applyNumberFormat="0" applyBorder="0" applyAlignment="0" applyProtection="0"/>
    <xf numFmtId="0" fontId="14" fillId="40"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cellStyleXfs>
  <cellXfs count="90">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1" fillId="0" borderId="0" xfId="0" applyFont="1" applyAlignment="1">
      <alignment horizontal="center" vertical="center"/>
    </xf>
    <xf numFmtId="0" fontId="1" fillId="0" borderId="0" xfId="0" applyFont="1" applyAlignment="1">
      <alignment vertical="top"/>
    </xf>
    <xf numFmtId="0" fontId="8" fillId="0" borderId="0" xfId="0" applyFont="1" applyAlignment="1">
      <alignment horizontal="left" vertical="center"/>
    </xf>
    <xf numFmtId="0" fontId="9" fillId="0" borderId="0" xfId="0" applyFont="1" applyAlignment="1">
      <alignment horizontal="left" vertical="center"/>
    </xf>
    <xf numFmtId="0" fontId="11" fillId="0" borderId="0" xfId="0" applyFont="1"/>
    <xf numFmtId="0" fontId="13" fillId="0" borderId="0" xfId="0" applyFont="1" applyAlignment="1">
      <alignment vertical="center"/>
    </xf>
    <xf numFmtId="0" fontId="12" fillId="0" borderId="0" xfId="0" applyFont="1" applyAlignment="1">
      <alignment horizontal="left" vertical="top" wrapText="1" indent="1"/>
    </xf>
    <xf numFmtId="0" fontId="1" fillId="0" borderId="0" xfId="0" applyFont="1" applyAlignment="1">
      <alignment horizontal="left" vertical="top"/>
    </xf>
    <xf numFmtId="0" fontId="10"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Font="1" applyAlignment="1">
      <alignment horizontal="center"/>
    </xf>
    <xf numFmtId="0" fontId="6" fillId="0" borderId="0" xfId="7">
      <alignment vertical="top"/>
    </xf>
    <xf numFmtId="0" fontId="15" fillId="0" borderId="0" xfId="0" applyFont="1"/>
    <xf numFmtId="0" fontId="16" fillId="0" borderId="0" xfId="1" applyFont="1" applyProtection="1">
      <alignment vertical="top"/>
    </xf>
    <xf numFmtId="0" fontId="3" fillId="0" borderId="0" xfId="0" applyFont="1" applyAlignment="1">
      <alignment vertical="top"/>
    </xf>
    <xf numFmtId="0" fontId="5" fillId="0" borderId="7" xfId="8" applyBorder="1">
      <alignment horizontal="right" indent="1"/>
    </xf>
    <xf numFmtId="0" fontId="29" fillId="0" borderId="0" xfId="5" applyFont="1" applyAlignment="1">
      <alignment horizontal="left"/>
    </xf>
    <xf numFmtId="0" fontId="30" fillId="0" borderId="0" xfId="6" applyFont="1"/>
    <xf numFmtId="167" fontId="29" fillId="0" borderId="0" xfId="5" applyNumberFormat="1" applyFont="1" applyAlignment="1">
      <alignment horizontal="left"/>
    </xf>
    <xf numFmtId="167" fontId="30" fillId="0" borderId="0" xfId="6" applyNumberFormat="1" applyFont="1"/>
    <xf numFmtId="167" fontId="6" fillId="0" borderId="0" xfId="7" applyNumberFormat="1">
      <alignment vertical="top"/>
    </xf>
    <xf numFmtId="167" fontId="0" fillId="0" borderId="0" xfId="0" applyNumberFormat="1"/>
    <xf numFmtId="166" fontId="5" fillId="0" borderId="3" xfId="9">
      <alignment horizontal="center" vertical="center"/>
    </xf>
    <xf numFmtId="0" fontId="30" fillId="0" borderId="0" xfId="0" applyFont="1"/>
    <xf numFmtId="167" fontId="30" fillId="0" borderId="0" xfId="0" applyNumberFormat="1" applyFont="1"/>
    <xf numFmtId="0" fontId="30" fillId="0" borderId="7" xfId="8" applyFont="1" applyBorder="1">
      <alignment horizontal="right" indent="1"/>
    </xf>
    <xf numFmtId="0" fontId="30" fillId="0" borderId="3" xfId="0" applyFont="1" applyBorder="1" applyAlignment="1">
      <alignment horizontal="center" vertical="center"/>
    </xf>
    <xf numFmtId="169" fontId="30" fillId="6" borderId="4" xfId="0" applyNumberFormat="1" applyFont="1" applyFill="1" applyBorder="1" applyAlignment="1">
      <alignment horizontal="left" vertical="center" wrapText="1" indent="1"/>
    </xf>
    <xf numFmtId="169" fontId="30" fillId="6" borderId="1" xfId="0" applyNumberFormat="1" applyFont="1" applyFill="1" applyBorder="1" applyAlignment="1">
      <alignment horizontal="left" vertical="center" wrapText="1" indent="1"/>
    </xf>
    <xf numFmtId="169" fontId="30" fillId="6" borderId="5" xfId="0" applyNumberFormat="1" applyFont="1" applyFill="1" applyBorder="1" applyAlignment="1">
      <alignment horizontal="left" vertical="center" wrapText="1" indent="1"/>
    </xf>
    <xf numFmtId="0" fontId="30" fillId="0" borderId="10" xfId="0" applyFont="1" applyBorder="1"/>
    <xf numFmtId="167" fontId="30" fillId="0" borderId="10" xfId="0" applyNumberFormat="1" applyFont="1" applyBorder="1"/>
    <xf numFmtId="168" fontId="1" fillId="6" borderId="6" xfId="0" applyNumberFormat="1" applyFont="1" applyFill="1" applyBorder="1" applyAlignment="1">
      <alignment horizontal="center" vertical="center"/>
    </xf>
    <xf numFmtId="168" fontId="1" fillId="6" borderId="0" xfId="0" applyNumberFormat="1" applyFont="1" applyFill="1" applyAlignment="1">
      <alignment horizontal="center" vertical="center"/>
    </xf>
    <xf numFmtId="168" fontId="1" fillId="6" borderId="7" xfId="0" applyNumberFormat="1" applyFont="1" applyFill="1" applyBorder="1" applyAlignment="1">
      <alignment horizontal="center" vertical="center"/>
    </xf>
    <xf numFmtId="0" fontId="31" fillId="12" borderId="1" xfId="0" applyFont="1" applyFill="1" applyBorder="1" applyAlignment="1">
      <alignment horizontal="center" vertical="center" wrapText="1"/>
    </xf>
    <xf numFmtId="0" fontId="32" fillId="11" borderId="8" xfId="0" applyFont="1" applyFill="1" applyBorder="1" applyAlignment="1">
      <alignment horizontal="center" vertical="center" shrinkToFit="1"/>
    </xf>
    <xf numFmtId="0" fontId="30" fillId="0" borderId="9" xfId="0" applyFont="1" applyBorder="1" applyAlignment="1">
      <alignment vertical="center"/>
    </xf>
    <xf numFmtId="0" fontId="1" fillId="0" borderId="2" xfId="0" applyFont="1" applyBorder="1" applyAlignment="1">
      <alignment horizontal="center" vertical="center"/>
    </xf>
    <xf numFmtId="0" fontId="30" fillId="0" borderId="9" xfId="0" applyFont="1" applyBorder="1" applyAlignment="1">
      <alignment horizontal="right" vertical="center"/>
    </xf>
    <xf numFmtId="0" fontId="33" fillId="12" borderId="1" xfId="0" applyFont="1" applyFill="1" applyBorder="1" applyAlignment="1">
      <alignment horizontal="left" vertical="center" indent="1"/>
    </xf>
    <xf numFmtId="167" fontId="33" fillId="12" borderId="1" xfId="0" applyNumberFormat="1" applyFont="1" applyFill="1" applyBorder="1" applyAlignment="1">
      <alignment horizontal="left" vertical="center" indent="1"/>
    </xf>
    <xf numFmtId="0" fontId="33" fillId="12" borderId="1" xfId="0" applyFont="1" applyFill="1" applyBorder="1" applyAlignment="1">
      <alignment horizontal="center" vertical="center" wrapText="1"/>
    </xf>
    <xf numFmtId="0" fontId="34" fillId="0" borderId="0" xfId="0" applyFont="1"/>
    <xf numFmtId="167" fontId="34" fillId="0" borderId="0" xfId="0" applyNumberFormat="1" applyFont="1"/>
    <xf numFmtId="0" fontId="35" fillId="7" borderId="2" xfId="0" applyFont="1" applyFill="1" applyBorder="1" applyAlignment="1">
      <alignment horizontal="left" vertical="center" indent="1"/>
    </xf>
    <xf numFmtId="167" fontId="35" fillId="7" borderId="2" xfId="0" applyNumberFormat="1" applyFont="1" applyFill="1" applyBorder="1" applyAlignment="1">
      <alignment horizontal="left" vertical="center" indent="1"/>
    </xf>
    <xf numFmtId="9" fontId="36" fillId="7" borderId="2" xfId="2" applyFont="1" applyFill="1" applyBorder="1" applyAlignment="1">
      <alignment horizontal="center" vertical="center"/>
    </xf>
    <xf numFmtId="167" fontId="34" fillId="7" borderId="2" xfId="0" applyNumberFormat="1" applyFont="1" applyFill="1" applyBorder="1" applyAlignment="1">
      <alignment horizontal="center" vertical="center"/>
    </xf>
    <xf numFmtId="167" fontId="36" fillId="7" borderId="2" xfId="0" applyNumberFormat="1" applyFont="1" applyFill="1" applyBorder="1" applyAlignment="1">
      <alignment horizontal="center" vertical="center"/>
    </xf>
    <xf numFmtId="0" fontId="34" fillId="2" borderId="2" xfId="12" applyFont="1" applyFill="1">
      <alignment horizontal="left" vertical="center" indent="2"/>
    </xf>
    <xf numFmtId="167" fontId="34" fillId="2" borderId="2" xfId="12" applyNumberFormat="1" applyFont="1" applyFill="1">
      <alignment horizontal="left" vertical="center" indent="2"/>
    </xf>
    <xf numFmtId="9" fontId="36" fillId="2" borderId="2" xfId="2" applyFont="1" applyFill="1" applyBorder="1" applyAlignment="1">
      <alignment horizontal="center" vertical="center"/>
    </xf>
    <xf numFmtId="167" fontId="34" fillId="2" borderId="2" xfId="10" applyFont="1" applyFill="1">
      <alignment horizontal="center" vertical="center"/>
    </xf>
    <xf numFmtId="0" fontId="35" fillId="8" borderId="2" xfId="0" applyFont="1" applyFill="1" applyBorder="1" applyAlignment="1">
      <alignment horizontal="left" vertical="center" indent="1"/>
    </xf>
    <xf numFmtId="167" fontId="35" fillId="8" borderId="2" xfId="0" applyNumberFormat="1" applyFont="1" applyFill="1" applyBorder="1" applyAlignment="1">
      <alignment horizontal="left" vertical="center" indent="1"/>
    </xf>
    <xf numFmtId="9" fontId="36" fillId="8" borderId="2" xfId="2" applyFont="1" applyFill="1" applyBorder="1" applyAlignment="1">
      <alignment horizontal="center" vertical="center"/>
    </xf>
    <xf numFmtId="167" fontId="34" fillId="8" borderId="2" xfId="0" applyNumberFormat="1" applyFont="1" applyFill="1" applyBorder="1" applyAlignment="1">
      <alignment horizontal="center" vertical="center"/>
    </xf>
    <xf numFmtId="167" fontId="36" fillId="8" borderId="2" xfId="0" applyNumberFormat="1" applyFont="1" applyFill="1" applyBorder="1" applyAlignment="1">
      <alignment horizontal="center" vertical="center"/>
    </xf>
    <xf numFmtId="0" fontId="34" fillId="3" borderId="2" xfId="12" applyFont="1" applyFill="1">
      <alignment horizontal="left" vertical="center" indent="2"/>
    </xf>
    <xf numFmtId="167" fontId="34" fillId="3" borderId="2" xfId="12" applyNumberFormat="1" applyFont="1" applyFill="1">
      <alignment horizontal="left" vertical="center" indent="2"/>
    </xf>
    <xf numFmtId="9" fontId="36" fillId="3" borderId="2" xfId="2" applyFont="1" applyFill="1" applyBorder="1" applyAlignment="1">
      <alignment horizontal="center" vertical="center"/>
    </xf>
    <xf numFmtId="167" fontId="34" fillId="3" borderId="2" xfId="10" applyFont="1" applyFill="1">
      <alignment horizontal="center" vertical="center"/>
    </xf>
    <xf numFmtId="0" fontId="35" fillId="5" borderId="2" xfId="0" applyFont="1" applyFill="1" applyBorder="1" applyAlignment="1">
      <alignment horizontal="left" vertical="center" indent="1"/>
    </xf>
    <xf numFmtId="167" fontId="35" fillId="5" borderId="2" xfId="0" applyNumberFormat="1" applyFont="1" applyFill="1" applyBorder="1" applyAlignment="1">
      <alignment horizontal="left" vertical="center" indent="1"/>
    </xf>
    <xf numFmtId="9" fontId="36" fillId="5" borderId="2" xfId="2" applyFont="1" applyFill="1" applyBorder="1" applyAlignment="1">
      <alignment horizontal="center" vertical="center"/>
    </xf>
    <xf numFmtId="167" fontId="34" fillId="5" borderId="2" xfId="0" applyNumberFormat="1" applyFont="1" applyFill="1" applyBorder="1" applyAlignment="1">
      <alignment horizontal="center" vertical="center"/>
    </xf>
    <xf numFmtId="167" fontId="36" fillId="5" borderId="2" xfId="0" applyNumberFormat="1" applyFont="1" applyFill="1" applyBorder="1" applyAlignment="1">
      <alignment horizontal="center" vertical="center"/>
    </xf>
    <xf numFmtId="0" fontId="34" fillId="10" borderId="2" xfId="12" applyFont="1" applyFill="1">
      <alignment horizontal="left" vertical="center" indent="2"/>
    </xf>
    <xf numFmtId="167" fontId="34" fillId="10" borderId="2" xfId="12" applyNumberFormat="1" applyFont="1" applyFill="1">
      <alignment horizontal="left" vertical="center" indent="2"/>
    </xf>
    <xf numFmtId="9" fontId="36" fillId="10" borderId="2" xfId="2" applyFont="1" applyFill="1" applyBorder="1" applyAlignment="1">
      <alignment horizontal="center" vertical="center"/>
    </xf>
    <xf numFmtId="167" fontId="34" fillId="10" borderId="2" xfId="10" applyFont="1" applyFill="1">
      <alignment horizontal="center" vertical="center"/>
    </xf>
    <xf numFmtId="0" fontId="35" fillId="4" borderId="2" xfId="0" applyFont="1" applyFill="1" applyBorder="1" applyAlignment="1">
      <alignment horizontal="left" vertical="center" indent="1"/>
    </xf>
    <xf numFmtId="167" fontId="35" fillId="4" borderId="2" xfId="0" applyNumberFormat="1" applyFont="1" applyFill="1" applyBorder="1" applyAlignment="1">
      <alignment horizontal="left" vertical="center" indent="1"/>
    </xf>
    <xf numFmtId="9" fontId="36" fillId="4" borderId="2" xfId="2" applyFont="1" applyFill="1" applyBorder="1" applyAlignment="1">
      <alignment horizontal="center" vertical="center"/>
    </xf>
    <xf numFmtId="167" fontId="34" fillId="4" borderId="2" xfId="0" applyNumberFormat="1" applyFont="1" applyFill="1" applyBorder="1" applyAlignment="1">
      <alignment horizontal="center" vertical="center"/>
    </xf>
    <xf numFmtId="167" fontId="36" fillId="4" borderId="2" xfId="0" applyNumberFormat="1" applyFont="1" applyFill="1" applyBorder="1" applyAlignment="1">
      <alignment horizontal="center" vertical="center"/>
    </xf>
    <xf numFmtId="0" fontId="34" fillId="9" borderId="2" xfId="12" applyFont="1" applyFill="1">
      <alignment horizontal="left" vertical="center" indent="2"/>
    </xf>
    <xf numFmtId="167" fontId="34" fillId="9" borderId="2" xfId="12" applyNumberFormat="1" applyFont="1" applyFill="1">
      <alignment horizontal="left" vertical="center" indent="2"/>
    </xf>
    <xf numFmtId="9" fontId="36" fillId="9" borderId="2" xfId="2" applyFont="1" applyFill="1" applyBorder="1" applyAlignment="1">
      <alignment horizontal="center" vertical="center"/>
    </xf>
    <xf numFmtId="167" fontId="34" fillId="9" borderId="2" xfId="10" applyFont="1" applyFill="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 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4">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fill>
        <patternFill>
          <bgColor theme="7"/>
        </patternFill>
      </fill>
      <border>
        <left/>
        <right/>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EK38"/>
  <sheetViews>
    <sheetView showGridLines="0" tabSelected="1" showRuler="0" zoomScale="53" zoomScaleNormal="100" zoomScalePageLayoutView="70" workbookViewId="0">
      <pane ySplit="6" topLeftCell="A26" activePane="bottomLeft" state="frozen"/>
      <selection pane="bottomLeft" activeCell="A37" sqref="A37:XFD37"/>
    </sheetView>
  </sheetViews>
  <sheetFormatPr defaultRowHeight="30" customHeight="1" x14ac:dyDescent="0.3"/>
  <cols>
    <col min="1" max="1" width="2.6640625" style="17" customWidth="1"/>
    <col min="2" max="2" width="56.6640625" customWidth="1"/>
    <col min="3" max="3" width="12.77734375" style="30" hidden="1" customWidth="1"/>
    <col min="4" max="4" width="8" hidden="1" customWidth="1"/>
    <col min="5" max="5" width="10.44140625" style="4" customWidth="1"/>
    <col min="6" max="6" width="10.44140625" customWidth="1"/>
    <col min="7" max="7" width="2.6640625" customWidth="1"/>
    <col min="8" max="8" width="27.44140625" hidden="1" customWidth="1"/>
    <col min="9" max="141" width="2.5546875" customWidth="1"/>
  </cols>
  <sheetData>
    <row r="1" spans="1:141" ht="30" customHeight="1" x14ac:dyDescent="0.3">
      <c r="A1" s="18" t="s">
        <v>0</v>
      </c>
      <c r="B1" s="25" t="s">
        <v>32</v>
      </c>
      <c r="C1" s="27"/>
      <c r="D1" s="1"/>
      <c r="E1" s="3"/>
      <c r="F1" s="6"/>
      <c r="H1" s="1"/>
      <c r="I1" s="21"/>
    </row>
    <row r="2" spans="1:141" ht="30" customHeight="1" x14ac:dyDescent="0.3">
      <c r="A2" s="17" t="s">
        <v>1</v>
      </c>
      <c r="B2" s="26"/>
      <c r="C2" s="28"/>
      <c r="I2" s="22"/>
    </row>
    <row r="3" spans="1:141" ht="30" customHeight="1" x14ac:dyDescent="0.3">
      <c r="A3" s="17" t="s">
        <v>2</v>
      </c>
      <c r="B3" s="20"/>
      <c r="C3" s="29"/>
      <c r="D3" s="24"/>
      <c r="E3" s="31">
        <v>45426</v>
      </c>
      <c r="F3" s="31"/>
    </row>
    <row r="4" spans="1:141" ht="30" customHeight="1" x14ac:dyDescent="0.3">
      <c r="A4" s="18" t="s">
        <v>3</v>
      </c>
      <c r="B4" s="32"/>
      <c r="C4" s="33"/>
      <c r="D4" s="34"/>
      <c r="E4" s="35">
        <v>1</v>
      </c>
      <c r="F4" s="32"/>
      <c r="G4" s="32"/>
      <c r="H4" s="32"/>
      <c r="I4" s="36">
        <f>I5</f>
        <v>45425</v>
      </c>
      <c r="J4" s="37"/>
      <c r="K4" s="37"/>
      <c r="L4" s="37"/>
      <c r="M4" s="37"/>
      <c r="N4" s="37"/>
      <c r="O4" s="38"/>
      <c r="P4" s="36">
        <f>P5</f>
        <v>45432</v>
      </c>
      <c r="Q4" s="37"/>
      <c r="R4" s="37"/>
      <c r="S4" s="37"/>
      <c r="T4" s="37"/>
      <c r="U4" s="37"/>
      <c r="V4" s="38"/>
      <c r="W4" s="36">
        <f>W5</f>
        <v>45439</v>
      </c>
      <c r="X4" s="37"/>
      <c r="Y4" s="37"/>
      <c r="Z4" s="37"/>
      <c r="AA4" s="37"/>
      <c r="AB4" s="37"/>
      <c r="AC4" s="38"/>
      <c r="AD4" s="36">
        <f>AD5</f>
        <v>45446</v>
      </c>
      <c r="AE4" s="37"/>
      <c r="AF4" s="37"/>
      <c r="AG4" s="37"/>
      <c r="AH4" s="37"/>
      <c r="AI4" s="37"/>
      <c r="AJ4" s="38"/>
      <c r="AK4" s="36">
        <f>AK5</f>
        <v>45453</v>
      </c>
      <c r="AL4" s="37"/>
      <c r="AM4" s="37"/>
      <c r="AN4" s="37"/>
      <c r="AO4" s="37"/>
      <c r="AP4" s="37"/>
      <c r="AQ4" s="38"/>
      <c r="AR4" s="36">
        <f>AR5</f>
        <v>45460</v>
      </c>
      <c r="AS4" s="37"/>
      <c r="AT4" s="37"/>
      <c r="AU4" s="37"/>
      <c r="AV4" s="37"/>
      <c r="AW4" s="37"/>
      <c r="AX4" s="38"/>
      <c r="AY4" s="36">
        <f>AY5</f>
        <v>45467</v>
      </c>
      <c r="AZ4" s="37"/>
      <c r="BA4" s="37"/>
      <c r="BB4" s="37"/>
      <c r="BC4" s="37"/>
      <c r="BD4" s="37"/>
      <c r="BE4" s="38"/>
      <c r="BF4" s="36">
        <f>BF5</f>
        <v>45474</v>
      </c>
      <c r="BG4" s="37"/>
      <c r="BH4" s="37"/>
      <c r="BI4" s="37"/>
      <c r="BJ4" s="37"/>
      <c r="BK4" s="37"/>
      <c r="BL4" s="38"/>
      <c r="BM4" s="36">
        <f>BM5</f>
        <v>45481</v>
      </c>
      <c r="BN4" s="37"/>
      <c r="BO4" s="37"/>
      <c r="BP4" s="37"/>
      <c r="BQ4" s="37"/>
      <c r="BR4" s="37"/>
      <c r="BS4" s="38"/>
      <c r="BT4" s="36">
        <f>BT5</f>
        <v>45488</v>
      </c>
      <c r="BU4" s="37"/>
      <c r="BV4" s="37"/>
      <c r="BW4" s="37"/>
      <c r="BX4" s="37"/>
      <c r="BY4" s="37"/>
      <c r="BZ4" s="38"/>
      <c r="CA4" s="36">
        <f>CA5</f>
        <v>45495</v>
      </c>
      <c r="CB4" s="37"/>
      <c r="CC4" s="37"/>
      <c r="CD4" s="37"/>
      <c r="CE4" s="37"/>
      <c r="CF4" s="37"/>
      <c r="CG4" s="38"/>
      <c r="CH4" s="36">
        <f>CH5</f>
        <v>45502</v>
      </c>
      <c r="CI4" s="37"/>
      <c r="CJ4" s="37"/>
      <c r="CK4" s="37"/>
      <c r="CL4" s="37"/>
      <c r="CM4" s="37"/>
      <c r="CN4" s="38"/>
      <c r="CO4" s="36">
        <f>CO5</f>
        <v>45509</v>
      </c>
      <c r="CP4" s="37"/>
      <c r="CQ4" s="37"/>
      <c r="CR4" s="37"/>
      <c r="CS4" s="37"/>
      <c r="CT4" s="37"/>
      <c r="CU4" s="38"/>
      <c r="CV4" s="36">
        <f>CV5</f>
        <v>45516</v>
      </c>
      <c r="CW4" s="37"/>
      <c r="CX4" s="37"/>
      <c r="CY4" s="37"/>
      <c r="CZ4" s="37"/>
      <c r="DA4" s="37"/>
      <c r="DB4" s="38"/>
      <c r="DC4" s="36">
        <f>DC5</f>
        <v>45523</v>
      </c>
      <c r="DD4" s="37"/>
      <c r="DE4" s="37"/>
      <c r="DF4" s="37"/>
      <c r="DG4" s="37"/>
      <c r="DH4" s="37"/>
      <c r="DI4" s="38"/>
      <c r="DJ4" s="36">
        <f>DJ5</f>
        <v>45530</v>
      </c>
      <c r="DK4" s="37"/>
      <c r="DL4" s="37"/>
      <c r="DM4" s="37"/>
      <c r="DN4" s="37"/>
      <c r="DO4" s="37"/>
      <c r="DP4" s="38"/>
      <c r="DQ4" s="36">
        <f>DQ5</f>
        <v>45537</v>
      </c>
      <c r="DR4" s="37"/>
      <c r="DS4" s="37"/>
      <c r="DT4" s="37"/>
      <c r="DU4" s="37"/>
      <c r="DV4" s="37"/>
      <c r="DW4" s="38"/>
      <c r="DX4" s="36">
        <f>DX5</f>
        <v>45544</v>
      </c>
      <c r="DY4" s="37"/>
      <c r="DZ4" s="37"/>
      <c r="EA4" s="37"/>
      <c r="EB4" s="37"/>
      <c r="EC4" s="37"/>
      <c r="ED4" s="38"/>
      <c r="EE4" s="36">
        <f>EE5</f>
        <v>45551</v>
      </c>
      <c r="EF4" s="37"/>
      <c r="EG4" s="37"/>
      <c r="EH4" s="37"/>
      <c r="EI4" s="37"/>
      <c r="EJ4" s="37"/>
      <c r="EK4" s="38"/>
    </row>
    <row r="5" spans="1:141" ht="15" customHeight="1" x14ac:dyDescent="0.3">
      <c r="A5" s="18" t="s">
        <v>4</v>
      </c>
      <c r="B5" s="39"/>
      <c r="C5" s="40"/>
      <c r="D5" s="39"/>
      <c r="E5" s="39"/>
      <c r="F5" s="39"/>
      <c r="G5" s="39"/>
      <c r="H5" s="32"/>
      <c r="I5" s="41">
        <f>Project_Start-WEEKDAY(Project_Start,1)+2+7*(Display_Week-1)</f>
        <v>45425</v>
      </c>
      <c r="J5" s="42">
        <f>I5+1</f>
        <v>45426</v>
      </c>
      <c r="K5" s="42">
        <f t="shared" ref="K5:AX5" si="0">J5+1</f>
        <v>45427</v>
      </c>
      <c r="L5" s="42">
        <f t="shared" si="0"/>
        <v>45428</v>
      </c>
      <c r="M5" s="42">
        <f t="shared" si="0"/>
        <v>45429</v>
      </c>
      <c r="N5" s="42">
        <f t="shared" si="0"/>
        <v>45430</v>
      </c>
      <c r="O5" s="43">
        <f t="shared" si="0"/>
        <v>45431</v>
      </c>
      <c r="P5" s="41">
        <f>O5+1</f>
        <v>45432</v>
      </c>
      <c r="Q5" s="42">
        <f>P5+1</f>
        <v>45433</v>
      </c>
      <c r="R5" s="42">
        <f t="shared" si="0"/>
        <v>45434</v>
      </c>
      <c r="S5" s="42">
        <f t="shared" si="0"/>
        <v>45435</v>
      </c>
      <c r="T5" s="42">
        <f t="shared" si="0"/>
        <v>45436</v>
      </c>
      <c r="U5" s="42">
        <f t="shared" si="0"/>
        <v>45437</v>
      </c>
      <c r="V5" s="43">
        <f t="shared" si="0"/>
        <v>45438</v>
      </c>
      <c r="W5" s="41">
        <f>V5+1</f>
        <v>45439</v>
      </c>
      <c r="X5" s="42">
        <f>W5+1</f>
        <v>45440</v>
      </c>
      <c r="Y5" s="42">
        <f t="shared" si="0"/>
        <v>45441</v>
      </c>
      <c r="Z5" s="42">
        <f t="shared" si="0"/>
        <v>45442</v>
      </c>
      <c r="AA5" s="42">
        <f t="shared" si="0"/>
        <v>45443</v>
      </c>
      <c r="AB5" s="42">
        <f t="shared" si="0"/>
        <v>45444</v>
      </c>
      <c r="AC5" s="43">
        <f t="shared" si="0"/>
        <v>45445</v>
      </c>
      <c r="AD5" s="41">
        <f>AC5+1</f>
        <v>45446</v>
      </c>
      <c r="AE5" s="42">
        <f>AD5+1</f>
        <v>45447</v>
      </c>
      <c r="AF5" s="42">
        <f t="shared" si="0"/>
        <v>45448</v>
      </c>
      <c r="AG5" s="42">
        <f t="shared" si="0"/>
        <v>45449</v>
      </c>
      <c r="AH5" s="42">
        <f t="shared" si="0"/>
        <v>45450</v>
      </c>
      <c r="AI5" s="42">
        <f t="shared" si="0"/>
        <v>45451</v>
      </c>
      <c r="AJ5" s="43">
        <f t="shared" si="0"/>
        <v>45452</v>
      </c>
      <c r="AK5" s="41">
        <f>AJ5+1</f>
        <v>45453</v>
      </c>
      <c r="AL5" s="42">
        <f>AK5+1</f>
        <v>45454</v>
      </c>
      <c r="AM5" s="42">
        <f t="shared" si="0"/>
        <v>45455</v>
      </c>
      <c r="AN5" s="42">
        <f t="shared" si="0"/>
        <v>45456</v>
      </c>
      <c r="AO5" s="42">
        <f t="shared" si="0"/>
        <v>45457</v>
      </c>
      <c r="AP5" s="42">
        <f t="shared" si="0"/>
        <v>45458</v>
      </c>
      <c r="AQ5" s="43">
        <f t="shared" si="0"/>
        <v>45459</v>
      </c>
      <c r="AR5" s="41">
        <f>AQ5+1</f>
        <v>45460</v>
      </c>
      <c r="AS5" s="42">
        <f>AR5+1</f>
        <v>45461</v>
      </c>
      <c r="AT5" s="42">
        <f t="shared" si="0"/>
        <v>45462</v>
      </c>
      <c r="AU5" s="42">
        <f t="shared" si="0"/>
        <v>45463</v>
      </c>
      <c r="AV5" s="42">
        <f t="shared" si="0"/>
        <v>45464</v>
      </c>
      <c r="AW5" s="42">
        <f t="shared" si="0"/>
        <v>45465</v>
      </c>
      <c r="AX5" s="43">
        <f t="shared" si="0"/>
        <v>45466</v>
      </c>
      <c r="AY5" s="41">
        <f>AX5+1</f>
        <v>45467</v>
      </c>
      <c r="AZ5" s="42">
        <f>AY5+1</f>
        <v>45468</v>
      </c>
      <c r="BA5" s="42">
        <f t="shared" ref="BA5:BE5" si="1">AZ5+1</f>
        <v>45469</v>
      </c>
      <c r="BB5" s="42">
        <f t="shared" si="1"/>
        <v>45470</v>
      </c>
      <c r="BC5" s="42">
        <f t="shared" si="1"/>
        <v>45471</v>
      </c>
      <c r="BD5" s="42">
        <f t="shared" si="1"/>
        <v>45472</v>
      </c>
      <c r="BE5" s="43">
        <f t="shared" si="1"/>
        <v>45473</v>
      </c>
      <c r="BF5" s="41">
        <f>BE5+1</f>
        <v>45474</v>
      </c>
      <c r="BG5" s="42">
        <f>BF5+1</f>
        <v>45475</v>
      </c>
      <c r="BH5" s="42">
        <f t="shared" ref="BH5:BL5" si="2">BG5+1</f>
        <v>45476</v>
      </c>
      <c r="BI5" s="42">
        <f t="shared" si="2"/>
        <v>45477</v>
      </c>
      <c r="BJ5" s="42">
        <f t="shared" si="2"/>
        <v>45478</v>
      </c>
      <c r="BK5" s="42">
        <f t="shared" si="2"/>
        <v>45479</v>
      </c>
      <c r="BL5" s="43">
        <f t="shared" si="2"/>
        <v>45480</v>
      </c>
      <c r="BM5" s="41">
        <f>BL5+1</f>
        <v>45481</v>
      </c>
      <c r="BN5" s="42">
        <f>BM5+1</f>
        <v>45482</v>
      </c>
      <c r="BO5" s="42">
        <f t="shared" ref="BO5" si="3">BN5+1</f>
        <v>45483</v>
      </c>
      <c r="BP5" s="42">
        <f t="shared" ref="BP5" si="4">BO5+1</f>
        <v>45484</v>
      </c>
      <c r="BQ5" s="42">
        <f t="shared" ref="BQ5" si="5">BP5+1</f>
        <v>45485</v>
      </c>
      <c r="BR5" s="42">
        <f t="shared" ref="BR5" si="6">BQ5+1</f>
        <v>45486</v>
      </c>
      <c r="BS5" s="43">
        <f t="shared" ref="BS5" si="7">BR5+1</f>
        <v>45487</v>
      </c>
      <c r="BT5" s="41">
        <f>BS5+1</f>
        <v>45488</v>
      </c>
      <c r="BU5" s="42">
        <f>BT5+1</f>
        <v>45489</v>
      </c>
      <c r="BV5" s="42">
        <f t="shared" ref="BV5" si="8">BU5+1</f>
        <v>45490</v>
      </c>
      <c r="BW5" s="42">
        <f t="shared" ref="BW5" si="9">BV5+1</f>
        <v>45491</v>
      </c>
      <c r="BX5" s="42">
        <f t="shared" ref="BX5" si="10">BW5+1</f>
        <v>45492</v>
      </c>
      <c r="BY5" s="42">
        <f t="shared" ref="BY5" si="11">BX5+1</f>
        <v>45493</v>
      </c>
      <c r="BZ5" s="43">
        <f t="shared" ref="BZ5" si="12">BY5+1</f>
        <v>45494</v>
      </c>
      <c r="CA5" s="41">
        <f>BZ5+1</f>
        <v>45495</v>
      </c>
      <c r="CB5" s="42">
        <f>CA5+1</f>
        <v>45496</v>
      </c>
      <c r="CC5" s="42">
        <f t="shared" ref="CC5" si="13">CB5+1</f>
        <v>45497</v>
      </c>
      <c r="CD5" s="42">
        <f t="shared" ref="CD5" si="14">CC5+1</f>
        <v>45498</v>
      </c>
      <c r="CE5" s="42">
        <f t="shared" ref="CE5" si="15">CD5+1</f>
        <v>45499</v>
      </c>
      <c r="CF5" s="42">
        <f t="shared" ref="CF5" si="16">CE5+1</f>
        <v>45500</v>
      </c>
      <c r="CG5" s="43">
        <f t="shared" ref="CG5" si="17">CF5+1</f>
        <v>45501</v>
      </c>
      <c r="CH5" s="41">
        <f>CG5+1</f>
        <v>45502</v>
      </c>
      <c r="CI5" s="42">
        <f>CH5+1</f>
        <v>45503</v>
      </c>
      <c r="CJ5" s="42">
        <f t="shared" ref="CJ5" si="18">CI5+1</f>
        <v>45504</v>
      </c>
      <c r="CK5" s="42">
        <f t="shared" ref="CK5" si="19">CJ5+1</f>
        <v>45505</v>
      </c>
      <c r="CL5" s="42">
        <f t="shared" ref="CL5" si="20">CK5+1</f>
        <v>45506</v>
      </c>
      <c r="CM5" s="42">
        <f t="shared" ref="CM5" si="21">CL5+1</f>
        <v>45507</v>
      </c>
      <c r="CN5" s="43">
        <f t="shared" ref="CN5" si="22">CM5+1</f>
        <v>45508</v>
      </c>
      <c r="CO5" s="41">
        <f>CN5+1</f>
        <v>45509</v>
      </c>
      <c r="CP5" s="42">
        <f>CO5+1</f>
        <v>45510</v>
      </c>
      <c r="CQ5" s="42">
        <f t="shared" ref="CQ5" si="23">CP5+1</f>
        <v>45511</v>
      </c>
      <c r="CR5" s="42">
        <f t="shared" ref="CR5" si="24">CQ5+1</f>
        <v>45512</v>
      </c>
      <c r="CS5" s="42">
        <f t="shared" ref="CS5" si="25">CR5+1</f>
        <v>45513</v>
      </c>
      <c r="CT5" s="42">
        <f t="shared" ref="CT5" si="26">CS5+1</f>
        <v>45514</v>
      </c>
      <c r="CU5" s="43">
        <f t="shared" ref="CU5" si="27">CT5+1</f>
        <v>45515</v>
      </c>
      <c r="CV5" s="41">
        <f>CU5+1</f>
        <v>45516</v>
      </c>
      <c r="CW5" s="42">
        <f>CV5+1</f>
        <v>45517</v>
      </c>
      <c r="CX5" s="42">
        <f t="shared" ref="CX5" si="28">CW5+1</f>
        <v>45518</v>
      </c>
      <c r="CY5" s="42">
        <f t="shared" ref="CY5" si="29">CX5+1</f>
        <v>45519</v>
      </c>
      <c r="CZ5" s="42">
        <f t="shared" ref="CZ5" si="30">CY5+1</f>
        <v>45520</v>
      </c>
      <c r="DA5" s="42">
        <f t="shared" ref="DA5" si="31">CZ5+1</f>
        <v>45521</v>
      </c>
      <c r="DB5" s="43">
        <f t="shared" ref="DB5" si="32">DA5+1</f>
        <v>45522</v>
      </c>
      <c r="DC5" s="41">
        <f>DB5+1</f>
        <v>45523</v>
      </c>
      <c r="DD5" s="42">
        <f>DC5+1</f>
        <v>45524</v>
      </c>
      <c r="DE5" s="42">
        <f t="shared" ref="DE5" si="33">DD5+1</f>
        <v>45525</v>
      </c>
      <c r="DF5" s="42">
        <f t="shared" ref="DF5" si="34">DE5+1</f>
        <v>45526</v>
      </c>
      <c r="DG5" s="42">
        <f t="shared" ref="DG5" si="35">DF5+1</f>
        <v>45527</v>
      </c>
      <c r="DH5" s="42">
        <f t="shared" ref="DH5" si="36">DG5+1</f>
        <v>45528</v>
      </c>
      <c r="DI5" s="43">
        <f t="shared" ref="DI5" si="37">DH5+1</f>
        <v>45529</v>
      </c>
      <c r="DJ5" s="41">
        <f>DI5+1</f>
        <v>45530</v>
      </c>
      <c r="DK5" s="42">
        <f>DJ5+1</f>
        <v>45531</v>
      </c>
      <c r="DL5" s="42">
        <f t="shared" ref="DL5" si="38">DK5+1</f>
        <v>45532</v>
      </c>
      <c r="DM5" s="42">
        <f t="shared" ref="DM5" si="39">DL5+1</f>
        <v>45533</v>
      </c>
      <c r="DN5" s="42">
        <f t="shared" ref="DN5" si="40">DM5+1</f>
        <v>45534</v>
      </c>
      <c r="DO5" s="42">
        <f t="shared" ref="DO5" si="41">DN5+1</f>
        <v>45535</v>
      </c>
      <c r="DP5" s="43">
        <f t="shared" ref="DP5" si="42">DO5+1</f>
        <v>45536</v>
      </c>
      <c r="DQ5" s="41">
        <f>DP5+1</f>
        <v>45537</v>
      </c>
      <c r="DR5" s="42">
        <f>DQ5+1</f>
        <v>45538</v>
      </c>
      <c r="DS5" s="42">
        <f t="shared" ref="DS5" si="43">DR5+1</f>
        <v>45539</v>
      </c>
      <c r="DT5" s="42">
        <f t="shared" ref="DT5" si="44">DS5+1</f>
        <v>45540</v>
      </c>
      <c r="DU5" s="42">
        <f t="shared" ref="DU5" si="45">DT5+1</f>
        <v>45541</v>
      </c>
      <c r="DV5" s="42">
        <f t="shared" ref="DV5" si="46">DU5+1</f>
        <v>45542</v>
      </c>
      <c r="DW5" s="43">
        <f t="shared" ref="DW5" si="47">DV5+1</f>
        <v>45543</v>
      </c>
      <c r="DX5" s="41">
        <f>DW5+1</f>
        <v>45544</v>
      </c>
      <c r="DY5" s="42">
        <f>DX5+1</f>
        <v>45545</v>
      </c>
      <c r="DZ5" s="42">
        <f t="shared" ref="DZ5" si="48">DY5+1</f>
        <v>45546</v>
      </c>
      <c r="EA5" s="42">
        <f t="shared" ref="EA5" si="49">DZ5+1</f>
        <v>45547</v>
      </c>
      <c r="EB5" s="42">
        <f t="shared" ref="EB5" si="50">EA5+1</f>
        <v>45548</v>
      </c>
      <c r="EC5" s="42">
        <f t="shared" ref="EC5" si="51">EB5+1</f>
        <v>45549</v>
      </c>
      <c r="ED5" s="43">
        <f t="shared" ref="ED5" si="52">EC5+1</f>
        <v>45550</v>
      </c>
      <c r="EE5" s="41">
        <f>ED5+1</f>
        <v>45551</v>
      </c>
      <c r="EF5" s="42">
        <f>EE5+1</f>
        <v>45552</v>
      </c>
      <c r="EG5" s="42">
        <f t="shared" ref="EG5" si="53">EF5+1</f>
        <v>45553</v>
      </c>
      <c r="EH5" s="42">
        <f t="shared" ref="EH5" si="54">EG5+1</f>
        <v>45554</v>
      </c>
      <c r="EI5" s="42">
        <f t="shared" ref="EI5" si="55">EH5+1</f>
        <v>45555</v>
      </c>
      <c r="EJ5" s="42">
        <f t="shared" ref="EJ5" si="56">EI5+1</f>
        <v>45556</v>
      </c>
      <c r="EK5" s="43">
        <f t="shared" ref="EK5" si="57">EJ5+1</f>
        <v>45557</v>
      </c>
    </row>
    <row r="6" spans="1:141" ht="30" customHeight="1" thickBot="1" x14ac:dyDescent="0.35">
      <c r="A6" s="18" t="s">
        <v>5</v>
      </c>
      <c r="B6" s="49" t="s">
        <v>12</v>
      </c>
      <c r="C6" s="50" t="s">
        <v>59</v>
      </c>
      <c r="D6" s="51" t="s">
        <v>13</v>
      </c>
      <c r="E6" s="51" t="s">
        <v>14</v>
      </c>
      <c r="F6" s="51" t="s">
        <v>15</v>
      </c>
      <c r="G6" s="44"/>
      <c r="H6" s="44" t="s">
        <v>16</v>
      </c>
      <c r="I6" s="45" t="str">
        <f t="shared" ref="I6" si="58">LEFT(TEXT(I5,"ddd"),1)</f>
        <v>M</v>
      </c>
      <c r="J6" s="45" t="str">
        <f t="shared" ref="J6:AR6" si="59">LEFT(TEXT(J5,"ddd"),1)</f>
        <v>T</v>
      </c>
      <c r="K6" s="45" t="str">
        <f t="shared" si="59"/>
        <v>W</v>
      </c>
      <c r="L6" s="45" t="str">
        <f t="shared" si="59"/>
        <v>T</v>
      </c>
      <c r="M6" s="45" t="str">
        <f t="shared" si="59"/>
        <v>F</v>
      </c>
      <c r="N6" s="45" t="str">
        <f t="shared" si="59"/>
        <v>S</v>
      </c>
      <c r="O6" s="45" t="str">
        <f t="shared" si="59"/>
        <v>S</v>
      </c>
      <c r="P6" s="45" t="str">
        <f t="shared" si="59"/>
        <v>M</v>
      </c>
      <c r="Q6" s="45" t="str">
        <f t="shared" si="59"/>
        <v>T</v>
      </c>
      <c r="R6" s="45" t="str">
        <f t="shared" si="59"/>
        <v>W</v>
      </c>
      <c r="S6" s="45" t="str">
        <f t="shared" si="59"/>
        <v>T</v>
      </c>
      <c r="T6" s="45" t="str">
        <f t="shared" si="59"/>
        <v>F</v>
      </c>
      <c r="U6" s="45" t="str">
        <f t="shared" si="59"/>
        <v>S</v>
      </c>
      <c r="V6" s="45" t="str">
        <f t="shared" si="59"/>
        <v>S</v>
      </c>
      <c r="W6" s="45" t="str">
        <f t="shared" si="59"/>
        <v>M</v>
      </c>
      <c r="X6" s="45" t="str">
        <f t="shared" si="59"/>
        <v>T</v>
      </c>
      <c r="Y6" s="45" t="str">
        <f t="shared" si="59"/>
        <v>W</v>
      </c>
      <c r="Z6" s="45" t="str">
        <f t="shared" si="59"/>
        <v>T</v>
      </c>
      <c r="AA6" s="45" t="str">
        <f t="shared" si="59"/>
        <v>F</v>
      </c>
      <c r="AB6" s="45" t="str">
        <f t="shared" si="59"/>
        <v>S</v>
      </c>
      <c r="AC6" s="45" t="str">
        <f t="shared" si="59"/>
        <v>S</v>
      </c>
      <c r="AD6" s="45" t="str">
        <f t="shared" si="59"/>
        <v>M</v>
      </c>
      <c r="AE6" s="45" t="str">
        <f t="shared" si="59"/>
        <v>T</v>
      </c>
      <c r="AF6" s="45" t="str">
        <f t="shared" si="59"/>
        <v>W</v>
      </c>
      <c r="AG6" s="45" t="str">
        <f t="shared" si="59"/>
        <v>T</v>
      </c>
      <c r="AH6" s="45" t="str">
        <f t="shared" si="59"/>
        <v>F</v>
      </c>
      <c r="AI6" s="45" t="str">
        <f t="shared" si="59"/>
        <v>S</v>
      </c>
      <c r="AJ6" s="45" t="str">
        <f t="shared" si="59"/>
        <v>S</v>
      </c>
      <c r="AK6" s="45" t="str">
        <f t="shared" si="59"/>
        <v>M</v>
      </c>
      <c r="AL6" s="45" t="str">
        <f t="shared" si="59"/>
        <v>T</v>
      </c>
      <c r="AM6" s="45" t="str">
        <f t="shared" si="59"/>
        <v>W</v>
      </c>
      <c r="AN6" s="45" t="str">
        <f t="shared" si="59"/>
        <v>T</v>
      </c>
      <c r="AO6" s="45" t="str">
        <f t="shared" si="59"/>
        <v>F</v>
      </c>
      <c r="AP6" s="45" t="str">
        <f t="shared" si="59"/>
        <v>S</v>
      </c>
      <c r="AQ6" s="45" t="str">
        <f t="shared" si="59"/>
        <v>S</v>
      </c>
      <c r="AR6" s="45" t="str">
        <f t="shared" si="59"/>
        <v>M</v>
      </c>
      <c r="AS6" s="45" t="str">
        <f t="shared" ref="AS6:BL6" si="60">LEFT(TEXT(AS5,"ddd"),1)</f>
        <v>T</v>
      </c>
      <c r="AT6" s="45" t="str">
        <f t="shared" si="60"/>
        <v>W</v>
      </c>
      <c r="AU6" s="45" t="str">
        <f t="shared" si="60"/>
        <v>T</v>
      </c>
      <c r="AV6" s="45" t="str">
        <f t="shared" si="60"/>
        <v>F</v>
      </c>
      <c r="AW6" s="45" t="str">
        <f t="shared" si="60"/>
        <v>S</v>
      </c>
      <c r="AX6" s="45" t="str">
        <f t="shared" si="60"/>
        <v>S</v>
      </c>
      <c r="AY6" s="45" t="str">
        <f t="shared" si="60"/>
        <v>M</v>
      </c>
      <c r="AZ6" s="45" t="str">
        <f t="shared" si="60"/>
        <v>T</v>
      </c>
      <c r="BA6" s="45" t="str">
        <f t="shared" si="60"/>
        <v>W</v>
      </c>
      <c r="BB6" s="45" t="str">
        <f t="shared" si="60"/>
        <v>T</v>
      </c>
      <c r="BC6" s="45" t="str">
        <f t="shared" si="60"/>
        <v>F</v>
      </c>
      <c r="BD6" s="45" t="str">
        <f t="shared" si="60"/>
        <v>S</v>
      </c>
      <c r="BE6" s="45" t="str">
        <f t="shared" si="60"/>
        <v>S</v>
      </c>
      <c r="BF6" s="45" t="str">
        <f t="shared" si="60"/>
        <v>M</v>
      </c>
      <c r="BG6" s="45" t="str">
        <f t="shared" si="60"/>
        <v>T</v>
      </c>
      <c r="BH6" s="45" t="str">
        <f t="shared" si="60"/>
        <v>W</v>
      </c>
      <c r="BI6" s="45" t="str">
        <f t="shared" si="60"/>
        <v>T</v>
      </c>
      <c r="BJ6" s="45" t="str">
        <f t="shared" si="60"/>
        <v>F</v>
      </c>
      <c r="BK6" s="45" t="str">
        <f t="shared" si="60"/>
        <v>S</v>
      </c>
      <c r="BL6" s="45" t="str">
        <f t="shared" si="60"/>
        <v>S</v>
      </c>
      <c r="BM6" s="45" t="str">
        <f t="shared" ref="BM6:DX6" si="61">LEFT(TEXT(BM5,"ddd"),1)</f>
        <v>M</v>
      </c>
      <c r="BN6" s="45" t="str">
        <f t="shared" si="61"/>
        <v>T</v>
      </c>
      <c r="BO6" s="45" t="str">
        <f t="shared" si="61"/>
        <v>W</v>
      </c>
      <c r="BP6" s="45" t="str">
        <f t="shared" si="61"/>
        <v>T</v>
      </c>
      <c r="BQ6" s="45" t="str">
        <f t="shared" si="61"/>
        <v>F</v>
      </c>
      <c r="BR6" s="45" t="str">
        <f t="shared" si="61"/>
        <v>S</v>
      </c>
      <c r="BS6" s="45" t="str">
        <f t="shared" si="61"/>
        <v>S</v>
      </c>
      <c r="BT6" s="45" t="str">
        <f t="shared" si="61"/>
        <v>M</v>
      </c>
      <c r="BU6" s="45" t="str">
        <f t="shared" si="61"/>
        <v>T</v>
      </c>
      <c r="BV6" s="45" t="str">
        <f t="shared" si="61"/>
        <v>W</v>
      </c>
      <c r="BW6" s="45" t="str">
        <f t="shared" si="61"/>
        <v>T</v>
      </c>
      <c r="BX6" s="45" t="str">
        <f t="shared" si="61"/>
        <v>F</v>
      </c>
      <c r="BY6" s="45" t="str">
        <f t="shared" si="61"/>
        <v>S</v>
      </c>
      <c r="BZ6" s="45" t="str">
        <f t="shared" si="61"/>
        <v>S</v>
      </c>
      <c r="CA6" s="45" t="str">
        <f t="shared" si="61"/>
        <v>M</v>
      </c>
      <c r="CB6" s="45" t="str">
        <f t="shared" si="61"/>
        <v>T</v>
      </c>
      <c r="CC6" s="45" t="str">
        <f t="shared" si="61"/>
        <v>W</v>
      </c>
      <c r="CD6" s="45" t="str">
        <f t="shared" si="61"/>
        <v>T</v>
      </c>
      <c r="CE6" s="45" t="str">
        <f t="shared" si="61"/>
        <v>F</v>
      </c>
      <c r="CF6" s="45" t="str">
        <f t="shared" si="61"/>
        <v>S</v>
      </c>
      <c r="CG6" s="45" t="str">
        <f t="shared" si="61"/>
        <v>S</v>
      </c>
      <c r="CH6" s="45" t="str">
        <f t="shared" si="61"/>
        <v>M</v>
      </c>
      <c r="CI6" s="45" t="str">
        <f t="shared" si="61"/>
        <v>T</v>
      </c>
      <c r="CJ6" s="45" t="str">
        <f t="shared" si="61"/>
        <v>W</v>
      </c>
      <c r="CK6" s="45" t="str">
        <f t="shared" si="61"/>
        <v>T</v>
      </c>
      <c r="CL6" s="45" t="str">
        <f t="shared" si="61"/>
        <v>F</v>
      </c>
      <c r="CM6" s="45" t="str">
        <f t="shared" si="61"/>
        <v>S</v>
      </c>
      <c r="CN6" s="45" t="str">
        <f t="shared" si="61"/>
        <v>S</v>
      </c>
      <c r="CO6" s="45" t="str">
        <f t="shared" si="61"/>
        <v>M</v>
      </c>
      <c r="CP6" s="45" t="str">
        <f t="shared" si="61"/>
        <v>T</v>
      </c>
      <c r="CQ6" s="45" t="str">
        <f t="shared" si="61"/>
        <v>W</v>
      </c>
      <c r="CR6" s="45" t="str">
        <f t="shared" si="61"/>
        <v>T</v>
      </c>
      <c r="CS6" s="45" t="str">
        <f t="shared" si="61"/>
        <v>F</v>
      </c>
      <c r="CT6" s="45" t="str">
        <f t="shared" si="61"/>
        <v>S</v>
      </c>
      <c r="CU6" s="45" t="str">
        <f t="shared" si="61"/>
        <v>S</v>
      </c>
      <c r="CV6" s="45" t="str">
        <f t="shared" si="61"/>
        <v>M</v>
      </c>
      <c r="CW6" s="45" t="str">
        <f t="shared" si="61"/>
        <v>T</v>
      </c>
      <c r="CX6" s="45" t="str">
        <f t="shared" si="61"/>
        <v>W</v>
      </c>
      <c r="CY6" s="45" t="str">
        <f t="shared" si="61"/>
        <v>T</v>
      </c>
      <c r="CZ6" s="45" t="str">
        <f t="shared" si="61"/>
        <v>F</v>
      </c>
      <c r="DA6" s="45" t="str">
        <f t="shared" si="61"/>
        <v>S</v>
      </c>
      <c r="DB6" s="45" t="str">
        <f t="shared" si="61"/>
        <v>S</v>
      </c>
      <c r="DC6" s="45" t="str">
        <f t="shared" si="61"/>
        <v>M</v>
      </c>
      <c r="DD6" s="45" t="str">
        <f t="shared" si="61"/>
        <v>T</v>
      </c>
      <c r="DE6" s="45" t="str">
        <f t="shared" si="61"/>
        <v>W</v>
      </c>
      <c r="DF6" s="45" t="str">
        <f t="shared" si="61"/>
        <v>T</v>
      </c>
      <c r="DG6" s="45" t="str">
        <f t="shared" si="61"/>
        <v>F</v>
      </c>
      <c r="DH6" s="45" t="str">
        <f t="shared" si="61"/>
        <v>S</v>
      </c>
      <c r="DI6" s="45" t="str">
        <f t="shared" si="61"/>
        <v>S</v>
      </c>
      <c r="DJ6" s="45" t="str">
        <f t="shared" si="61"/>
        <v>M</v>
      </c>
      <c r="DK6" s="45" t="str">
        <f t="shared" si="61"/>
        <v>T</v>
      </c>
      <c r="DL6" s="45" t="str">
        <f t="shared" si="61"/>
        <v>W</v>
      </c>
      <c r="DM6" s="45" t="str">
        <f t="shared" si="61"/>
        <v>T</v>
      </c>
      <c r="DN6" s="45" t="str">
        <f t="shared" si="61"/>
        <v>F</v>
      </c>
      <c r="DO6" s="45" t="str">
        <f t="shared" si="61"/>
        <v>S</v>
      </c>
      <c r="DP6" s="45" t="str">
        <f t="shared" si="61"/>
        <v>S</v>
      </c>
      <c r="DQ6" s="45" t="str">
        <f t="shared" si="61"/>
        <v>M</v>
      </c>
      <c r="DR6" s="45" t="str">
        <f t="shared" si="61"/>
        <v>T</v>
      </c>
      <c r="DS6" s="45" t="str">
        <f t="shared" si="61"/>
        <v>W</v>
      </c>
      <c r="DT6" s="45" t="str">
        <f t="shared" si="61"/>
        <v>T</v>
      </c>
      <c r="DU6" s="45" t="str">
        <f t="shared" si="61"/>
        <v>F</v>
      </c>
      <c r="DV6" s="45" t="str">
        <f t="shared" si="61"/>
        <v>S</v>
      </c>
      <c r="DW6" s="45" t="str">
        <f t="shared" si="61"/>
        <v>S</v>
      </c>
      <c r="DX6" s="45" t="str">
        <f t="shared" si="61"/>
        <v>M</v>
      </c>
      <c r="DY6" s="45" t="str">
        <f t="shared" ref="DY6:EK6" si="62">LEFT(TEXT(DY5,"ddd"),1)</f>
        <v>T</v>
      </c>
      <c r="DZ6" s="45" t="str">
        <f t="shared" si="62"/>
        <v>W</v>
      </c>
      <c r="EA6" s="45" t="str">
        <f t="shared" si="62"/>
        <v>T</v>
      </c>
      <c r="EB6" s="45" t="str">
        <f t="shared" si="62"/>
        <v>F</v>
      </c>
      <c r="EC6" s="45" t="str">
        <f t="shared" si="62"/>
        <v>S</v>
      </c>
      <c r="ED6" s="45" t="str">
        <f t="shared" si="62"/>
        <v>S</v>
      </c>
      <c r="EE6" s="45" t="str">
        <f t="shared" si="62"/>
        <v>M</v>
      </c>
      <c r="EF6" s="45" t="str">
        <f t="shared" si="62"/>
        <v>T</v>
      </c>
      <c r="EG6" s="45" t="str">
        <f t="shared" si="62"/>
        <v>W</v>
      </c>
      <c r="EH6" s="45" t="str">
        <f t="shared" si="62"/>
        <v>T</v>
      </c>
      <c r="EI6" s="45" t="str">
        <f t="shared" si="62"/>
        <v>F</v>
      </c>
      <c r="EJ6" s="45" t="str">
        <f t="shared" si="62"/>
        <v>S</v>
      </c>
      <c r="EK6" s="45" t="str">
        <f t="shared" si="62"/>
        <v>S</v>
      </c>
    </row>
    <row r="7" spans="1:141" ht="30" hidden="1" customHeight="1" thickBot="1" x14ac:dyDescent="0.35">
      <c r="A7" s="17" t="s">
        <v>6</v>
      </c>
      <c r="B7" s="52"/>
      <c r="C7" s="53"/>
      <c r="D7" s="52"/>
      <c r="E7" s="52"/>
      <c r="F7" s="52"/>
      <c r="G7" s="32"/>
      <c r="H7" s="32" t="str">
        <f>IF(OR(ISBLANK(task_start),ISBLANK(task_end)),"",task_end-task_start+1)</f>
        <v/>
      </c>
      <c r="I7" s="46"/>
      <c r="J7" s="46"/>
      <c r="K7" s="46"/>
      <c r="L7" s="46"/>
      <c r="M7" s="46"/>
      <c r="N7" s="46"/>
      <c r="O7" s="46"/>
      <c r="P7" s="46"/>
      <c r="Q7" s="46"/>
      <c r="R7" s="46"/>
      <c r="S7" s="46"/>
      <c r="T7" s="46"/>
      <c r="U7" s="46"/>
      <c r="V7" s="46"/>
      <c r="W7" s="46"/>
      <c r="X7" s="46"/>
      <c r="Y7" s="46"/>
      <c r="Z7" s="46"/>
      <c r="AA7" s="46"/>
      <c r="AB7" s="46"/>
      <c r="AC7" s="46"/>
      <c r="AD7" s="46"/>
      <c r="AE7" s="46"/>
      <c r="AF7" s="46"/>
      <c r="AG7" s="46"/>
      <c r="AH7" s="46"/>
      <c r="AI7" s="46"/>
      <c r="AJ7" s="46"/>
      <c r="AK7" s="46"/>
      <c r="AL7" s="46"/>
      <c r="AM7" s="46"/>
      <c r="AN7" s="46"/>
      <c r="AO7" s="46"/>
      <c r="AP7" s="46"/>
      <c r="AQ7" s="46"/>
      <c r="AR7" s="46"/>
      <c r="AS7" s="46"/>
      <c r="AT7" s="46"/>
      <c r="AU7" s="46"/>
      <c r="AV7" s="46"/>
      <c r="AW7" s="46"/>
      <c r="AX7" s="46"/>
      <c r="AY7" s="46"/>
      <c r="AZ7" s="46"/>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row>
    <row r="8" spans="1:141" s="2" customFormat="1" ht="30" customHeight="1" thickBot="1" x14ac:dyDescent="0.35">
      <c r="A8" s="18" t="s">
        <v>7</v>
      </c>
      <c r="B8" s="54" t="s">
        <v>37</v>
      </c>
      <c r="C8" s="55"/>
      <c r="D8" s="56"/>
      <c r="E8" s="57"/>
      <c r="F8" s="58"/>
      <c r="G8" s="47"/>
      <c r="H8" s="47" t="str">
        <f t="shared" ref="H8:H36" si="63">IF(OR(ISBLANK(task_start),ISBLANK(task_end)),"",task_end-task_start+1)</f>
        <v/>
      </c>
      <c r="I8" s="46"/>
      <c r="J8" s="46"/>
      <c r="K8" s="46"/>
      <c r="L8" s="46"/>
      <c r="M8" s="46"/>
      <c r="N8" s="46"/>
      <c r="O8" s="46"/>
      <c r="P8" s="46"/>
      <c r="Q8" s="46"/>
      <c r="R8" s="46"/>
      <c r="S8" s="46"/>
      <c r="T8" s="46"/>
      <c r="U8" s="46"/>
      <c r="V8" s="46"/>
      <c r="W8" s="46"/>
      <c r="X8" s="46"/>
      <c r="Y8" s="46"/>
      <c r="Z8" s="46"/>
      <c r="AA8" s="46"/>
      <c r="AB8" s="46"/>
      <c r="AC8" s="46"/>
      <c r="AD8" s="46"/>
      <c r="AE8" s="46"/>
      <c r="AF8" s="46"/>
      <c r="AG8" s="46"/>
      <c r="AH8" s="46"/>
      <c r="AI8" s="46"/>
      <c r="AJ8" s="46"/>
      <c r="AK8" s="46"/>
      <c r="AL8" s="46"/>
      <c r="AM8" s="46"/>
      <c r="AN8" s="46"/>
      <c r="AO8" s="46"/>
      <c r="AP8" s="46"/>
      <c r="AQ8" s="46"/>
      <c r="AR8" s="46"/>
      <c r="AS8" s="46"/>
      <c r="AT8" s="46"/>
      <c r="AU8" s="46"/>
      <c r="AV8" s="46"/>
      <c r="AW8" s="46"/>
      <c r="AX8" s="46"/>
      <c r="AY8" s="46"/>
      <c r="AZ8" s="46"/>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row>
    <row r="9" spans="1:141" s="2" customFormat="1" ht="30" customHeight="1" thickBot="1" x14ac:dyDescent="0.35">
      <c r="A9" s="18" t="s">
        <v>8</v>
      </c>
      <c r="B9" s="59" t="s">
        <v>33</v>
      </c>
      <c r="C9" s="60">
        <v>45428</v>
      </c>
      <c r="D9" s="61">
        <v>0.5</v>
      </c>
      <c r="E9" s="62">
        <f>Project_Start</f>
        <v>45426</v>
      </c>
      <c r="F9" s="62">
        <f>E9+2</f>
        <v>45428</v>
      </c>
      <c r="G9" s="47"/>
      <c r="H9" s="47">
        <f t="shared" si="63"/>
        <v>3</v>
      </c>
      <c r="I9" s="46"/>
      <c r="J9" s="46"/>
      <c r="K9" s="46"/>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row>
    <row r="10" spans="1:141" s="2" customFormat="1" ht="30" customHeight="1" thickBot="1" x14ac:dyDescent="0.35">
      <c r="A10" s="18" t="s">
        <v>9</v>
      </c>
      <c r="B10" s="59" t="s">
        <v>38</v>
      </c>
      <c r="C10" s="60">
        <v>45435</v>
      </c>
      <c r="D10" s="61">
        <v>0.6</v>
      </c>
      <c r="E10" s="62">
        <f>F9</f>
        <v>45428</v>
      </c>
      <c r="F10" s="62">
        <f>E10+7</f>
        <v>45435</v>
      </c>
      <c r="G10" s="47"/>
      <c r="H10" s="47">
        <f t="shared" si="63"/>
        <v>8</v>
      </c>
      <c r="I10" s="46"/>
      <c r="J10" s="46"/>
      <c r="K10" s="46"/>
      <c r="L10" s="46"/>
      <c r="M10" s="46"/>
      <c r="N10" s="46"/>
      <c r="O10" s="46"/>
      <c r="P10" s="46"/>
      <c r="Q10" s="46"/>
      <c r="R10" s="46"/>
      <c r="S10" s="46"/>
      <c r="T10" s="46"/>
      <c r="U10" s="48"/>
      <c r="V10" s="48"/>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row>
    <row r="11" spans="1:141" s="2" customFormat="1" ht="30" customHeight="1" thickBot="1" x14ac:dyDescent="0.35">
      <c r="A11" s="17"/>
      <c r="B11" s="59" t="s">
        <v>39</v>
      </c>
      <c r="C11" s="60">
        <v>45442</v>
      </c>
      <c r="D11" s="61">
        <v>0.5</v>
      </c>
      <c r="E11" s="62">
        <f>F10</f>
        <v>45435</v>
      </c>
      <c r="F11" s="62">
        <f>E11+7</f>
        <v>45442</v>
      </c>
      <c r="G11" s="47"/>
      <c r="H11" s="47">
        <f t="shared" si="63"/>
        <v>8</v>
      </c>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row>
    <row r="12" spans="1:141" s="2" customFormat="1" ht="30" customHeight="1" thickBot="1" x14ac:dyDescent="0.35">
      <c r="A12" s="17"/>
      <c r="B12" s="59" t="s">
        <v>40</v>
      </c>
      <c r="C12" s="60">
        <v>45440</v>
      </c>
      <c r="D12" s="61">
        <v>0.25</v>
      </c>
      <c r="E12" s="60">
        <v>45440</v>
      </c>
      <c r="F12" s="60">
        <v>45440</v>
      </c>
      <c r="G12" s="47"/>
      <c r="H12" s="47">
        <f t="shared" si="63"/>
        <v>1</v>
      </c>
      <c r="I12" s="46"/>
      <c r="J12" s="46"/>
      <c r="K12" s="46"/>
      <c r="L12" s="46"/>
      <c r="M12" s="46"/>
      <c r="N12" s="46"/>
      <c r="O12" s="46"/>
      <c r="P12" s="46"/>
      <c r="Q12" s="46"/>
      <c r="R12" s="46"/>
      <c r="S12" s="46"/>
      <c r="T12" s="46"/>
      <c r="U12" s="46"/>
      <c r="V12" s="46"/>
      <c r="W12" s="46"/>
      <c r="X12" s="46"/>
      <c r="Y12" s="48"/>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row>
    <row r="13" spans="1:141" s="2" customFormat="1" ht="30" customHeight="1" thickBot="1" x14ac:dyDescent="0.35">
      <c r="A13" s="18" t="s">
        <v>10</v>
      </c>
      <c r="B13" s="63" t="s">
        <v>34</v>
      </c>
      <c r="C13" s="64"/>
      <c r="D13" s="65"/>
      <c r="E13" s="66"/>
      <c r="F13" s="67"/>
      <c r="G13" s="47"/>
      <c r="H13" s="47" t="str">
        <f t="shared" si="63"/>
        <v/>
      </c>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row>
    <row r="14" spans="1:141" s="2" customFormat="1" ht="30" customHeight="1" thickBot="1" x14ac:dyDescent="0.35">
      <c r="A14" s="18"/>
      <c r="B14" s="68" t="s">
        <v>41</v>
      </c>
      <c r="C14" s="69"/>
      <c r="D14" s="70">
        <v>0.5</v>
      </c>
      <c r="E14" s="71">
        <v>45440</v>
      </c>
      <c r="F14" s="71">
        <f>E14+2</f>
        <v>45442</v>
      </c>
      <c r="G14" s="47"/>
      <c r="H14" s="47">
        <f t="shared" si="63"/>
        <v>3</v>
      </c>
      <c r="I14" s="46"/>
      <c r="J14" s="46"/>
      <c r="K14" s="46"/>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c r="DQ14" s="46"/>
      <c r="DR14" s="46"/>
      <c r="DS14" s="46"/>
      <c r="DT14" s="46"/>
      <c r="DU14" s="46"/>
      <c r="DV14" s="46"/>
      <c r="DW14" s="46"/>
      <c r="DX14" s="46"/>
      <c r="DY14" s="46"/>
      <c r="DZ14" s="46"/>
      <c r="EA14" s="46"/>
      <c r="EB14" s="46"/>
      <c r="EC14" s="46"/>
      <c r="ED14" s="46"/>
      <c r="EE14" s="46"/>
      <c r="EF14" s="46"/>
      <c r="EG14" s="46"/>
      <c r="EH14" s="46"/>
      <c r="EI14" s="46"/>
      <c r="EJ14" s="46"/>
      <c r="EK14" s="46"/>
    </row>
    <row r="15" spans="1:141" s="2" customFormat="1" ht="30" customHeight="1" thickBot="1" x14ac:dyDescent="0.35">
      <c r="A15" s="17"/>
      <c r="B15" s="68" t="s">
        <v>42</v>
      </c>
      <c r="C15" s="69"/>
      <c r="D15" s="70">
        <v>0.5</v>
      </c>
      <c r="E15" s="71">
        <f>F14+1</f>
        <v>45443</v>
      </c>
      <c r="F15" s="71">
        <f>E15+7</f>
        <v>45450</v>
      </c>
      <c r="G15" s="47"/>
      <c r="H15" s="47">
        <f t="shared" si="63"/>
        <v>8</v>
      </c>
      <c r="I15" s="46"/>
      <c r="J15" s="46"/>
      <c r="K15" s="46"/>
      <c r="L15" s="46"/>
      <c r="M15" s="46"/>
      <c r="N15" s="46"/>
      <c r="O15" s="46"/>
      <c r="P15" s="46"/>
      <c r="Q15" s="46"/>
      <c r="R15" s="46"/>
      <c r="S15" s="46"/>
      <c r="T15" s="46"/>
      <c r="U15" s="48"/>
      <c r="V15" s="48"/>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c r="DV15" s="46"/>
      <c r="DW15" s="46"/>
      <c r="DX15" s="46"/>
      <c r="DY15" s="46"/>
      <c r="DZ15" s="46"/>
      <c r="EA15" s="46"/>
      <c r="EB15" s="46"/>
      <c r="EC15" s="46"/>
      <c r="ED15" s="46"/>
      <c r="EE15" s="46"/>
      <c r="EF15" s="46"/>
      <c r="EG15" s="46"/>
      <c r="EH15" s="46"/>
      <c r="EI15" s="46"/>
      <c r="EJ15" s="46"/>
      <c r="EK15" s="46"/>
    </row>
    <row r="16" spans="1:141" s="2" customFormat="1" ht="30" customHeight="1" thickBot="1" x14ac:dyDescent="0.35">
      <c r="A16" s="17"/>
      <c r="B16" s="68" t="s">
        <v>35</v>
      </c>
      <c r="C16" s="69"/>
      <c r="D16" s="70"/>
      <c r="E16" s="71">
        <f>E15+2</f>
        <v>45445</v>
      </c>
      <c r="F16" s="71">
        <f>E16+5</f>
        <v>45450</v>
      </c>
      <c r="G16" s="47"/>
      <c r="H16" s="47">
        <f t="shared" si="63"/>
        <v>6</v>
      </c>
      <c r="I16" s="46"/>
      <c r="J16" s="46"/>
      <c r="K16" s="4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row>
    <row r="17" spans="1:141" s="2" customFormat="1" ht="30" customHeight="1" thickBot="1" x14ac:dyDescent="0.35">
      <c r="A17" s="17"/>
      <c r="B17" s="68" t="s">
        <v>36</v>
      </c>
      <c r="C17" s="69"/>
      <c r="D17" s="70"/>
      <c r="E17" s="71">
        <f>F16</f>
        <v>45450</v>
      </c>
      <c r="F17" s="71">
        <f>E17+3</f>
        <v>45453</v>
      </c>
      <c r="G17" s="47"/>
      <c r="H17" s="47">
        <f t="shared" si="63"/>
        <v>4</v>
      </c>
      <c r="I17" s="46"/>
      <c r="J17" s="46"/>
      <c r="K17" s="46"/>
      <c r="L17" s="46"/>
      <c r="M17" s="46"/>
      <c r="N17" s="46"/>
      <c r="O17" s="46"/>
      <c r="P17" s="46"/>
      <c r="Q17" s="46"/>
      <c r="R17" s="46"/>
      <c r="S17" s="46"/>
      <c r="T17" s="46"/>
      <c r="U17" s="46"/>
      <c r="V17" s="46"/>
      <c r="W17" s="46"/>
      <c r="X17" s="46"/>
      <c r="Y17" s="48"/>
      <c r="Z17" s="46"/>
      <c r="AA17" s="46"/>
      <c r="AB17" s="46"/>
      <c r="AC17" s="46"/>
      <c r="AD17" s="46"/>
      <c r="AE17" s="46"/>
      <c r="AF17" s="46"/>
      <c r="AG17" s="46"/>
      <c r="AH17" s="46"/>
      <c r="AI17" s="46"/>
      <c r="AJ17" s="46"/>
      <c r="AK17" s="46"/>
      <c r="AL17" s="46"/>
      <c r="AM17" s="46"/>
      <c r="AN17" s="46"/>
      <c r="AO17" s="46"/>
      <c r="AP17" s="46"/>
      <c r="AQ17" s="46"/>
      <c r="AR17" s="46"/>
      <c r="AS17" s="46"/>
      <c r="AT17" s="46"/>
      <c r="AU17" s="46"/>
      <c r="AV17" s="46"/>
      <c r="AW17" s="46"/>
      <c r="AX17" s="46"/>
      <c r="AY17" s="46"/>
      <c r="AZ17" s="4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c r="DS17" s="46"/>
      <c r="DT17" s="46"/>
      <c r="DU17" s="46"/>
      <c r="DV17" s="46"/>
      <c r="DW17" s="46"/>
      <c r="DX17" s="46"/>
      <c r="DY17" s="46"/>
      <c r="DZ17" s="46"/>
      <c r="EA17" s="46"/>
      <c r="EB17" s="46"/>
      <c r="EC17" s="46"/>
      <c r="ED17" s="46"/>
      <c r="EE17" s="46"/>
      <c r="EF17" s="46"/>
      <c r="EG17" s="46"/>
      <c r="EH17" s="46"/>
      <c r="EI17" s="46"/>
      <c r="EJ17" s="46"/>
      <c r="EK17" s="46"/>
    </row>
    <row r="18" spans="1:141" s="2" customFormat="1" ht="30" customHeight="1" thickBot="1" x14ac:dyDescent="0.35">
      <c r="A18" s="17"/>
      <c r="B18" s="68" t="s">
        <v>43</v>
      </c>
      <c r="C18" s="69">
        <v>45454</v>
      </c>
      <c r="D18" s="70"/>
      <c r="E18" s="69">
        <v>45454</v>
      </c>
      <c r="F18" s="69">
        <v>45454</v>
      </c>
      <c r="G18" s="47"/>
      <c r="H18" s="47">
        <f t="shared" si="63"/>
        <v>1</v>
      </c>
      <c r="I18" s="46"/>
      <c r="J18" s="46"/>
      <c r="K18" s="46"/>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c r="DM18" s="46"/>
      <c r="DN18" s="46"/>
      <c r="DO18" s="46"/>
      <c r="DP18" s="46"/>
      <c r="DQ18" s="46"/>
      <c r="DR18" s="46"/>
      <c r="DS18" s="46"/>
      <c r="DT18" s="46"/>
      <c r="DU18" s="46"/>
      <c r="DV18" s="46"/>
      <c r="DW18" s="46"/>
      <c r="DX18" s="46"/>
      <c r="DY18" s="46"/>
      <c r="DZ18" s="46"/>
      <c r="EA18" s="46"/>
      <c r="EB18" s="46"/>
      <c r="EC18" s="46"/>
      <c r="ED18" s="46"/>
      <c r="EE18" s="46"/>
      <c r="EF18" s="46"/>
      <c r="EG18" s="46"/>
      <c r="EH18" s="46"/>
      <c r="EI18" s="46"/>
      <c r="EJ18" s="46"/>
      <c r="EK18" s="46"/>
    </row>
    <row r="19" spans="1:141" s="2" customFormat="1" ht="30" customHeight="1" thickBot="1" x14ac:dyDescent="0.35">
      <c r="A19" s="17" t="s">
        <v>11</v>
      </c>
      <c r="B19" s="72" t="s">
        <v>62</v>
      </c>
      <c r="C19" s="73"/>
      <c r="D19" s="74"/>
      <c r="E19" s="75"/>
      <c r="F19" s="76"/>
      <c r="G19" s="47"/>
      <c r="H19" s="47" t="str">
        <f t="shared" si="63"/>
        <v/>
      </c>
      <c r="I19" s="46"/>
      <c r="J19" s="46"/>
      <c r="K19" s="46"/>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row>
    <row r="20" spans="1:141" s="2" customFormat="1" ht="30" customHeight="1" thickBot="1" x14ac:dyDescent="0.35">
      <c r="A20" s="17"/>
      <c r="B20" s="77" t="s">
        <v>44</v>
      </c>
      <c r="C20" s="78"/>
      <c r="D20" s="79"/>
      <c r="E20" s="80">
        <v>45454</v>
      </c>
      <c r="F20" s="80">
        <f>E20+2</f>
        <v>45456</v>
      </c>
      <c r="G20" s="47"/>
      <c r="H20" s="47">
        <f t="shared" si="63"/>
        <v>3</v>
      </c>
      <c r="I20" s="46"/>
      <c r="J20" s="46"/>
      <c r="K20" s="46"/>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c r="DQ20" s="46"/>
      <c r="DR20" s="46"/>
      <c r="DS20" s="46"/>
      <c r="DT20" s="46"/>
      <c r="DU20" s="46"/>
      <c r="DV20" s="46"/>
      <c r="DW20" s="46"/>
      <c r="DX20" s="46"/>
      <c r="DY20" s="46"/>
      <c r="DZ20" s="46"/>
      <c r="EA20" s="46"/>
      <c r="EB20" s="46"/>
      <c r="EC20" s="46"/>
      <c r="ED20" s="46"/>
      <c r="EE20" s="46"/>
      <c r="EF20" s="46"/>
      <c r="EG20" s="46"/>
      <c r="EH20" s="46"/>
      <c r="EI20" s="46"/>
      <c r="EJ20" s="46"/>
      <c r="EK20" s="46"/>
    </row>
    <row r="21" spans="1:141" s="2" customFormat="1" ht="30" customHeight="1" thickBot="1" x14ac:dyDescent="0.35">
      <c r="A21" s="17"/>
      <c r="B21" s="77" t="s">
        <v>45</v>
      </c>
      <c r="C21" s="78"/>
      <c r="D21" s="79"/>
      <c r="E21" s="80">
        <f>F20+1</f>
        <v>45457</v>
      </c>
      <c r="F21" s="80">
        <f>E21+3</f>
        <v>45460</v>
      </c>
      <c r="G21" s="47"/>
      <c r="H21" s="47">
        <f t="shared" si="63"/>
        <v>4</v>
      </c>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c r="DQ21" s="46"/>
      <c r="DR21" s="46"/>
      <c r="DS21" s="46"/>
      <c r="DT21" s="46"/>
      <c r="DU21" s="46"/>
      <c r="DV21" s="46"/>
      <c r="DW21" s="46"/>
      <c r="DX21" s="46"/>
      <c r="DY21" s="46"/>
      <c r="DZ21" s="46"/>
      <c r="EA21" s="46"/>
      <c r="EB21" s="46"/>
      <c r="EC21" s="46"/>
      <c r="ED21" s="46"/>
      <c r="EE21" s="46"/>
      <c r="EF21" s="46"/>
      <c r="EG21" s="46"/>
      <c r="EH21" s="46"/>
      <c r="EI21" s="46"/>
      <c r="EJ21" s="46"/>
      <c r="EK21" s="46"/>
    </row>
    <row r="22" spans="1:141" s="2" customFormat="1" ht="30" customHeight="1" thickBot="1" x14ac:dyDescent="0.35">
      <c r="A22" s="17"/>
      <c r="B22" s="77" t="s">
        <v>46</v>
      </c>
      <c r="C22" s="78"/>
      <c r="D22" s="79"/>
      <c r="E22" s="80">
        <f>F21+1</f>
        <v>45461</v>
      </c>
      <c r="F22" s="80">
        <f>E22+6</f>
        <v>45467</v>
      </c>
      <c r="G22" s="47"/>
      <c r="H22" s="47">
        <f t="shared" si="63"/>
        <v>7</v>
      </c>
      <c r="I22" s="46"/>
      <c r="J22" s="46"/>
      <c r="K22" s="46"/>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c r="DQ22" s="46"/>
      <c r="DR22" s="46"/>
      <c r="DS22" s="46"/>
      <c r="DT22" s="46"/>
      <c r="DU22" s="46"/>
      <c r="DV22" s="46"/>
      <c r="DW22" s="46"/>
      <c r="DX22" s="46"/>
      <c r="DY22" s="46"/>
      <c r="DZ22" s="46"/>
      <c r="EA22" s="46"/>
      <c r="EB22" s="46"/>
      <c r="EC22" s="46"/>
      <c r="ED22" s="46"/>
      <c r="EE22" s="46"/>
      <c r="EF22" s="46"/>
      <c r="EG22" s="46"/>
      <c r="EH22" s="46"/>
      <c r="EI22" s="46"/>
      <c r="EJ22" s="46"/>
      <c r="EK22" s="46"/>
    </row>
    <row r="23" spans="1:141" s="2" customFormat="1" ht="30" customHeight="1" thickBot="1" x14ac:dyDescent="0.35">
      <c r="A23" s="17"/>
      <c r="B23" s="77" t="s">
        <v>47</v>
      </c>
      <c r="C23" s="78">
        <v>45468</v>
      </c>
      <c r="D23" s="79"/>
      <c r="E23" s="78">
        <v>45468</v>
      </c>
      <c r="F23" s="78">
        <v>45468</v>
      </c>
      <c r="G23" s="47"/>
      <c r="H23" s="47">
        <f t="shared" si="63"/>
        <v>1</v>
      </c>
      <c r="I23" s="46"/>
      <c r="J23" s="46"/>
      <c r="K23" s="46"/>
      <c r="L23" s="46"/>
      <c r="M23" s="46"/>
      <c r="N23" s="46"/>
      <c r="O23" s="46"/>
      <c r="P23" s="46"/>
      <c r="Q23" s="46"/>
      <c r="R23" s="46"/>
      <c r="S23" s="46"/>
      <c r="T23" s="46"/>
      <c r="U23" s="46"/>
      <c r="V23" s="46"/>
      <c r="W23" s="46"/>
      <c r="X23" s="46"/>
      <c r="Y23" s="46"/>
      <c r="Z23" s="46"/>
      <c r="AA23" s="46"/>
      <c r="AB23" s="46"/>
      <c r="AC23" s="46"/>
      <c r="AD23" s="46"/>
      <c r="AE23" s="46"/>
      <c r="AF23" s="46"/>
      <c r="AG23" s="46"/>
      <c r="AH23" s="46"/>
      <c r="AI23" s="46"/>
      <c r="AJ23" s="46"/>
      <c r="AK23" s="46"/>
      <c r="AL23" s="46"/>
      <c r="AM23" s="46"/>
      <c r="AN23" s="46"/>
      <c r="AO23" s="46"/>
      <c r="AP23" s="46"/>
      <c r="AQ23" s="46"/>
      <c r="AR23" s="46"/>
      <c r="AS23" s="46"/>
      <c r="AT23" s="46"/>
      <c r="AU23" s="46"/>
      <c r="AV23" s="46"/>
      <c r="AW23" s="46"/>
      <c r="AX23" s="46"/>
      <c r="AY23" s="46"/>
      <c r="AZ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row>
    <row r="24" spans="1:141" s="2" customFormat="1" ht="30" customHeight="1" thickBot="1" x14ac:dyDescent="0.35">
      <c r="A24" s="17"/>
      <c r="B24" s="72" t="s">
        <v>63</v>
      </c>
      <c r="C24" s="73"/>
      <c r="D24" s="74"/>
      <c r="E24" s="75"/>
      <c r="F24" s="76"/>
      <c r="G24" s="47"/>
      <c r="H24" s="47"/>
      <c r="I24" s="46"/>
      <c r="J24" s="46"/>
      <c r="K24" s="46"/>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c r="DN24" s="46"/>
      <c r="DO24" s="46"/>
      <c r="DP24" s="46"/>
      <c r="DQ24" s="46"/>
      <c r="DR24" s="46"/>
      <c r="DS24" s="46"/>
      <c r="DT24" s="46"/>
      <c r="DU24" s="46"/>
      <c r="DV24" s="46"/>
      <c r="DW24" s="46"/>
      <c r="DX24" s="46"/>
      <c r="DY24" s="46"/>
      <c r="DZ24" s="46"/>
      <c r="EA24" s="46"/>
      <c r="EB24" s="46"/>
      <c r="EC24" s="46"/>
      <c r="ED24" s="46"/>
      <c r="EE24" s="46"/>
      <c r="EF24" s="46"/>
      <c r="EG24" s="46"/>
      <c r="EH24" s="46"/>
      <c r="EI24" s="46"/>
      <c r="EJ24" s="46"/>
      <c r="EK24" s="46"/>
    </row>
    <row r="25" spans="1:141" s="2" customFormat="1" ht="30" customHeight="1" thickBot="1" x14ac:dyDescent="0.35">
      <c r="A25" s="17"/>
      <c r="B25" s="77" t="s">
        <v>60</v>
      </c>
      <c r="C25" s="78"/>
      <c r="D25" s="79"/>
      <c r="E25" s="80">
        <v>45469</v>
      </c>
      <c r="F25" s="80">
        <f>E25+14</f>
        <v>45483</v>
      </c>
      <c r="G25" s="47"/>
      <c r="H25" s="47"/>
      <c r="I25" s="46"/>
      <c r="J25" s="46"/>
      <c r="K25" s="46"/>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46"/>
      <c r="DR25" s="46"/>
      <c r="DS25" s="46"/>
      <c r="DT25" s="46"/>
      <c r="DU25" s="46"/>
      <c r="DV25" s="46"/>
      <c r="DW25" s="46"/>
      <c r="DX25" s="46"/>
      <c r="DY25" s="46"/>
      <c r="DZ25" s="46"/>
      <c r="EA25" s="46"/>
      <c r="EB25" s="46"/>
      <c r="EC25" s="46"/>
      <c r="ED25" s="46"/>
      <c r="EE25" s="46"/>
      <c r="EF25" s="46"/>
      <c r="EG25" s="46"/>
      <c r="EH25" s="46"/>
      <c r="EI25" s="46"/>
      <c r="EJ25" s="46"/>
      <c r="EK25" s="46"/>
    </row>
    <row r="26" spans="1:141" s="2" customFormat="1" ht="30" customHeight="1" thickBot="1" x14ac:dyDescent="0.35">
      <c r="A26" s="17"/>
      <c r="B26" s="77" t="s">
        <v>49</v>
      </c>
      <c r="C26" s="78">
        <f>E26</f>
        <v>45476</v>
      </c>
      <c r="D26" s="79"/>
      <c r="E26" s="80">
        <v>45476</v>
      </c>
      <c r="F26" s="80">
        <f>E26</f>
        <v>45476</v>
      </c>
      <c r="G26" s="47"/>
      <c r="H26" s="47"/>
      <c r="I26" s="46"/>
      <c r="J26" s="46"/>
      <c r="K26" s="46"/>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c r="DV26" s="46"/>
      <c r="DW26" s="46"/>
      <c r="DX26" s="46"/>
      <c r="DY26" s="46"/>
      <c r="DZ26" s="46"/>
      <c r="EA26" s="46"/>
      <c r="EB26" s="46"/>
      <c r="EC26" s="46"/>
      <c r="ED26" s="46"/>
      <c r="EE26" s="46"/>
      <c r="EF26" s="46"/>
      <c r="EG26" s="46"/>
      <c r="EH26" s="46"/>
      <c r="EI26" s="46"/>
      <c r="EJ26" s="46"/>
      <c r="EK26" s="46"/>
    </row>
    <row r="27" spans="1:141" s="2" customFormat="1" ht="30" customHeight="1" thickBot="1" x14ac:dyDescent="0.35">
      <c r="A27" s="17"/>
      <c r="B27" s="77" t="s">
        <v>61</v>
      </c>
      <c r="C27" s="78"/>
      <c r="D27" s="79"/>
      <c r="E27" s="80">
        <f>E22</f>
        <v>45461</v>
      </c>
      <c r="F27" s="80">
        <f>E27+20</f>
        <v>45481</v>
      </c>
      <c r="G27" s="47"/>
      <c r="H27" s="47">
        <f t="shared" si="63"/>
        <v>21</v>
      </c>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c r="DQ27" s="46"/>
      <c r="DR27" s="46"/>
      <c r="DS27" s="46"/>
      <c r="DT27" s="46"/>
      <c r="DU27" s="46"/>
      <c r="DV27" s="46"/>
      <c r="DW27" s="46"/>
      <c r="DX27" s="46"/>
      <c r="DY27" s="46"/>
      <c r="DZ27" s="46"/>
      <c r="EA27" s="46"/>
      <c r="EB27" s="46"/>
      <c r="EC27" s="46"/>
      <c r="ED27" s="46"/>
      <c r="EE27" s="46"/>
      <c r="EF27" s="46"/>
      <c r="EG27" s="46"/>
      <c r="EH27" s="46"/>
      <c r="EI27" s="46"/>
      <c r="EJ27" s="46"/>
      <c r="EK27" s="46"/>
    </row>
    <row r="28" spans="1:141" s="2" customFormat="1" ht="30" customHeight="1" thickBot="1" x14ac:dyDescent="0.35">
      <c r="A28" s="17"/>
      <c r="B28" s="77" t="s">
        <v>50</v>
      </c>
      <c r="C28" s="80">
        <v>45482</v>
      </c>
      <c r="D28" s="79"/>
      <c r="E28" s="80">
        <v>45482</v>
      </c>
      <c r="F28" s="80">
        <f>E28</f>
        <v>45482</v>
      </c>
      <c r="G28" s="47"/>
      <c r="H28" s="47"/>
      <c r="I28" s="46"/>
      <c r="J28" s="46"/>
      <c r="K28" s="46"/>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c r="DV28" s="46"/>
      <c r="DW28" s="46"/>
      <c r="DX28" s="46"/>
      <c r="DY28" s="46"/>
      <c r="DZ28" s="46"/>
      <c r="EA28" s="46"/>
      <c r="EB28" s="46"/>
      <c r="EC28" s="46"/>
      <c r="ED28" s="46"/>
      <c r="EE28" s="46"/>
      <c r="EF28" s="46"/>
      <c r="EG28" s="46"/>
      <c r="EH28" s="46"/>
      <c r="EI28" s="46"/>
      <c r="EJ28" s="46"/>
      <c r="EK28" s="46"/>
    </row>
    <row r="29" spans="1:141" s="2" customFormat="1" ht="30" customHeight="1" thickBot="1" x14ac:dyDescent="0.35">
      <c r="A29" s="17"/>
      <c r="B29" s="77" t="s">
        <v>48</v>
      </c>
      <c r="C29" s="78"/>
      <c r="D29" s="79"/>
      <c r="E29" s="80">
        <f>F28+1</f>
        <v>45483</v>
      </c>
      <c r="F29" s="80">
        <f>E29+20</f>
        <v>45503</v>
      </c>
      <c r="G29" s="47"/>
      <c r="H29" s="47"/>
      <c r="I29" s="46"/>
      <c r="J29" s="46"/>
      <c r="K29" s="46"/>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row>
    <row r="30" spans="1:141" s="2" customFormat="1" ht="30" customHeight="1" thickBot="1" x14ac:dyDescent="0.35">
      <c r="A30" s="17" t="s">
        <v>11</v>
      </c>
      <c r="B30" s="81" t="s">
        <v>55</v>
      </c>
      <c r="C30" s="82"/>
      <c r="D30" s="83"/>
      <c r="E30" s="84"/>
      <c r="F30" s="85"/>
      <c r="G30" s="47"/>
      <c r="H30" s="47" t="str">
        <f t="shared" si="63"/>
        <v/>
      </c>
      <c r="I30" s="46"/>
      <c r="J30" s="46"/>
      <c r="K30" s="4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row>
    <row r="31" spans="1:141" s="2" customFormat="1" ht="30" customHeight="1" thickBot="1" x14ac:dyDescent="0.35">
      <c r="A31" s="17"/>
      <c r="B31" s="86" t="s">
        <v>57</v>
      </c>
      <c r="C31" s="87"/>
      <c r="D31" s="88"/>
      <c r="E31" s="89">
        <v>45493</v>
      </c>
      <c r="F31" s="89">
        <f>E31+30</f>
        <v>45523</v>
      </c>
      <c r="G31" s="47"/>
      <c r="H31" s="47">
        <f t="shared" si="63"/>
        <v>31</v>
      </c>
      <c r="I31" s="46"/>
      <c r="J31" s="46"/>
      <c r="K31" s="4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46"/>
      <c r="EK31" s="46"/>
    </row>
    <row r="32" spans="1:141" s="2" customFormat="1" ht="30" customHeight="1" thickBot="1" x14ac:dyDescent="0.35">
      <c r="A32" s="17"/>
      <c r="B32" s="86" t="s">
        <v>51</v>
      </c>
      <c r="C32" s="89">
        <v>45496</v>
      </c>
      <c r="D32" s="88"/>
      <c r="E32" s="89">
        <v>45496</v>
      </c>
      <c r="F32" s="89">
        <f>E32</f>
        <v>45496</v>
      </c>
      <c r="G32" s="47"/>
      <c r="H32" s="47">
        <f t="shared" si="63"/>
        <v>1</v>
      </c>
      <c r="I32" s="46"/>
      <c r="J32" s="46"/>
      <c r="K32" s="4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46"/>
      <c r="EK32" s="46"/>
    </row>
    <row r="33" spans="1:141" s="2" customFormat="1" ht="30" customHeight="1" thickBot="1" x14ac:dyDescent="0.35">
      <c r="A33" s="17"/>
      <c r="B33" s="86" t="s">
        <v>56</v>
      </c>
      <c r="C33" s="87"/>
      <c r="D33" s="88"/>
      <c r="E33" s="89">
        <f>Project_Start</f>
        <v>45426</v>
      </c>
      <c r="F33" s="89">
        <v>45533</v>
      </c>
      <c r="G33" s="47"/>
      <c r="H33" s="47">
        <f t="shared" si="63"/>
        <v>108</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c r="DV33" s="46"/>
      <c r="DW33" s="46"/>
      <c r="DX33" s="46"/>
      <c r="DY33" s="46"/>
      <c r="DZ33" s="46"/>
      <c r="EA33" s="46"/>
      <c r="EB33" s="46"/>
      <c r="EC33" s="46"/>
      <c r="ED33" s="46"/>
      <c r="EE33" s="46"/>
      <c r="EF33" s="46"/>
      <c r="EG33" s="46"/>
      <c r="EH33" s="46"/>
      <c r="EI33" s="46"/>
      <c r="EJ33" s="46"/>
      <c r="EK33" s="46"/>
    </row>
    <row r="34" spans="1:141" s="2" customFormat="1" ht="30" customHeight="1" thickBot="1" x14ac:dyDescent="0.35">
      <c r="A34" s="17"/>
      <c r="B34" s="86" t="s">
        <v>52</v>
      </c>
      <c r="C34" s="89">
        <v>45524</v>
      </c>
      <c r="D34" s="88"/>
      <c r="E34" s="89">
        <v>45524</v>
      </c>
      <c r="F34" s="89">
        <f>E34</f>
        <v>45524</v>
      </c>
      <c r="G34" s="47"/>
      <c r="H34" s="47">
        <f t="shared" si="63"/>
        <v>1</v>
      </c>
      <c r="I34" s="46"/>
      <c r="J34" s="46"/>
      <c r="K34" s="4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c r="DV34" s="46"/>
      <c r="DW34" s="46"/>
      <c r="DX34" s="46"/>
      <c r="DY34" s="46"/>
      <c r="DZ34" s="46"/>
      <c r="EA34" s="46"/>
      <c r="EB34" s="46"/>
      <c r="EC34" s="46"/>
      <c r="ED34" s="46"/>
      <c r="EE34" s="46"/>
      <c r="EF34" s="46"/>
      <c r="EG34" s="46"/>
      <c r="EH34" s="46"/>
      <c r="EI34" s="46"/>
      <c r="EJ34" s="46"/>
      <c r="EK34" s="46"/>
    </row>
    <row r="35" spans="1:141" s="2" customFormat="1" ht="30" customHeight="1" thickBot="1" x14ac:dyDescent="0.35">
      <c r="A35" s="17"/>
      <c r="B35" s="86" t="s">
        <v>54</v>
      </c>
      <c r="C35" s="89">
        <v>45533</v>
      </c>
      <c r="D35" s="88" t="s">
        <v>53</v>
      </c>
      <c r="E35" s="89">
        <v>45533</v>
      </c>
      <c r="F35" s="89">
        <f>E35</f>
        <v>45533</v>
      </c>
      <c r="G35" s="47"/>
      <c r="H35" s="47">
        <f t="shared" si="63"/>
        <v>1</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row>
    <row r="36" spans="1:141" s="2" customFormat="1" ht="30" customHeight="1" thickBot="1" x14ac:dyDescent="0.35">
      <c r="A36" s="17"/>
      <c r="B36" s="86" t="s">
        <v>58</v>
      </c>
      <c r="C36" s="89">
        <v>45554</v>
      </c>
      <c r="D36" s="88" t="s">
        <v>53</v>
      </c>
      <c r="E36" s="89">
        <v>45554</v>
      </c>
      <c r="F36" s="89">
        <f>E36</f>
        <v>45554</v>
      </c>
      <c r="G36" s="47"/>
      <c r="H36" s="47">
        <f t="shared" si="63"/>
        <v>1</v>
      </c>
      <c r="I36" s="46"/>
      <c r="J36" s="46"/>
      <c r="K36" s="4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c r="DV36" s="46"/>
      <c r="DW36" s="46"/>
      <c r="DX36" s="46"/>
      <c r="DY36" s="46"/>
      <c r="DZ36" s="46"/>
      <c r="EA36" s="46"/>
      <c r="EB36" s="46"/>
      <c r="EC36" s="46"/>
      <c r="ED36" s="46"/>
      <c r="EE36" s="46"/>
      <c r="EF36" s="46"/>
      <c r="EG36" s="46"/>
      <c r="EH36" s="46"/>
      <c r="EI36" s="46"/>
      <c r="EJ36" s="46"/>
      <c r="EK36" s="46"/>
    </row>
    <row r="37" spans="1:141" ht="30" customHeight="1" x14ac:dyDescent="0.3">
      <c r="G37" s="5"/>
    </row>
    <row r="38" spans="1:141" ht="30" customHeight="1" x14ac:dyDescent="0.3">
      <c r="F38" s="19"/>
    </row>
  </sheetData>
  <mergeCells count="20">
    <mergeCell ref="EE4:EK4"/>
    <mergeCell ref="CV4:DB4"/>
    <mergeCell ref="DC4:DI4"/>
    <mergeCell ref="DJ4:DP4"/>
    <mergeCell ref="DQ4:DW4"/>
    <mergeCell ref="DX4:ED4"/>
    <mergeCell ref="BM4:BS4"/>
    <mergeCell ref="BT4:BZ4"/>
    <mergeCell ref="CA4:CG4"/>
    <mergeCell ref="CH4:CN4"/>
    <mergeCell ref="CO4:CU4"/>
    <mergeCell ref="AK4:AQ4"/>
    <mergeCell ref="AR4:AX4"/>
    <mergeCell ref="AY4:BE4"/>
    <mergeCell ref="BF4:BL4"/>
    <mergeCell ref="E3:F3"/>
    <mergeCell ref="I4:O4"/>
    <mergeCell ref="P4:V4"/>
    <mergeCell ref="W4:AC4"/>
    <mergeCell ref="AD4:AJ4"/>
  </mergeCells>
  <conditionalFormatting sqref="D7:D36">
    <cfRule type="dataBar" priority="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EJ36">
    <cfRule type="expression" dxfId="4" priority="9">
      <formula>AND(TODAY()&gt;=I$5,TODAY()&lt;J$5)</formula>
    </cfRule>
  </conditionalFormatting>
  <conditionalFormatting sqref="I7:EJ36">
    <cfRule type="expression" dxfId="3" priority="8" stopIfTrue="1">
      <formula>AND(task_end&gt;=I$5,task_start&lt;J$5)</formula>
    </cfRule>
  </conditionalFormatting>
  <conditionalFormatting sqref="I7:EK36">
    <cfRule type="expression" dxfId="2" priority="7">
      <formula>AND(task_start&lt;=I$5,ROUNDDOWN((task_end-task_start+1)*task_progress,0)+task_start-1&gt;=I$5)</formula>
    </cfRule>
  </conditionalFormatting>
  <conditionalFormatting sqref="EK5:EK36">
    <cfRule type="expression" dxfId="1" priority="71">
      <formula>AND(TODAY()&gt;=EK$5,TODAY()&lt;#REF!)</formula>
    </cfRule>
  </conditionalFormatting>
  <conditionalFormatting sqref="EK7:EK36">
    <cfRule type="expression" dxfId="0" priority="75" stopIfTrue="1">
      <formula>AND(task_end&gt;=EK$5,task_start&lt;#REF!)</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32"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7" customWidth="1"/>
    <col min="2" max="16384" width="9.109375" style="1"/>
  </cols>
  <sheetData>
    <row r="1" spans="1:2" ht="46.5" customHeight="1" x14ac:dyDescent="0.3"/>
    <row r="2" spans="1:2" s="9" customFormat="1" ht="15.6" x14ac:dyDescent="0.3">
      <c r="A2" s="8" t="s">
        <v>17</v>
      </c>
      <c r="B2" s="8"/>
    </row>
    <row r="3" spans="1:2" s="13" customFormat="1" ht="27" customHeight="1" x14ac:dyDescent="0.3">
      <c r="A3" s="23" t="s">
        <v>18</v>
      </c>
      <c r="B3" s="14"/>
    </row>
    <row r="4" spans="1:2" s="10" customFormat="1" ht="25.8" x14ac:dyDescent="0.5">
      <c r="A4" s="11" t="s">
        <v>19</v>
      </c>
    </row>
    <row r="5" spans="1:2" ht="74.099999999999994" customHeight="1" x14ac:dyDescent="0.3">
      <c r="A5" s="12" t="s">
        <v>20</v>
      </c>
    </row>
    <row r="6" spans="1:2" ht="26.25" customHeight="1" x14ac:dyDescent="0.3">
      <c r="A6" s="11" t="s">
        <v>21</v>
      </c>
    </row>
    <row r="7" spans="1:2" s="7" customFormat="1" ht="204.9" customHeight="1" x14ac:dyDescent="0.3">
      <c r="A7" s="16" t="s">
        <v>22</v>
      </c>
    </row>
    <row r="8" spans="1:2" s="10" customFormat="1" ht="25.8" x14ac:dyDescent="0.5">
      <c r="A8" s="11" t="s">
        <v>23</v>
      </c>
    </row>
    <row r="9" spans="1:2" ht="57.6" x14ac:dyDescent="0.3">
      <c r="A9" s="12" t="s">
        <v>24</v>
      </c>
    </row>
    <row r="10" spans="1:2" s="7" customFormat="1" ht="27.9" customHeight="1" x14ac:dyDescent="0.3">
      <c r="A10" s="15" t="s">
        <v>25</v>
      </c>
    </row>
    <row r="11" spans="1:2" s="10" customFormat="1" ht="25.8" x14ac:dyDescent="0.5">
      <c r="A11" s="11" t="s">
        <v>26</v>
      </c>
    </row>
    <row r="12" spans="1:2" ht="28.8" x14ac:dyDescent="0.3">
      <c r="A12" s="12" t="s">
        <v>27</v>
      </c>
    </row>
    <row r="13" spans="1:2" s="7" customFormat="1" ht="27.9" customHeight="1" x14ac:dyDescent="0.3">
      <c r="A13" s="15" t="s">
        <v>28</v>
      </c>
    </row>
    <row r="14" spans="1:2" s="10" customFormat="1" ht="25.8" x14ac:dyDescent="0.5">
      <c r="A14" s="11" t="s">
        <v>29</v>
      </c>
    </row>
    <row r="15" spans="1:2" ht="75" customHeight="1" x14ac:dyDescent="0.3">
      <c r="A15" s="12" t="s">
        <v>30</v>
      </c>
    </row>
    <row r="16" spans="1:2" ht="72" x14ac:dyDescent="0.3">
      <c r="A16" s="12" t="s">
        <v>31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2024-06-11T08:50:36Z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