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Report" sheetId="2" state="visible" r:id="rId3"/>
    <sheet name="Chart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<sst xmlns="http://schemas.openxmlformats.org/spreadsheetml/2006/main" count="258" uniqueCount="255">
  <si>
    <t xml:space="preserve">فعالیت</t>
  </si>
  <si>
    <t xml:space="preserve">پیش‌نیاز</t>
  </si>
  <si>
    <t xml:space="preserve">اهمیت</t>
  </si>
  <si>
    <t xml:space="preserve">پیچیدگی
پیش‌بینی شده</t>
  </si>
  <si>
    <t xml:space="preserve">پیچیدگی
واقعی</t>
  </si>
  <si>
    <t xml:space="preserve">پیچیدگی
نهایی</t>
  </si>
  <si>
    <t xml:space="preserve">انجام شده</t>
  </si>
  <si>
    <t xml:space="preserve">میزان پیشرفت</t>
  </si>
  <si>
    <t xml:space="preserve">مانده</t>
  </si>
  <si>
    <t xml:space="preserve">آبان و آذر ۹۷</t>
  </si>
  <si>
    <t xml:space="preserve">دی ۹۷</t>
  </si>
  <si>
    <t xml:space="preserve">بهمن ۹۷</t>
  </si>
  <si>
    <t xml:space="preserve">اسفند ۹۷</t>
  </si>
  <si>
    <t xml:space="preserve">فروردین ۹۸</t>
  </si>
  <si>
    <t xml:space="preserve">اردیبهشت ۹۸</t>
  </si>
  <si>
    <t xml:space="preserve">خرداد ۹۸</t>
  </si>
  <si>
    <t xml:space="preserve">تیر ۹۸</t>
  </si>
  <si>
    <t xml:space="preserve">مرداد ۹۸</t>
  </si>
  <si>
    <t xml:space="preserve">شهریور ۹۸</t>
  </si>
  <si>
    <t xml:space="preserve">مهر ۹۸</t>
  </si>
  <si>
    <t xml:space="preserve">آبان ۹۸</t>
  </si>
  <si>
    <t xml:space="preserve">آذر ۹۸</t>
  </si>
  <si>
    <t xml:space="preserve">دی ۹۸</t>
  </si>
  <si>
    <t xml:space="preserve">بهمن ۹۸</t>
  </si>
  <si>
    <t xml:space="preserve">اسفند ۹۸</t>
  </si>
  <si>
    <t xml:space="preserve">فروردین ۹۹</t>
  </si>
  <si>
    <t xml:space="preserve">اردیبهشت ۹۹</t>
  </si>
  <si>
    <t xml:space="preserve">خرداد ۹۹</t>
  </si>
  <si>
    <t xml:space="preserve">تیر ۹۹</t>
  </si>
  <si>
    <t xml:space="preserve">مرداد ۹۹</t>
  </si>
  <si>
    <t xml:space="preserve">شهریور ۹۹</t>
  </si>
  <si>
    <t xml:space="preserve">مهر ۹۹</t>
  </si>
  <si>
    <t xml:space="preserve">آبان ۹۹</t>
  </si>
  <si>
    <t xml:space="preserve">آذر ۹۹</t>
  </si>
  <si>
    <t xml:space="preserve">دی ۹۹</t>
  </si>
  <si>
    <t xml:space="preserve">بهمن ۹۹</t>
  </si>
  <si>
    <t xml:space="preserve">اسفند ۹۹</t>
  </si>
  <si>
    <t xml:space="preserve">قرارداد و مذاکرات</t>
  </si>
  <si>
    <t xml:space="preserve">1.1</t>
  </si>
  <si>
    <t xml:space="preserve">بررسی و بازبینی قرارداد</t>
  </si>
  <si>
    <t xml:space="preserve">2</t>
  </si>
  <si>
    <t xml:space="preserve">بک‌لاگ و جلسات بک‌لاگ</t>
  </si>
  <si>
    <t xml:space="preserve">2.1</t>
  </si>
  <si>
    <t xml:space="preserve">تنظیم بک‌لاگ کلی محصول</t>
  </si>
  <si>
    <t xml:space="preserve">2.2</t>
  </si>
  <si>
    <t xml:space="preserve">تنظیم نمودارهای اولیه</t>
  </si>
  <si>
    <t xml:space="preserve">2.2.1</t>
  </si>
  <si>
    <t xml:space="preserve">ورود داده‌ها</t>
  </si>
  <si>
    <t xml:space="preserve">2.2.2</t>
  </si>
  <si>
    <r>
      <rPr>
        <sz val="12"/>
        <rFont val="B Nazanin"/>
        <family val="0"/>
      </rPr>
      <t xml:space="preserve">نمودار </t>
    </r>
    <r>
      <rPr>
        <sz val="12"/>
        <rFont val="Arial"/>
        <family val="2"/>
      </rPr>
      <t xml:space="preserve">Burn Up</t>
    </r>
  </si>
  <si>
    <t xml:space="preserve">2.2.3</t>
  </si>
  <si>
    <r>
      <rPr>
        <sz val="12"/>
        <rFont val="B Nazanin"/>
        <family val="0"/>
      </rPr>
      <t xml:space="preserve">نمودار </t>
    </r>
    <r>
      <rPr>
        <sz val="12"/>
        <rFont val="Arial"/>
        <family val="2"/>
      </rPr>
      <t xml:space="preserve">Burn Down</t>
    </r>
  </si>
  <si>
    <t xml:space="preserve">2.3</t>
  </si>
  <si>
    <t xml:space="preserve">انتخاب بک‌لاگ فاز از بک‌لاگ کلی</t>
  </si>
  <si>
    <t xml:space="preserve">2.3.1</t>
  </si>
  <si>
    <t xml:space="preserve">اصلاح و تنظیم بک‌لاگ برای فاز ۳ ماهه</t>
  </si>
  <si>
    <t xml:space="preserve">2.3.2</t>
  </si>
  <si>
    <t xml:space="preserve">اصلاح و تنظیم بک‌لاگ برای زیرفاز ۱ ماهه</t>
  </si>
  <si>
    <t xml:space="preserve">2.3.3</t>
  </si>
  <si>
    <t xml:space="preserve">اصلاح و تنظیم بک‌لاگ برای اسپرینت ۱ تا ۴ هفته‌ای</t>
  </si>
  <si>
    <t xml:space="preserve">2.3.4</t>
  </si>
  <si>
    <t xml:space="preserve">برگزاری جلسات دوهفتگی</t>
  </si>
  <si>
    <t xml:space="preserve">2.3.5</t>
  </si>
  <si>
    <t xml:space="preserve">تنظیم و ارائه‌ی گزارشات پیش‌رفت اسپرینت، زیرفاز، فاز، محصول</t>
  </si>
  <si>
    <t xml:space="preserve">2.3.6</t>
  </si>
  <si>
    <t xml:space="preserve">به‌روزرسانی نمودارها و تکمیل جداول</t>
  </si>
  <si>
    <t xml:space="preserve">3</t>
  </si>
  <si>
    <t xml:space="preserve">آماده‌سازی</t>
  </si>
  <si>
    <t xml:space="preserve">3.1</t>
  </si>
  <si>
    <t xml:space="preserve">مشاهده‌ی ویدیوهای آموزشی و راهنماهای متنی</t>
  </si>
  <si>
    <t xml:space="preserve">3.2</t>
  </si>
  <si>
    <r>
      <rPr>
        <sz val="12"/>
        <rFont val="B Nazanin"/>
        <family val="0"/>
      </rPr>
      <t xml:space="preserve">تست </t>
    </r>
    <r>
      <rPr>
        <sz val="12"/>
        <rFont val="Arial"/>
        <family val="2"/>
      </rPr>
      <t xml:space="preserve">Unity3D</t>
    </r>
  </si>
  <si>
    <t xml:space="preserve">3.2.1</t>
  </si>
  <si>
    <t xml:space="preserve">اجرای سمپل برای تست محیط سه‌بعدی</t>
  </si>
  <si>
    <t xml:space="preserve">3.2.2</t>
  </si>
  <si>
    <t xml:space="preserve">آنالیز چند پروژه‌ی اجرا شده</t>
  </si>
  <si>
    <t xml:space="preserve">3.2.3</t>
  </si>
  <si>
    <r>
      <rPr>
        <sz val="12"/>
        <rFont val="B Nazanin"/>
        <family val="0"/>
      </rPr>
      <t xml:space="preserve">تست کدنویسی در محیط </t>
    </r>
    <r>
      <rPr>
        <sz val="12"/>
        <rFont val="Arial"/>
        <family val="2"/>
      </rPr>
      <t xml:space="preserve">Unity3D</t>
    </r>
  </si>
  <si>
    <t xml:space="preserve">3.2.4</t>
  </si>
  <si>
    <t xml:space="preserve">تست خروجی و تنظیمات مربوطه</t>
  </si>
  <si>
    <t xml:space="preserve">3.2.5</t>
  </si>
  <si>
    <r>
      <rPr>
        <sz val="12"/>
        <rFont val="B Nazanin"/>
        <family val="0"/>
      </rPr>
      <t xml:space="preserve">تست </t>
    </r>
    <r>
      <rPr>
        <sz val="12"/>
        <rFont val="Arial"/>
        <family val="2"/>
      </rPr>
      <t xml:space="preserve">UI</t>
    </r>
  </si>
  <si>
    <t xml:space="preserve">3.2.6</t>
  </si>
  <si>
    <r>
      <rPr>
        <sz val="12"/>
        <rFont val="B Nazanin"/>
        <family val="0"/>
      </rPr>
      <t xml:space="preserve">طراحی </t>
    </r>
    <r>
      <rPr>
        <sz val="12"/>
        <rFont val="Arial"/>
        <family val="2"/>
      </rPr>
      <t xml:space="preserve">Responsive</t>
    </r>
  </si>
  <si>
    <t xml:space="preserve">4</t>
  </si>
  <si>
    <t xml:space="preserve">بانک اطلاعاتی</t>
  </si>
  <si>
    <t xml:space="preserve">5</t>
  </si>
  <si>
    <t xml:space="preserve">صفحه‌های دوبعدی</t>
  </si>
  <si>
    <t xml:space="preserve">5.1</t>
  </si>
  <si>
    <t xml:space="preserve">صفحه‌ی اصلی</t>
  </si>
  <si>
    <t xml:space="preserve">5.2</t>
  </si>
  <si>
    <t xml:space="preserve">صفحه‌ی کاربری</t>
  </si>
  <si>
    <t xml:space="preserve">5.2.1</t>
  </si>
  <si>
    <t xml:space="preserve">مدیر</t>
  </si>
  <si>
    <t xml:space="preserve">5.2.1.1</t>
  </si>
  <si>
    <t xml:space="preserve">مدیریت کاربرها</t>
  </si>
  <si>
    <t xml:space="preserve">5.2.2</t>
  </si>
  <si>
    <t xml:space="preserve">مشتری</t>
  </si>
  <si>
    <t xml:space="preserve">5.2.3</t>
  </si>
  <si>
    <t xml:space="preserve">طراح</t>
  </si>
  <si>
    <t xml:space="preserve">5.2.4</t>
  </si>
  <si>
    <t xml:space="preserve">تولید کننده</t>
  </si>
  <si>
    <t xml:space="preserve">5.2.5</t>
  </si>
  <si>
    <t xml:space="preserve">ویرایش اطلاعات</t>
  </si>
  <si>
    <t xml:space="preserve">5.2.6</t>
  </si>
  <si>
    <t xml:space="preserve">حذف کاربری</t>
  </si>
  <si>
    <t xml:space="preserve">5.2.7</t>
  </si>
  <si>
    <t xml:space="preserve">جستجوی کاربرها</t>
  </si>
  <si>
    <t xml:space="preserve">5.2.7.1</t>
  </si>
  <si>
    <t xml:space="preserve">فیلترهای جستجو</t>
  </si>
  <si>
    <t xml:space="preserve">5.2.8</t>
  </si>
  <si>
    <t xml:space="preserve">ارسال پیام</t>
  </si>
  <si>
    <t xml:space="preserve">5.2.9</t>
  </si>
  <si>
    <t xml:space="preserve">ثبت نظر</t>
  </si>
  <si>
    <t xml:space="preserve">5.2.10</t>
  </si>
  <si>
    <t xml:space="preserve">امتیازدهی به طرح‌ها و محصولات</t>
  </si>
  <si>
    <t xml:space="preserve">5.3</t>
  </si>
  <si>
    <t xml:space="preserve">صفحه‌ی طراحی</t>
  </si>
  <si>
    <t xml:space="preserve">5.4</t>
  </si>
  <si>
    <t xml:space="preserve">لیست محصولات</t>
  </si>
  <si>
    <t xml:space="preserve">5.5</t>
  </si>
  <si>
    <t xml:space="preserve">صفحه‌ی محصول</t>
  </si>
  <si>
    <t xml:space="preserve">5.5.1</t>
  </si>
  <si>
    <t xml:space="preserve">جستجوی محصولات</t>
  </si>
  <si>
    <t xml:space="preserve">5.5.2</t>
  </si>
  <si>
    <t xml:space="preserve">دسته‌بندی محصولات</t>
  </si>
  <si>
    <t xml:space="preserve">5.5.3</t>
  </si>
  <si>
    <t xml:space="preserve">فیلتر محصولات</t>
  </si>
  <si>
    <t xml:space="preserve">5.6</t>
  </si>
  <si>
    <t xml:space="preserve">صفحه‌ی کاتالوگ</t>
  </si>
  <si>
    <t xml:space="preserve">5.7</t>
  </si>
  <si>
    <t xml:space="preserve">فروشگاه</t>
  </si>
  <si>
    <t xml:space="preserve">5.7.1</t>
  </si>
  <si>
    <t xml:space="preserve">سبد خرید</t>
  </si>
  <si>
    <t xml:space="preserve">5.7.2</t>
  </si>
  <si>
    <t xml:space="preserve">ثبت سفارش</t>
  </si>
  <si>
    <t xml:space="preserve">5.7.3</t>
  </si>
  <si>
    <r>
      <rPr>
        <sz val="12"/>
        <rFont val="B Nazanin"/>
        <family val="0"/>
      </rPr>
      <t xml:space="preserve">تایید سفارش </t>
    </r>
    <r>
      <rPr>
        <sz val="12"/>
        <rFont val="Arial"/>
        <family val="2"/>
      </rPr>
      <t xml:space="preserve">(</t>
    </r>
    <r>
      <rPr>
        <sz val="12"/>
        <rFont val="B Nazanin"/>
        <family val="0"/>
      </rPr>
      <t xml:space="preserve">تولید کننده و مشتری</t>
    </r>
    <r>
      <rPr>
        <sz val="12"/>
        <rFont val="Arial"/>
        <family val="2"/>
      </rPr>
      <t xml:space="preserve">)</t>
    </r>
  </si>
  <si>
    <t xml:space="preserve">5.7.4</t>
  </si>
  <si>
    <t xml:space="preserve">پیگیری سفارش</t>
  </si>
  <si>
    <t xml:space="preserve">5.7.5</t>
  </si>
  <si>
    <t xml:space="preserve">ثبت تحویل سفارش</t>
  </si>
  <si>
    <t xml:space="preserve">6</t>
  </si>
  <si>
    <r>
      <rPr>
        <sz val="12"/>
        <rFont val="B Nazanin"/>
        <family val="0"/>
      </rPr>
      <t xml:space="preserve">محیط سه‌بعدی </t>
    </r>
    <r>
      <rPr>
        <sz val="12"/>
        <rFont val="Arial"/>
        <family val="2"/>
      </rPr>
      <t xml:space="preserve">(</t>
    </r>
    <r>
      <rPr>
        <sz val="12"/>
        <rFont val="B Nazanin"/>
        <family val="0"/>
      </rPr>
      <t xml:space="preserve">پیش‌نیاز</t>
    </r>
    <r>
      <rPr>
        <sz val="12"/>
        <rFont val="Arial"/>
        <family val="2"/>
      </rPr>
      <t xml:space="preserve">)</t>
    </r>
  </si>
  <si>
    <t xml:space="preserve">6.1</t>
  </si>
  <si>
    <t xml:space="preserve">چینش صحنه</t>
  </si>
  <si>
    <t xml:space="preserve">6.2</t>
  </si>
  <si>
    <t xml:space="preserve">نور و دوربین</t>
  </si>
  <si>
    <t xml:space="preserve">6.2.1</t>
  </si>
  <si>
    <t xml:space="preserve">کنترل دوربین</t>
  </si>
  <si>
    <t xml:space="preserve">6.2.2</t>
  </si>
  <si>
    <t xml:space="preserve">سوئیچ کردن بین دوربین‌ها</t>
  </si>
  <si>
    <t xml:space="preserve">6.2.3</t>
  </si>
  <si>
    <r>
      <rPr>
        <sz val="12"/>
        <rFont val="B Nazanin"/>
        <family val="0"/>
      </rPr>
      <t xml:space="preserve">تغییر رنگ و شدت نور و خاموش</t>
    </r>
    <r>
      <rPr>
        <sz val="12"/>
        <rFont val="Arial"/>
        <family val="2"/>
      </rPr>
      <t xml:space="preserve">/</t>
    </r>
    <r>
      <rPr>
        <sz val="12"/>
        <rFont val="B Nazanin"/>
        <family val="0"/>
      </rPr>
      <t xml:space="preserve">روشن کردن نور</t>
    </r>
  </si>
  <si>
    <t xml:space="preserve">6.2.4</t>
  </si>
  <si>
    <r>
      <rPr>
        <sz val="12"/>
        <rFont val="B Nazanin"/>
        <family val="0"/>
      </rPr>
      <t xml:space="preserve">ایجاد نمای </t>
    </r>
    <r>
      <rPr>
        <sz val="12"/>
        <rFont val="Arial"/>
        <family val="2"/>
      </rPr>
      <t xml:space="preserve">Orthographic</t>
    </r>
  </si>
  <si>
    <t xml:space="preserve">6.2.5</t>
  </si>
  <si>
    <r>
      <rPr>
        <sz val="12"/>
        <rFont val="B Nazanin"/>
        <family val="0"/>
      </rPr>
      <t xml:space="preserve">تغییر بین نمای </t>
    </r>
    <r>
      <rPr>
        <sz val="12"/>
        <rFont val="Arial"/>
        <family val="2"/>
      </rPr>
      <t xml:space="preserve">Perspective </t>
    </r>
    <r>
      <rPr>
        <sz val="12"/>
        <rFont val="B Nazanin"/>
        <family val="0"/>
      </rPr>
      <t xml:space="preserve">و </t>
    </r>
    <r>
      <rPr>
        <sz val="12"/>
        <rFont val="Arial"/>
        <family val="2"/>
      </rPr>
      <t xml:space="preserve">Orthographic</t>
    </r>
  </si>
  <si>
    <t xml:space="preserve">6.2.6</t>
  </si>
  <si>
    <t xml:space="preserve">دید اول شخص</t>
  </si>
  <si>
    <t xml:space="preserve">6.2.7</t>
  </si>
  <si>
    <r>
      <rPr>
        <sz val="12"/>
        <rFont val="B Nazanin"/>
        <family val="0"/>
      </rPr>
      <t xml:space="preserve">دید سوم شخص </t>
    </r>
    <r>
      <rPr>
        <sz val="12"/>
        <rFont val="Arial"/>
        <family val="2"/>
      </rPr>
      <t xml:space="preserve">Perspective</t>
    </r>
  </si>
  <si>
    <t xml:space="preserve">6.2.8</t>
  </si>
  <si>
    <r>
      <rPr>
        <sz val="12"/>
        <rFont val="B Nazanin"/>
        <family val="0"/>
      </rPr>
      <t xml:space="preserve">دید سوم شخص </t>
    </r>
    <r>
      <rPr>
        <sz val="12"/>
        <rFont val="Arial"/>
        <family val="2"/>
      </rPr>
      <t xml:space="preserve">Orthographic</t>
    </r>
  </si>
  <si>
    <t xml:space="preserve">6.3</t>
  </si>
  <si>
    <r>
      <rPr>
        <sz val="12"/>
        <rFont val="Arial"/>
        <family val="2"/>
      </rPr>
      <t xml:space="preserve">Materials </t>
    </r>
    <r>
      <rPr>
        <sz val="12"/>
        <rFont val="B Nazanin"/>
        <family val="0"/>
      </rPr>
      <t xml:space="preserve">و </t>
    </r>
    <r>
      <rPr>
        <sz val="12"/>
        <rFont val="Arial"/>
        <family val="2"/>
      </rPr>
      <t xml:space="preserve">Textures</t>
    </r>
  </si>
  <si>
    <t xml:space="preserve">6.3.1</t>
  </si>
  <si>
    <r>
      <rPr>
        <sz val="12"/>
        <rFont val="B Nazanin"/>
        <family val="0"/>
      </rPr>
      <t xml:space="preserve">ساخت و اعمال </t>
    </r>
    <r>
      <rPr>
        <sz val="12"/>
        <rFont val="Arial"/>
        <family val="2"/>
      </rPr>
      <t xml:space="preserve">Material </t>
    </r>
    <r>
      <rPr>
        <sz val="12"/>
        <rFont val="B Nazanin"/>
        <family val="0"/>
      </rPr>
      <t xml:space="preserve">به آبجکت</t>
    </r>
  </si>
  <si>
    <t xml:space="preserve">6.3.2</t>
  </si>
  <si>
    <r>
      <rPr>
        <sz val="12"/>
        <rFont val="B Nazanin"/>
        <family val="0"/>
      </rPr>
      <t xml:space="preserve">ساخت و اعمال </t>
    </r>
    <r>
      <rPr>
        <sz val="12"/>
        <rFont val="Arial"/>
        <family val="2"/>
      </rPr>
      <t xml:space="preserve">Texture </t>
    </r>
    <r>
      <rPr>
        <sz val="12"/>
        <rFont val="B Nazanin"/>
        <family val="0"/>
      </rPr>
      <t xml:space="preserve">به آبجکت</t>
    </r>
  </si>
  <si>
    <t xml:space="preserve">6.3.3</t>
  </si>
  <si>
    <r>
      <rPr>
        <sz val="12"/>
        <rFont val="B Nazanin"/>
        <family val="0"/>
      </rPr>
      <t xml:space="preserve">تغییر </t>
    </r>
    <r>
      <rPr>
        <sz val="12"/>
        <rFont val="Arial"/>
        <family val="2"/>
      </rPr>
      <t xml:space="preserve">Material </t>
    </r>
    <r>
      <rPr>
        <sz val="12"/>
        <rFont val="B Nazanin"/>
        <family val="0"/>
      </rPr>
      <t xml:space="preserve">آبجکت</t>
    </r>
  </si>
  <si>
    <t xml:space="preserve">6.3.4</t>
  </si>
  <si>
    <r>
      <rPr>
        <sz val="12"/>
        <rFont val="B Nazanin"/>
        <family val="0"/>
      </rPr>
      <t xml:space="preserve">تغییر </t>
    </r>
    <r>
      <rPr>
        <sz val="12"/>
        <rFont val="Arial"/>
        <family val="2"/>
      </rPr>
      <t xml:space="preserve">Texture </t>
    </r>
    <r>
      <rPr>
        <sz val="12"/>
        <rFont val="B Nazanin"/>
        <family val="0"/>
      </rPr>
      <t xml:space="preserve">هر </t>
    </r>
    <r>
      <rPr>
        <sz val="12"/>
        <rFont val="Arial"/>
        <family val="2"/>
      </rPr>
      <t xml:space="preserve">Material</t>
    </r>
  </si>
  <si>
    <t xml:space="preserve">6.3.5</t>
  </si>
  <si>
    <r>
      <rPr>
        <sz val="12"/>
        <rFont val="B Nazanin"/>
        <family val="0"/>
      </rPr>
      <t xml:space="preserve">تغییر </t>
    </r>
    <r>
      <rPr>
        <sz val="12"/>
        <rFont val="Arial"/>
        <family val="2"/>
      </rPr>
      <t xml:space="preserve">Material </t>
    </r>
    <r>
      <rPr>
        <sz val="12"/>
        <rFont val="B Nazanin"/>
        <family val="0"/>
      </rPr>
      <t xml:space="preserve">و </t>
    </r>
    <r>
      <rPr>
        <sz val="12"/>
        <rFont val="Arial"/>
        <family val="2"/>
      </rPr>
      <t xml:space="preserve">Texture </t>
    </r>
    <r>
      <rPr>
        <sz val="12"/>
        <rFont val="B Nazanin"/>
        <family val="0"/>
      </rPr>
      <t xml:space="preserve">به صورت داینامیک</t>
    </r>
  </si>
  <si>
    <t xml:space="preserve">6.3.6</t>
  </si>
  <si>
    <t xml:space="preserve">ایجاد انعکاس</t>
  </si>
  <si>
    <t xml:space="preserve">6.3.7</t>
  </si>
  <si>
    <t xml:space="preserve">ایجاد انکسار</t>
  </si>
  <si>
    <t xml:space="preserve">6.4</t>
  </si>
  <si>
    <t xml:space="preserve">مدیریت آبجکت‌ها</t>
  </si>
  <si>
    <t xml:space="preserve">6.4.1</t>
  </si>
  <si>
    <t xml:space="preserve">اضافه‌کردن آبجکت به صحنه</t>
  </si>
  <si>
    <t xml:space="preserve">6.4.2</t>
  </si>
  <si>
    <t xml:space="preserve">انتخاب آبجکت در صحنه</t>
  </si>
  <si>
    <t xml:space="preserve">6.4.3</t>
  </si>
  <si>
    <t xml:space="preserve">حذف آبجکت از صحنه</t>
  </si>
  <si>
    <t xml:space="preserve">6.4.4</t>
  </si>
  <si>
    <t xml:space="preserve">تغییر موقعی مکانی آبجکت</t>
  </si>
  <si>
    <t xml:space="preserve">6.4.5</t>
  </si>
  <si>
    <t xml:space="preserve">چرخش آبجکت</t>
  </si>
  <si>
    <t xml:space="preserve">6.4.6</t>
  </si>
  <si>
    <t xml:space="preserve">ایجاد فیزیک</t>
  </si>
  <si>
    <t xml:space="preserve">6.4.7</t>
  </si>
  <si>
    <r>
      <rPr>
        <sz val="12"/>
        <rFont val="B Nazanin"/>
        <family val="0"/>
      </rPr>
      <t xml:space="preserve">موقعیت نسبی </t>
    </r>
    <r>
      <rPr>
        <sz val="12"/>
        <rFont val="Arial"/>
        <family val="2"/>
      </rPr>
      <t xml:space="preserve">(</t>
    </r>
    <r>
      <rPr>
        <sz val="12"/>
        <rFont val="B Nazanin"/>
        <family val="0"/>
      </rPr>
      <t xml:space="preserve">پارامتریک</t>
    </r>
    <r>
      <rPr>
        <sz val="12"/>
        <rFont val="Arial"/>
        <family val="2"/>
      </rPr>
      <t xml:space="preserve">)</t>
    </r>
  </si>
  <si>
    <t xml:space="preserve">6.5</t>
  </si>
  <si>
    <r>
      <rPr>
        <sz val="12"/>
        <rFont val="B Nazanin"/>
        <family val="0"/>
      </rPr>
      <t xml:space="preserve">نماهای سه‌بعدی </t>
    </r>
    <r>
      <rPr>
        <sz val="12"/>
        <rFont val="Arial"/>
        <family val="2"/>
      </rPr>
      <t xml:space="preserve">(</t>
    </r>
    <r>
      <rPr>
        <sz val="12"/>
        <rFont val="B Nazanin"/>
        <family val="0"/>
      </rPr>
      <t xml:space="preserve">اجرا</t>
    </r>
    <r>
      <rPr>
        <sz val="12"/>
        <rFont val="Arial"/>
        <family val="2"/>
      </rPr>
      <t xml:space="preserve">)</t>
    </r>
  </si>
  <si>
    <t xml:space="preserve">6.5.1</t>
  </si>
  <si>
    <t xml:space="preserve">نمای طراحی</t>
  </si>
  <si>
    <t xml:space="preserve">6.5.1.1</t>
  </si>
  <si>
    <r>
      <rPr>
        <sz val="12"/>
        <rFont val="B Nazanin"/>
        <family val="0"/>
      </rPr>
      <t xml:space="preserve">تنظیم زاویه‌ی دید از بالا </t>
    </r>
    <r>
      <rPr>
        <sz val="12"/>
        <rFont val="Arial"/>
        <family val="2"/>
      </rPr>
      <t xml:space="preserve">Orthographic</t>
    </r>
  </si>
  <si>
    <t xml:space="preserve">6.5.1.2</t>
  </si>
  <si>
    <r>
      <rPr>
        <sz val="12"/>
        <rFont val="B Nazanin"/>
        <family val="0"/>
      </rPr>
      <t xml:space="preserve">تنظیم زاویه‌ی دید اریب </t>
    </r>
    <r>
      <rPr>
        <sz val="12"/>
        <rFont val="Arial"/>
        <family val="2"/>
      </rPr>
      <t xml:space="preserve">Perspective</t>
    </r>
  </si>
  <si>
    <t xml:space="preserve">6.5.1.3</t>
  </si>
  <si>
    <t xml:space="preserve">مدیریت صحنه</t>
  </si>
  <si>
    <t xml:space="preserve">6.5.2</t>
  </si>
  <si>
    <t xml:space="preserve">نمای ارائه</t>
  </si>
  <si>
    <t xml:space="preserve">6.5.2.1</t>
  </si>
  <si>
    <r>
      <rPr>
        <sz val="12"/>
        <rFont val="B Nazanin"/>
        <family val="0"/>
      </rPr>
      <t xml:space="preserve">تنظیم زاویه‌ی دید اول شخص </t>
    </r>
    <r>
      <rPr>
        <sz val="12"/>
        <rFont val="Arial"/>
        <family val="2"/>
      </rPr>
      <t xml:space="preserve">Perspective</t>
    </r>
  </si>
  <si>
    <t xml:space="preserve">6.5.3</t>
  </si>
  <si>
    <t xml:space="preserve">نمای محصول</t>
  </si>
  <si>
    <t xml:space="preserve">7</t>
  </si>
  <si>
    <t xml:space="preserve">API</t>
  </si>
  <si>
    <t xml:space="preserve">7.1</t>
  </si>
  <si>
    <t xml:space="preserve">Back-end API</t>
  </si>
  <si>
    <t xml:space="preserve">7.1.1</t>
  </si>
  <si>
    <r>
      <rPr>
        <sz val="12"/>
        <rFont val="B Nazanin"/>
        <family val="0"/>
      </rPr>
      <t xml:space="preserve">اربتاط با </t>
    </r>
    <r>
      <rPr>
        <sz val="12"/>
        <rFont val="Arial"/>
        <family val="2"/>
      </rPr>
      <t xml:space="preserve">Database</t>
    </r>
  </si>
  <si>
    <t xml:space="preserve">7.1.2</t>
  </si>
  <si>
    <r>
      <rPr>
        <sz val="12"/>
        <rFont val="B Nazanin"/>
        <family val="0"/>
      </rPr>
      <t xml:space="preserve">طراحی </t>
    </r>
    <r>
      <rPr>
        <sz val="12"/>
        <rFont val="Arial"/>
        <family val="2"/>
      </rPr>
      <t xml:space="preserve">Entity</t>
    </r>
    <r>
      <rPr>
        <sz val="12"/>
        <rFont val="B Nazanin"/>
        <family val="0"/>
      </rPr>
      <t xml:space="preserve">های معادل پایگاه داده</t>
    </r>
  </si>
  <si>
    <t xml:space="preserve">7.1.3</t>
  </si>
  <si>
    <r>
      <rPr>
        <sz val="12"/>
        <rFont val="B Nazanin"/>
        <family val="0"/>
      </rPr>
      <t xml:space="preserve">طراحی رابط </t>
    </r>
    <r>
      <rPr>
        <sz val="12"/>
        <rFont val="Arial"/>
        <family val="2"/>
      </rPr>
      <t xml:space="preserve">Entity</t>
    </r>
    <r>
      <rPr>
        <sz val="12"/>
        <rFont val="B Nazanin"/>
        <family val="0"/>
      </rPr>
      <t xml:space="preserve">ها برای ارتباط با </t>
    </r>
    <r>
      <rPr>
        <sz val="12"/>
        <rFont val="Arial"/>
        <family val="2"/>
      </rPr>
      <t xml:space="preserve">Front-end</t>
    </r>
  </si>
  <si>
    <t xml:space="preserve">7.1.4</t>
  </si>
  <si>
    <t xml:space="preserve">پیاده‌سازی سیستم تشخیص هویت</t>
  </si>
  <si>
    <t xml:space="preserve">7.1.5</t>
  </si>
  <si>
    <t xml:space="preserve">ایجاد توابع مورد نیاز</t>
  </si>
  <si>
    <t xml:space="preserve">7.1.6</t>
  </si>
  <si>
    <r>
      <rPr>
        <sz val="12"/>
        <rFont val="B Nazanin"/>
        <family val="0"/>
      </rPr>
      <t xml:space="preserve">پیاده‌سازی سیستم </t>
    </r>
    <r>
      <rPr>
        <sz val="12"/>
        <rFont val="Arial"/>
        <family val="2"/>
      </rPr>
      <t xml:space="preserve">REST</t>
    </r>
  </si>
  <si>
    <t xml:space="preserve">7.2</t>
  </si>
  <si>
    <t xml:space="preserve">Front-end API</t>
  </si>
  <si>
    <t xml:space="preserve">7.2.1</t>
  </si>
  <si>
    <r>
      <rPr>
        <sz val="12"/>
        <rFont val="B Nazanin"/>
        <family val="0"/>
      </rPr>
      <t xml:space="preserve">ارتباط با </t>
    </r>
    <r>
      <rPr>
        <sz val="12"/>
        <rFont val="Arial"/>
        <family val="2"/>
      </rPr>
      <t xml:space="preserve">Back-end</t>
    </r>
  </si>
  <si>
    <t xml:space="preserve">7.2.2</t>
  </si>
  <si>
    <r>
      <rPr>
        <sz val="12"/>
        <rFont val="B Nazanin"/>
        <family val="0"/>
      </rPr>
      <t xml:space="preserve">ارسال اطلاعات به </t>
    </r>
    <r>
      <rPr>
        <sz val="12"/>
        <rFont val="Arial"/>
        <family val="2"/>
      </rPr>
      <t xml:space="preserve">Back=end</t>
    </r>
  </si>
  <si>
    <t xml:space="preserve">7.2.3</t>
  </si>
  <si>
    <r>
      <rPr>
        <sz val="12"/>
        <rFont val="B Nazanin"/>
        <family val="0"/>
      </rPr>
      <t xml:space="preserve">دریافت اطلاعات از </t>
    </r>
    <r>
      <rPr>
        <sz val="12"/>
        <rFont val="Arial"/>
        <family val="2"/>
      </rPr>
      <t xml:space="preserve">Back-end</t>
    </r>
  </si>
  <si>
    <t xml:space="preserve">7.2.4</t>
  </si>
  <si>
    <r>
      <rPr>
        <sz val="12"/>
        <rFont val="B Nazanin"/>
        <family val="0"/>
      </rPr>
      <t xml:space="preserve">طراحی </t>
    </r>
    <r>
      <rPr>
        <sz val="12"/>
        <rFont val="Arial"/>
        <family val="2"/>
      </rPr>
      <t xml:space="preserve">Entity</t>
    </r>
    <r>
      <rPr>
        <sz val="12"/>
        <rFont val="B Nazanin"/>
        <family val="0"/>
      </rPr>
      <t xml:space="preserve">های مورد نیاز</t>
    </r>
  </si>
  <si>
    <t xml:space="preserve">8</t>
  </si>
  <si>
    <t xml:space="preserve">تست و دیباگ پروژه</t>
  </si>
  <si>
    <t xml:space="preserve">8.1</t>
  </si>
  <si>
    <t xml:space="preserve">تست و دیباگ فاز</t>
  </si>
  <si>
    <t xml:space="preserve">تعداد فازها</t>
  </si>
  <si>
    <t xml:space="preserve">تعداد اسپرینت هر فاز</t>
  </si>
  <si>
    <t xml:space="preserve">تعداد کل اسپرینت‌ها</t>
  </si>
  <si>
    <t xml:space="preserve">پیچیدگی قابل اجرا در اسپرینت</t>
  </si>
  <si>
    <t xml:space="preserve">مجموع پیچیدگی قابل اجرا</t>
  </si>
  <si>
    <t xml:space="preserve">پیچیدگی پیش‌بینی شده</t>
  </si>
  <si>
    <t xml:space="preserve">پیچیدگی نهایی</t>
  </si>
  <si>
    <t xml:space="preserve">پیچیدگی اجرا شده</t>
  </si>
  <si>
    <t xml:space="preserve">پیچیدگی مانده</t>
  </si>
  <si>
    <t xml:space="preserve">اسپرینت</t>
  </si>
  <si>
    <t xml:space="preserve">پیچیدگی مورد انتظار</t>
  </si>
  <si>
    <t xml:space="preserve">پیچیدگی اجرا شده افزایشی</t>
  </si>
  <si>
    <t xml:space="preserve">پیچیدگی مورد انتظار افزایشی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</si>
</sst>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"/>
    <numFmt numFmtId="167" formatCode="0.0"/>
    <numFmt numFmtId="168" formatCode="0.00"/>
    <numFmt numFmtId="169" formatCode="0.00%"/>
    <numFmt numFmtId="170" formatCode="General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"/>
      <color rgb="FFFFFFFF"/>
      <name val="Arial"/>
      <family val="2"/>
    </font>
    <font>
      <sz val="12"/>
      <name val="Linux Libertine O"/>
      <family val="0"/>
    </font>
    <font>
      <sz val="12"/>
      <name val="Arial"/>
      <family val="2"/>
    </font>
    <font>
      <sz val="10"/>
      <name val="Linux Libertine O"/>
      <family val="0"/>
    </font>
    <font>
      <b val="true"/>
      <sz val="12"/>
      <name val="Arial"/>
      <family val="2"/>
    </font>
    <font>
      <b val="true"/>
      <sz val="12"/>
      <name val="B Nazanin"/>
      <family val="0"/>
    </font>
    <font>
      <sz val="12"/>
      <name val="B Nazanin"/>
      <family val="0"/>
    </font>
    <font>
      <b val="true"/>
      <sz val="11"/>
      <name val="Arial"/>
      <family val="2"/>
    </font>
    <font>
      <b val="true"/>
      <sz val="11"/>
      <name val="B Nazanin"/>
      <family val="0"/>
    </font>
    <font>
      <b val="true"/>
      <sz val="10"/>
      <name val="Arial"/>
      <family val="2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true" readingOrder="2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true" readingOrder="1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true" readingOrder="1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true" readingOrder="1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false" indent="0" shrinkToFit="true" readingOrder="1"/>
      <protection locked="true" hidden="false"/>
    </xf>
    <xf numFmtId="165" fontId="8" fillId="0" borderId="0" xfId="0" applyFont="true" applyBorder="false" applyAlignment="true" applyProtection="false">
      <alignment horizontal="center" vertical="top" textRotation="0" wrapText="false" indent="0" shrinkToFit="true" readingOrder="2"/>
      <protection locked="true" hidden="false"/>
    </xf>
    <xf numFmtId="165" fontId="9" fillId="0" borderId="0" xfId="0" applyFont="true" applyBorder="false" applyAlignment="true" applyProtection="false">
      <alignment horizontal="center" vertical="top" textRotation="0" wrapText="false" indent="0" shrinkToFit="true" readingOrder="2"/>
      <protection locked="true" hidden="false"/>
    </xf>
    <xf numFmtId="166" fontId="9" fillId="0" borderId="0" xfId="0" applyFont="true" applyBorder="false" applyAlignment="true" applyProtection="false">
      <alignment horizontal="center" vertical="top" textRotation="0" wrapText="false" indent="0" shrinkToFit="true" readingOrder="2"/>
      <protection locked="true" hidden="false"/>
    </xf>
    <xf numFmtId="165" fontId="9" fillId="0" borderId="0" xfId="0" applyFont="true" applyBorder="false" applyAlignment="true" applyProtection="false">
      <alignment horizontal="center" vertical="top" textRotation="0" wrapText="true" indent="0" shrinkToFit="true" readingOrder="2"/>
      <protection locked="true" hidden="false"/>
    </xf>
    <xf numFmtId="168" fontId="9" fillId="0" borderId="0" xfId="0" applyFont="true" applyBorder="false" applyAlignment="true" applyProtection="false">
      <alignment horizontal="center" vertical="top" textRotation="0" wrapText="false" indent="0" shrinkToFit="true" readingOrder="2"/>
      <protection locked="true" hidden="false"/>
    </xf>
    <xf numFmtId="169" fontId="9" fillId="0" borderId="0" xfId="0" applyFont="true" applyBorder="false" applyAlignment="true" applyProtection="false">
      <alignment horizontal="center" vertical="top" textRotation="0" wrapText="false" indent="0" shrinkToFit="true" readingOrder="2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5" fontId="10" fillId="2" borderId="0" xfId="0" applyFont="true" applyBorder="false" applyAlignment="true" applyProtection="false">
      <alignment horizontal="right" vertical="bottom" textRotation="0" wrapText="false" indent="0" shrinkToFit="true" readingOrder="2"/>
      <protection locked="true" hidden="false"/>
    </xf>
    <xf numFmtId="166" fontId="7" fillId="2" borderId="0" xfId="0" applyFont="true" applyBorder="false" applyAlignment="true" applyProtection="false">
      <alignment horizontal="center" vertical="bottom" textRotation="0" wrapText="false" indent="0" shrinkToFit="true" readingOrder="1"/>
      <protection locked="true" hidden="false"/>
    </xf>
    <xf numFmtId="167" fontId="7" fillId="2" borderId="0" xfId="0" applyFont="true" applyBorder="false" applyAlignment="true" applyProtection="false">
      <alignment horizontal="center" vertical="bottom" textRotation="0" wrapText="false" indent="0" shrinkToFit="true" readingOrder="1"/>
      <protection locked="true" hidden="false"/>
    </xf>
    <xf numFmtId="168" fontId="7" fillId="2" borderId="0" xfId="0" applyFont="true" applyBorder="false" applyAlignment="true" applyProtection="false">
      <alignment horizontal="center" vertical="bottom" textRotation="0" wrapText="false" indent="0" shrinkToFit="true" readingOrder="1"/>
      <protection locked="true" hidden="false"/>
    </xf>
    <xf numFmtId="169" fontId="7" fillId="2" borderId="0" xfId="0" applyFont="true" applyBorder="false" applyAlignment="true" applyProtection="false">
      <alignment horizontal="center" vertical="bottom" textRotation="0" wrapText="false" indent="0" shrinkToFit="true" readingOrder="1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1" shrinkToFit="true" readingOrder="2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3" shrinkToFit="true" readingOrder="2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4" shrinkToFit="true" readingOrder="2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1" shrinkToFit="true" readingOrder="2"/>
      <protection locked="true" hidden="false"/>
    </xf>
    <xf numFmtId="165" fontId="6" fillId="2" borderId="0" xfId="0" applyFont="true" applyBorder="false" applyAlignment="true" applyProtection="false">
      <alignment horizontal="right" vertical="bottom" textRotation="0" wrapText="false" indent="0" shrinkToFit="true" readingOrder="2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tru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tru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70" fontId="13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Burn Up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Report!$D$12</c:f>
              <c:strCache>
                <c:ptCount val="1"/>
                <c:pt idx="0">
                  <c:v>پیچیدگی اجرا شده افزایشی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Report!$A$13:$A$16</c:f>
              <c:strCache>
                <c:ptCount val="4"/>
                <c:pt idx="0">
                  <c:v>آبان و آذر ۹۷</c:v>
                </c:pt>
                <c:pt idx="1">
                  <c:v>دی ۹۷</c:v>
                </c:pt>
                <c:pt idx="2">
                  <c:v>بهمن ۹۷</c:v>
                </c:pt>
                <c:pt idx="3">
                  <c:v>اسفند ۹۷</c:v>
                </c:pt>
              </c:strCache>
            </c:strRef>
          </c:cat>
          <c:val>
            <c:numRef>
              <c:f>Report!$D$13:$D$16</c:f>
              <c:numCache>
                <c:formatCode>General</c:formatCode>
                <c:ptCount val="4"/>
                <c:pt idx="0">
                  <c:v>2</c:v>
                </c:pt>
                <c:pt idx="1">
                  <c:v>6.1</c:v>
                </c:pt>
                <c:pt idx="2">
                  <c:v>10.7</c:v>
                </c:pt>
                <c:pt idx="3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Report!$E$12</c:f>
              <c:strCache>
                <c:ptCount val="1"/>
                <c:pt idx="0">
                  <c:v>پیچیدگی مورد انتظار افزایشی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diamond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Report!$A$13:$A$16</c:f>
              <c:strCache>
                <c:ptCount val="4"/>
                <c:pt idx="0">
                  <c:v>آبان و آذر ۹۷</c:v>
                </c:pt>
                <c:pt idx="1">
                  <c:v>دی ۹۷</c:v>
                </c:pt>
                <c:pt idx="2">
                  <c:v>بهمن ۹۷</c:v>
                </c:pt>
                <c:pt idx="3">
                  <c:v>اسفند ۹۷</c:v>
                </c:pt>
              </c:strCache>
            </c:strRef>
          </c:cat>
          <c:val>
            <c:numRef>
              <c:f>Report!$E$13:$E$16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54323"/>
        <c:axId val="7297832"/>
      </c:lineChart>
      <c:catAx>
        <c:axId val="59543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97832"/>
        <c:crosses val="autoZero"/>
        <c:auto val="1"/>
        <c:lblAlgn val="ctr"/>
        <c:lblOffset val="100"/>
        <c:noMultiLvlLbl val="0"/>
      </c:catAx>
      <c:valAx>
        <c:axId val="72978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543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Burn Down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Report!$F$12</c:f>
              <c:strCache>
                <c:ptCount val="1"/>
                <c:pt idx="0">
                  <c:v>پیچیدگی مانده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Pt>
            <c:idx val="1"/>
            <c:marker>
              <c:symbol val="diamond"/>
              <c:size val="8"/>
              <c:spPr>
                <a:solidFill>
                  <a:srgbClr val="ff420e"/>
                </a:solidFill>
              </c:spPr>
            </c:marker>
          </c:dPt>
          <c:dLbls>
            <c:numFmt formatCode="General" sourceLinked="1"/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Report!$A$13:$A$16</c:f>
              <c:strCache>
                <c:ptCount val="4"/>
                <c:pt idx="0">
                  <c:v>آبان و آذر ۹۷</c:v>
                </c:pt>
                <c:pt idx="1">
                  <c:v>دی ۹۷</c:v>
                </c:pt>
                <c:pt idx="2">
                  <c:v>بهمن ۹۷</c:v>
                </c:pt>
                <c:pt idx="3">
                  <c:v>اسفند ۹۷</c:v>
                </c:pt>
              </c:strCache>
            </c:strRef>
          </c:cat>
          <c:val>
            <c:numRef>
              <c:f>Report!$F$13:$F$16</c:f>
              <c:numCache>
                <c:formatCode>General</c:formatCode>
                <c:ptCount val="4"/>
                <c:pt idx="0">
                  <c:v>162.6</c:v>
                </c:pt>
                <c:pt idx="1">
                  <c:v>158.5</c:v>
                </c:pt>
                <c:pt idx="2">
                  <c:v>153.9</c:v>
                </c:pt>
                <c:pt idx="3">
                  <c:v>150.6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228596"/>
        <c:axId val="19982648"/>
      </c:lineChart>
      <c:catAx>
        <c:axId val="842285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982648"/>
        <c:crosses val="autoZero"/>
        <c:auto val="1"/>
        <c:lblAlgn val="ctr"/>
        <c:lblOffset val="100"/>
        <c:noMultiLvlLbl val="0"/>
      </c:catAx>
      <c:valAx>
        <c:axId val="199826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2285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68040</xdr:colOff>
      <xdr:row>19</xdr:row>
      <xdr:rowOff>149760</xdr:rowOff>
    </xdr:to>
    <xdr:graphicFrame>
      <xdr:nvGraphicFramePr>
        <xdr:cNvPr id="0" name="Burn Up Chart"/>
        <xdr:cNvGraphicFramePr/>
      </xdr:nvGraphicFramePr>
      <xdr:xfrm>
        <a:off x="0" y="0"/>
        <a:ext cx="57931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176400</xdr:colOff>
      <xdr:row>0</xdr:row>
      <xdr:rowOff>0</xdr:rowOff>
    </xdr:from>
    <xdr:to>
      <xdr:col>14</xdr:col>
      <xdr:colOff>245160</xdr:colOff>
      <xdr:row>19</xdr:row>
      <xdr:rowOff>149760</xdr:rowOff>
    </xdr:to>
    <xdr:graphicFrame>
      <xdr:nvGraphicFramePr>
        <xdr:cNvPr id="1" name="Burn Down Chart"/>
        <xdr:cNvGraphicFramePr/>
      </xdr:nvGraphicFramePr>
      <xdr:xfrm>
        <a:off x="5901480" y="0"/>
        <a:ext cx="57938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D2" activePane="bottomLeft" state="frozen"/>
      <selection pane="topLeft" activeCell="A1" activeCellId="0" sqref="A1"/>
      <selection pane="bottomLeft" activeCell="B1" activeCellId="0" sqref="B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.96"/>
    <col collapsed="false" customWidth="true" hidden="false" outlineLevel="0" max="2" min="2" style="2" width="12.69"/>
    <col collapsed="false" customWidth="true" hidden="false" outlineLevel="0" max="3" min="3" style="3" width="43.16"/>
    <col collapsed="false" customWidth="false" hidden="false" outlineLevel="0" max="5" min="4" style="4" width="11.52"/>
    <col collapsed="false" customWidth="false" hidden="false" outlineLevel="0" max="6" min="6" style="5" width="11.52"/>
    <col collapsed="false" customWidth="true" hidden="false" outlineLevel="0" max="7" min="7" style="5" width="11.84"/>
    <col collapsed="false" customWidth="false" hidden="false" outlineLevel="0" max="8" min="8" style="5" width="11.52"/>
    <col collapsed="false" customWidth="false" hidden="false" outlineLevel="0" max="9" min="9" style="6" width="11.52"/>
    <col collapsed="false" customWidth="true" hidden="false" outlineLevel="0" max="10" min="10" style="7" width="14.38"/>
    <col collapsed="false" customWidth="false" hidden="false" outlineLevel="0" max="39" min="11" style="6" width="11.52"/>
    <col collapsed="false" customWidth="false" hidden="false" outlineLevel="0" max="64" min="40" style="5" width="11.52"/>
  </cols>
  <sheetData>
    <row r="1" customFormat="false" ht="37.3" hidden="false" customHeight="false" outlineLevel="0" collapsed="false">
      <c r="A1" s="8"/>
      <c r="B1" s="8"/>
      <c r="C1" s="9" t="s">
        <v>0</v>
      </c>
      <c r="D1" s="10" t="s">
        <v>1</v>
      </c>
      <c r="E1" s="10" t="s">
        <v>2</v>
      </c>
      <c r="F1" s="11" t="s">
        <v>3</v>
      </c>
      <c r="G1" s="11" t="s">
        <v>4</v>
      </c>
      <c r="H1" s="11" t="s">
        <v>5</v>
      </c>
      <c r="I1" s="12" t="s">
        <v>6</v>
      </c>
      <c r="J1" s="13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  <c r="X1" s="12" t="s">
        <v>21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12" t="s">
        <v>27</v>
      </c>
      <c r="AE1" s="12" t="s">
        <v>28</v>
      </c>
      <c r="AF1" s="12" t="s">
        <v>29</v>
      </c>
      <c r="AG1" s="12" t="s">
        <v>30</v>
      </c>
      <c r="AH1" s="12" t="s">
        <v>31</v>
      </c>
      <c r="AI1" s="12" t="s">
        <v>32</v>
      </c>
      <c r="AJ1" s="12" t="s">
        <v>33</v>
      </c>
      <c r="AK1" s="12" t="s">
        <v>34</v>
      </c>
      <c r="AL1" s="12" t="s">
        <v>35</v>
      </c>
      <c r="AM1" s="12" t="s">
        <v>36</v>
      </c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</row>
    <row r="2" customFormat="false" ht="15" hidden="false" customHeight="false" outlineLevel="0" collapsed="false">
      <c r="A2" s="14" t="n">
        <f aca="false">$I2/$H2</f>
        <v>1</v>
      </c>
      <c r="B2" s="15" t="n">
        <v>1</v>
      </c>
      <c r="C2" s="16" t="s">
        <v>37</v>
      </c>
      <c r="D2" s="17"/>
      <c r="E2" s="17"/>
      <c r="F2" s="18" t="n">
        <v>2</v>
      </c>
      <c r="G2" s="18" t="n">
        <v>2</v>
      </c>
      <c r="H2" s="18" t="n">
        <f aca="false">IF($G2=0,$F2,$G2)</f>
        <v>2</v>
      </c>
      <c r="I2" s="19" t="n">
        <f aca="false">SUM($L2:$AAE2)</f>
        <v>2</v>
      </c>
      <c r="J2" s="20" t="n">
        <f aca="false">$I2/$H2</f>
        <v>1</v>
      </c>
      <c r="K2" s="19" t="n">
        <f aca="false">$H2-$I2</f>
        <v>0</v>
      </c>
      <c r="L2" s="19" t="n">
        <v>2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</row>
    <row r="3" customFormat="false" ht="15" hidden="false" customHeight="false" outlineLevel="0" collapsed="false">
      <c r="A3" s="21" t="n">
        <f aca="false">$I3/$H3</f>
        <v>1</v>
      </c>
      <c r="B3" s="2" t="s">
        <v>38</v>
      </c>
      <c r="C3" s="22" t="s">
        <v>39</v>
      </c>
      <c r="D3" s="4" t="n">
        <f aca="false">B2</f>
        <v>1</v>
      </c>
      <c r="F3" s="5" t="n">
        <v>2</v>
      </c>
      <c r="G3" s="5" t="n">
        <v>2</v>
      </c>
      <c r="H3" s="5" t="n">
        <f aca="false">IF($G3=0,$F3,$G3)</f>
        <v>2</v>
      </c>
      <c r="I3" s="6" t="n">
        <f aca="false">SUM($L3:$AAE3)</f>
        <v>2</v>
      </c>
      <c r="J3" s="7" t="n">
        <f aca="false">$I3/$H3</f>
        <v>1</v>
      </c>
      <c r="K3" s="6" t="n">
        <f aca="false">$H3-$I3</f>
        <v>0</v>
      </c>
      <c r="M3" s="6" t="n">
        <v>2</v>
      </c>
    </row>
    <row r="4" customFormat="false" ht="15" hidden="false" customHeight="false" outlineLevel="0" collapsed="false">
      <c r="A4" s="14" t="n">
        <f aca="false">$I4/$H4</f>
        <v>1</v>
      </c>
      <c r="B4" s="15" t="s">
        <v>40</v>
      </c>
      <c r="C4" s="16" t="s">
        <v>41</v>
      </c>
      <c r="D4" s="17" t="str">
        <f aca="false">B3</f>
        <v>1.1</v>
      </c>
      <c r="E4" s="17"/>
      <c r="F4" s="18" t="n">
        <v>1</v>
      </c>
      <c r="G4" s="18" t="n">
        <v>1</v>
      </c>
      <c r="H4" s="18" t="n">
        <f aca="false">IF($G4=0,$F4,$G4)</f>
        <v>1</v>
      </c>
      <c r="I4" s="19" t="n">
        <f aca="false">SUM($L4:$AAE4)</f>
        <v>1</v>
      </c>
      <c r="J4" s="20" t="n">
        <f aca="false">$I4/$H4</f>
        <v>1</v>
      </c>
      <c r="K4" s="19" t="n">
        <f aca="false">$H4-$I4</f>
        <v>0</v>
      </c>
      <c r="L4" s="19"/>
      <c r="M4" s="19"/>
      <c r="N4" s="19" t="n">
        <v>1</v>
      </c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</row>
    <row r="5" customFormat="false" ht="15" hidden="false" customHeight="false" outlineLevel="0" collapsed="false">
      <c r="A5" s="21" t="n">
        <f aca="false">$I5/$H5</f>
        <v>1</v>
      </c>
      <c r="B5" s="2" t="s">
        <v>42</v>
      </c>
      <c r="C5" s="22" t="s">
        <v>43</v>
      </c>
      <c r="D5" s="4" t="str">
        <f aca="false">B4</f>
        <v>2</v>
      </c>
      <c r="F5" s="5" t="n">
        <v>2</v>
      </c>
      <c r="G5" s="5" t="n">
        <v>2</v>
      </c>
      <c r="H5" s="5" t="n">
        <f aca="false">IF($G5=0,$F5,$G5)</f>
        <v>2</v>
      </c>
      <c r="I5" s="6" t="n">
        <f aca="false">SUM($L5:$AAE5)</f>
        <v>2</v>
      </c>
      <c r="J5" s="7" t="n">
        <f aca="false">$I5/$H5</f>
        <v>1</v>
      </c>
      <c r="K5" s="6" t="n">
        <f aca="false">$H5-$I5</f>
        <v>0</v>
      </c>
      <c r="N5" s="6" t="n">
        <v>2</v>
      </c>
    </row>
    <row r="6" customFormat="false" ht="15" hidden="false" customHeight="false" outlineLevel="0" collapsed="false">
      <c r="A6" s="21" t="n">
        <f aca="false">$I6/$H6</f>
        <v>1</v>
      </c>
      <c r="B6" s="2" t="s">
        <v>44</v>
      </c>
      <c r="C6" s="23" t="s">
        <v>45</v>
      </c>
      <c r="D6" s="4" t="str">
        <f aca="false">B5</f>
        <v>2.1</v>
      </c>
      <c r="F6" s="5" t="n">
        <v>0.4</v>
      </c>
      <c r="G6" s="5" t="n">
        <v>0.4</v>
      </c>
      <c r="H6" s="5" t="n">
        <f aca="false">IF($G6=0,$F6,$G6)</f>
        <v>0.4</v>
      </c>
      <c r="I6" s="6" t="n">
        <f aca="false">SUM($L6:$AAE6)</f>
        <v>0.4</v>
      </c>
      <c r="J6" s="7" t="n">
        <f aca="false">$I6/$H6</f>
        <v>1</v>
      </c>
      <c r="K6" s="6" t="n">
        <f aca="false">$H6-$I6</f>
        <v>0</v>
      </c>
      <c r="O6" s="6" t="n">
        <v>0.4</v>
      </c>
    </row>
    <row r="7" customFormat="false" ht="15" hidden="false" customHeight="false" outlineLevel="0" collapsed="false">
      <c r="A7" s="21" t="n">
        <f aca="false">$I7/$H7</f>
        <v>1</v>
      </c>
      <c r="B7" s="2" t="s">
        <v>46</v>
      </c>
      <c r="C7" s="23" t="s">
        <v>47</v>
      </c>
      <c r="D7" s="4" t="str">
        <f aca="false">B6</f>
        <v>2.2</v>
      </c>
      <c r="F7" s="5" t="n">
        <v>0.4</v>
      </c>
      <c r="G7" s="5" t="n">
        <v>0.4</v>
      </c>
      <c r="H7" s="5" t="n">
        <f aca="false">IF($G7=0,$F7,$G7)</f>
        <v>0.4</v>
      </c>
      <c r="I7" s="6" t="n">
        <f aca="false">SUM($L7:$AAE7)</f>
        <v>0.4</v>
      </c>
      <c r="J7" s="7" t="n">
        <f aca="false">$I7/$H7</f>
        <v>1</v>
      </c>
      <c r="K7" s="6" t="n">
        <f aca="false">$H7-$I7</f>
        <v>0</v>
      </c>
      <c r="O7" s="6" t="n">
        <v>0.4</v>
      </c>
    </row>
    <row r="8" customFormat="false" ht="16.4" hidden="false" customHeight="false" outlineLevel="0" collapsed="false">
      <c r="A8" s="21" t="n">
        <f aca="false">$I8/$H8</f>
        <v>1</v>
      </c>
      <c r="B8" s="2" t="s">
        <v>48</v>
      </c>
      <c r="C8" s="23" t="s">
        <v>49</v>
      </c>
      <c r="D8" s="4" t="str">
        <f aca="false">B7</f>
        <v>2.2.1</v>
      </c>
      <c r="F8" s="5" t="n">
        <v>0.1</v>
      </c>
      <c r="G8" s="5" t="n">
        <v>0.1</v>
      </c>
      <c r="H8" s="5" t="n">
        <f aca="false">IF($G8=0,$F8,$G8)</f>
        <v>0.1</v>
      </c>
      <c r="I8" s="6" t="n">
        <f aca="false">SUM($L8:$AAE8)</f>
        <v>0.1</v>
      </c>
      <c r="J8" s="7" t="n">
        <f aca="false">$I8/$H8</f>
        <v>1</v>
      </c>
      <c r="K8" s="6" t="n">
        <f aca="false">$H8-$I8</f>
        <v>0</v>
      </c>
      <c r="O8" s="6" t="n">
        <v>0.1</v>
      </c>
    </row>
    <row r="9" customFormat="false" ht="16.4" hidden="false" customHeight="false" outlineLevel="0" collapsed="false">
      <c r="A9" s="21" t="n">
        <f aca="false">$I9/$H9</f>
        <v>1</v>
      </c>
      <c r="B9" s="2" t="s">
        <v>50</v>
      </c>
      <c r="C9" s="23" t="s">
        <v>51</v>
      </c>
      <c r="D9" s="4" t="str">
        <f aca="false">B7</f>
        <v>2.2.1</v>
      </c>
      <c r="F9" s="5" t="n">
        <v>0.1</v>
      </c>
      <c r="G9" s="5" t="n">
        <v>0.1</v>
      </c>
      <c r="H9" s="5" t="n">
        <f aca="false">IF($G9=0,$F9,$G9)</f>
        <v>0.1</v>
      </c>
      <c r="I9" s="6" t="n">
        <f aca="false">SUM($L9:$AAE9)</f>
        <v>0.1</v>
      </c>
      <c r="J9" s="7" t="n">
        <f aca="false">$I9/$H9</f>
        <v>1</v>
      </c>
      <c r="K9" s="6" t="n">
        <f aca="false">$H9-$I9</f>
        <v>0</v>
      </c>
      <c r="O9" s="6" t="n">
        <v>0.1</v>
      </c>
    </row>
    <row r="10" customFormat="false" ht="15" hidden="false" customHeight="false" outlineLevel="0" collapsed="false">
      <c r="A10" s="21" t="n">
        <f aca="false">$I10/$H10</f>
        <v>1</v>
      </c>
      <c r="B10" s="2" t="s">
        <v>52</v>
      </c>
      <c r="C10" s="22" t="s">
        <v>53</v>
      </c>
      <c r="D10" s="4" t="str">
        <f aca="false">B6</f>
        <v>2.2</v>
      </c>
      <c r="F10" s="5" t="n">
        <v>2.4</v>
      </c>
      <c r="G10" s="5" t="n">
        <v>0.2</v>
      </c>
      <c r="H10" s="5" t="n">
        <f aca="false">IF($G10=0,$F10,$G10)</f>
        <v>0.2</v>
      </c>
      <c r="I10" s="6" t="n">
        <f aca="false">SUM($L10:$AAE10)</f>
        <v>0.2</v>
      </c>
      <c r="J10" s="7" t="n">
        <f aca="false">$I10/$H10</f>
        <v>1</v>
      </c>
      <c r="K10" s="6" t="n">
        <f aca="false">$H10-$I10</f>
        <v>0</v>
      </c>
      <c r="O10" s="6" t="n">
        <v>0.2</v>
      </c>
    </row>
    <row r="11" customFormat="false" ht="15" hidden="false" customHeight="false" outlineLevel="0" collapsed="false">
      <c r="A11" s="21" t="n">
        <f aca="false">$I11/$H11</f>
        <v>1</v>
      </c>
      <c r="B11" s="2" t="s">
        <v>54</v>
      </c>
      <c r="C11" s="23" t="s">
        <v>55</v>
      </c>
      <c r="D11" s="4" t="str">
        <f aca="false">B7</f>
        <v>2.2.1</v>
      </c>
      <c r="F11" s="5" t="n">
        <f aca="false">0.4*Report!$B$1</f>
        <v>4.8</v>
      </c>
      <c r="G11" s="5" t="n">
        <v>0.4</v>
      </c>
      <c r="H11" s="5" t="n">
        <f aca="false">IF($G11=0,$F11,$G11)</f>
        <v>0.4</v>
      </c>
      <c r="I11" s="6" t="n">
        <f aca="false">SUM($L11:$AAE11)</f>
        <v>0.4</v>
      </c>
      <c r="J11" s="7" t="n">
        <f aca="false">$I11/$H11</f>
        <v>1</v>
      </c>
      <c r="K11" s="6" t="n">
        <f aca="false">$H11-$I11</f>
        <v>0</v>
      </c>
      <c r="O11" s="6" t="n">
        <v>0.4</v>
      </c>
    </row>
    <row r="12" customFormat="false" ht="15" hidden="false" customHeight="false" outlineLevel="0" collapsed="false">
      <c r="A12" s="21" t="n">
        <f aca="false">$I12/$H12</f>
        <v>1</v>
      </c>
      <c r="B12" s="2" t="s">
        <v>56</v>
      </c>
      <c r="C12" s="23" t="s">
        <v>57</v>
      </c>
      <c r="D12" s="4" t="str">
        <f aca="false">B8</f>
        <v>2.2.2</v>
      </c>
      <c r="F12" s="24" t="n">
        <f aca="false">0.2*Report!$B$1*Report!$B$2</f>
        <v>7.2</v>
      </c>
      <c r="G12" s="5" t="n">
        <v>0.6</v>
      </c>
      <c r="H12" s="5" t="n">
        <f aca="false">IF($G12=0,$F12,$G12)</f>
        <v>0.6</v>
      </c>
      <c r="I12" s="6" t="n">
        <f aca="false">SUM($L12:$AAE12)</f>
        <v>0.6</v>
      </c>
      <c r="J12" s="7" t="n">
        <f aca="false">$I12/$H12</f>
        <v>1</v>
      </c>
      <c r="K12" s="6" t="n">
        <f aca="false">$H12-$I12</f>
        <v>0</v>
      </c>
      <c r="N12" s="6" t="n">
        <v>0.4</v>
      </c>
      <c r="O12" s="6" t="n">
        <v>0.2</v>
      </c>
    </row>
    <row r="13" customFormat="false" ht="15" hidden="false" customHeight="false" outlineLevel="0" collapsed="false">
      <c r="A13" s="21" t="n">
        <f aca="false">$I13/$H13</f>
        <v>1</v>
      </c>
      <c r="B13" s="2" t="s">
        <v>58</v>
      </c>
      <c r="C13" s="23" t="s">
        <v>59</v>
      </c>
      <c r="D13" s="4" t="str">
        <f aca="false">B9</f>
        <v>2.2.3</v>
      </c>
      <c r="F13" s="24" t="n">
        <f aca="false">0.1*2*Report!$B$1*Report!$B$2</f>
        <v>7.2</v>
      </c>
      <c r="G13" s="5" t="n">
        <v>0.6</v>
      </c>
      <c r="H13" s="5" t="n">
        <f aca="false">IF($G13=0,$F13,$G13)</f>
        <v>0.6</v>
      </c>
      <c r="I13" s="6" t="n">
        <f aca="false">SUM($L13:$AAE13)</f>
        <v>0.6</v>
      </c>
      <c r="J13" s="7" t="n">
        <f aca="false">$I13/$H13</f>
        <v>1</v>
      </c>
      <c r="K13" s="6" t="n">
        <f aca="false">$H13-$I13</f>
        <v>0</v>
      </c>
      <c r="N13" s="6" t="n">
        <v>0.4</v>
      </c>
      <c r="O13" s="6" t="n">
        <v>0.2</v>
      </c>
    </row>
    <row r="14" customFormat="false" ht="15" hidden="false" customHeight="false" outlineLevel="0" collapsed="false">
      <c r="A14" s="21" t="n">
        <f aca="false">$I14/$H14</f>
        <v>1</v>
      </c>
      <c r="B14" s="2" t="s">
        <v>60</v>
      </c>
      <c r="C14" s="23" t="s">
        <v>61</v>
      </c>
      <c r="D14" s="4" t="str">
        <f aca="false">B13</f>
        <v>2.3.3</v>
      </c>
      <c r="F14" s="24" t="n">
        <f aca="false">0.1*Report!$B$1*Report!$B$2</f>
        <v>3.6</v>
      </c>
      <c r="G14" s="5" t="n">
        <v>0.3</v>
      </c>
      <c r="H14" s="5" t="n">
        <f aca="false">IF($G14=0,$F14,$G14)</f>
        <v>0.3</v>
      </c>
      <c r="I14" s="6" t="n">
        <f aca="false">SUM($L14:$AAE14)</f>
        <v>0.3</v>
      </c>
      <c r="J14" s="7" t="n">
        <f aca="false">$I14/$H14</f>
        <v>1</v>
      </c>
      <c r="K14" s="6" t="n">
        <f aca="false">$H14-$I14</f>
        <v>0</v>
      </c>
      <c r="M14" s="6" t="n">
        <v>0.1</v>
      </c>
      <c r="N14" s="6" t="n">
        <v>0.1</v>
      </c>
      <c r="O14" s="6" t="n">
        <v>0.1</v>
      </c>
    </row>
    <row r="15" customFormat="false" ht="15" hidden="false" customHeight="false" outlineLevel="0" collapsed="false">
      <c r="A15" s="21" t="n">
        <f aca="false">$I15/$H15</f>
        <v>1</v>
      </c>
      <c r="B15" s="2" t="s">
        <v>62</v>
      </c>
      <c r="C15" s="23" t="s">
        <v>63</v>
      </c>
      <c r="D15" s="4" t="str">
        <f aca="false">B13</f>
        <v>2.3.3</v>
      </c>
      <c r="F15" s="24" t="n">
        <f aca="false">0.1*2*Report!$B$1*Report!$B$2</f>
        <v>7.2</v>
      </c>
      <c r="G15" s="5" t="n">
        <v>0.6</v>
      </c>
      <c r="H15" s="5" t="n">
        <f aca="false">IF($G15=0,$F15,$G15)</f>
        <v>0.6</v>
      </c>
      <c r="I15" s="6" t="n">
        <f aca="false">SUM($L15:$AAE15)</f>
        <v>0.6</v>
      </c>
      <c r="J15" s="7" t="n">
        <f aca="false">$I15/$H15</f>
        <v>1</v>
      </c>
      <c r="K15" s="6" t="n">
        <f aca="false">$H15-$I15</f>
        <v>0</v>
      </c>
      <c r="M15" s="6" t="n">
        <v>0.2</v>
      </c>
      <c r="N15" s="6" t="n">
        <v>0.2</v>
      </c>
      <c r="O15" s="6" t="n">
        <v>0.2</v>
      </c>
    </row>
    <row r="16" customFormat="false" ht="15" hidden="false" customHeight="false" outlineLevel="0" collapsed="false">
      <c r="A16" s="21" t="n">
        <f aca="false">$I16/$H16</f>
        <v>1</v>
      </c>
      <c r="B16" s="2" t="s">
        <v>64</v>
      </c>
      <c r="C16" s="23" t="s">
        <v>65</v>
      </c>
      <c r="D16" s="4" t="str">
        <f aca="false">B15</f>
        <v>2.3.5</v>
      </c>
      <c r="F16" s="24" t="n">
        <f aca="false">0.1*Report!$B$1*Report!$B$2</f>
        <v>3.6</v>
      </c>
      <c r="G16" s="5" t="n">
        <v>0.3</v>
      </c>
      <c r="H16" s="5" t="n">
        <f aca="false">IF($G16=0,$F16,$G16)</f>
        <v>0.3</v>
      </c>
      <c r="I16" s="6" t="n">
        <f aca="false">SUM($L16:$AAE16)</f>
        <v>0.3</v>
      </c>
      <c r="J16" s="7" t="n">
        <f aca="false">$I16/$H16</f>
        <v>1</v>
      </c>
      <c r="K16" s="6" t="n">
        <f aca="false">$H16-$I16</f>
        <v>0</v>
      </c>
      <c r="O16" s="6" t="n">
        <v>0.3</v>
      </c>
    </row>
    <row r="17" customFormat="false" ht="15" hidden="false" customHeight="false" outlineLevel="0" collapsed="false">
      <c r="A17" s="14" t="n">
        <f aca="false">$I17/$H17</f>
        <v>1</v>
      </c>
      <c r="B17" s="15" t="s">
        <v>66</v>
      </c>
      <c r="C17" s="16" t="s">
        <v>67</v>
      </c>
      <c r="D17" s="17" t="str">
        <f aca="false">B5</f>
        <v>2.1</v>
      </c>
      <c r="E17" s="17"/>
      <c r="F17" s="18" t="n">
        <v>0.6</v>
      </c>
      <c r="G17" s="18" t="n">
        <v>0.6</v>
      </c>
      <c r="H17" s="18" t="n">
        <f aca="false">IF($G17=0,$F17,$G17)</f>
        <v>0.6</v>
      </c>
      <c r="I17" s="19" t="n">
        <f aca="false">SUM($L17:$AAE17)</f>
        <v>0.6</v>
      </c>
      <c r="J17" s="20" t="n">
        <f aca="false">$I17/$H17</f>
        <v>1</v>
      </c>
      <c r="K17" s="19" t="n">
        <f aca="false">$H17-$I17</f>
        <v>0</v>
      </c>
      <c r="L17" s="19"/>
      <c r="M17" s="19" t="n">
        <v>0.4</v>
      </c>
      <c r="N17" s="19" t="n">
        <v>0.2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</row>
    <row r="18" customFormat="false" ht="15" hidden="false" customHeight="false" outlineLevel="0" collapsed="false">
      <c r="A18" s="21" t="n">
        <f aca="false">$I18/$H18</f>
        <v>0.3</v>
      </c>
      <c r="B18" s="2" t="s">
        <v>68</v>
      </c>
      <c r="C18" s="22" t="s">
        <v>69</v>
      </c>
      <c r="D18" s="4" t="str">
        <f aca="false">B17</f>
        <v>3</v>
      </c>
      <c r="F18" s="5" t="n">
        <v>4</v>
      </c>
      <c r="H18" s="5" t="n">
        <f aca="false">IF($G18=0,$F18,$G18)</f>
        <v>4</v>
      </c>
      <c r="I18" s="6" t="n">
        <f aca="false">SUM($L18:$AAE18)</f>
        <v>1.2</v>
      </c>
      <c r="J18" s="7" t="n">
        <f aca="false">$I18/$H18</f>
        <v>0.3</v>
      </c>
      <c r="K18" s="6" t="n">
        <f aca="false">$H18-$I18</f>
        <v>2.8</v>
      </c>
      <c r="M18" s="6" t="n">
        <v>0.6</v>
      </c>
      <c r="O18" s="6" t="n">
        <v>0.6</v>
      </c>
    </row>
    <row r="19" customFormat="false" ht="16.4" hidden="false" customHeight="false" outlineLevel="0" collapsed="false">
      <c r="A19" s="21" t="n">
        <f aca="false">$I19/$H19</f>
        <v>0.7</v>
      </c>
      <c r="B19" s="2" t="s">
        <v>70</v>
      </c>
      <c r="C19" s="22" t="s">
        <v>71</v>
      </c>
      <c r="D19" s="4" t="str">
        <f aca="false">B18</f>
        <v>3.1</v>
      </c>
      <c r="F19" s="5" t="n">
        <v>1</v>
      </c>
      <c r="H19" s="5" t="n">
        <f aca="false">IF($G19=0,$F19,$G19)</f>
        <v>1</v>
      </c>
      <c r="I19" s="6" t="n">
        <f aca="false">SUM($L19:$AAE19)</f>
        <v>0.7</v>
      </c>
      <c r="J19" s="7" t="n">
        <f aca="false">$I19/$H19</f>
        <v>0.7</v>
      </c>
      <c r="K19" s="6" t="n">
        <f aca="false">$H19-$I19</f>
        <v>0.3</v>
      </c>
      <c r="M19" s="6" t="n">
        <v>0.4</v>
      </c>
      <c r="N19" s="6" t="n">
        <v>0.2</v>
      </c>
      <c r="O19" s="6" t="n">
        <v>0.1</v>
      </c>
    </row>
    <row r="20" customFormat="false" ht="15" hidden="false" customHeight="false" outlineLevel="0" collapsed="false">
      <c r="A20" s="21" t="n">
        <f aca="false">$I20/$H20</f>
        <v>0.1</v>
      </c>
      <c r="B20" s="2" t="s">
        <v>72</v>
      </c>
      <c r="C20" s="23" t="s">
        <v>73</v>
      </c>
      <c r="D20" s="4" t="str">
        <f aca="false">B19</f>
        <v>3.2</v>
      </c>
      <c r="F20" s="5" t="n">
        <v>2</v>
      </c>
      <c r="H20" s="5" t="n">
        <f aca="false">IF($G20=0,$F20,$G20)</f>
        <v>2</v>
      </c>
      <c r="I20" s="6" t="n">
        <f aca="false">SUM($L20:$AAE20)</f>
        <v>0.2</v>
      </c>
      <c r="J20" s="7" t="n">
        <f aca="false">$I20/$H20</f>
        <v>0.1</v>
      </c>
      <c r="K20" s="6" t="n">
        <f aca="false">$H20-$I20</f>
        <v>1.8</v>
      </c>
      <c r="M20" s="6" t="n">
        <v>0.2</v>
      </c>
    </row>
    <row r="21" customFormat="false" ht="15" hidden="false" customHeight="false" outlineLevel="0" collapsed="false">
      <c r="A21" s="21" t="n">
        <f aca="false">$I21/$H21</f>
        <v>0</v>
      </c>
      <c r="B21" s="2" t="s">
        <v>74</v>
      </c>
      <c r="C21" s="23" t="s">
        <v>75</v>
      </c>
      <c r="D21" s="4" t="str">
        <f aca="false">B19</f>
        <v>3.2</v>
      </c>
      <c r="F21" s="5" t="n">
        <v>2</v>
      </c>
      <c r="H21" s="5" t="n">
        <f aca="false">IF($G21=0,$F21,$G21)</f>
        <v>2</v>
      </c>
      <c r="I21" s="6" t="n">
        <f aca="false">SUM($L21:$AAE21)</f>
        <v>0</v>
      </c>
      <c r="J21" s="7" t="n">
        <f aca="false">$I21/$H21</f>
        <v>0</v>
      </c>
      <c r="K21" s="6" t="n">
        <f aca="false">$H21-$I21</f>
        <v>2</v>
      </c>
    </row>
    <row r="22" customFormat="false" ht="16.4" hidden="false" customHeight="false" outlineLevel="0" collapsed="false">
      <c r="A22" s="21" t="n">
        <f aca="false">$I22/$H22</f>
        <v>0.05</v>
      </c>
      <c r="B22" s="2" t="s">
        <v>76</v>
      </c>
      <c r="C22" s="23" t="s">
        <v>77</v>
      </c>
      <c r="D22" s="4" t="str">
        <f aca="false">B19</f>
        <v>3.2</v>
      </c>
      <c r="F22" s="5" t="n">
        <v>2</v>
      </c>
      <c r="H22" s="5" t="n">
        <f aca="false">IF($G22=0,$F22,$G22)</f>
        <v>2</v>
      </c>
      <c r="I22" s="6" t="n">
        <f aca="false">SUM($L22:$AAE22)</f>
        <v>0.1</v>
      </c>
      <c r="J22" s="7" t="n">
        <f aca="false">$I22/$H22</f>
        <v>0.05</v>
      </c>
      <c r="K22" s="6" t="n">
        <f aca="false">$H22-$I22</f>
        <v>1.9</v>
      </c>
      <c r="M22" s="6" t="n">
        <v>0.1</v>
      </c>
    </row>
    <row r="23" customFormat="false" ht="15" hidden="false" customHeight="false" outlineLevel="0" collapsed="false">
      <c r="A23" s="21" t="n">
        <f aca="false">$I23/$H23</f>
        <v>0.1</v>
      </c>
      <c r="B23" s="2" t="s">
        <v>78</v>
      </c>
      <c r="C23" s="23" t="s">
        <v>79</v>
      </c>
      <c r="D23" s="4" t="str">
        <f aca="false">B19</f>
        <v>3.2</v>
      </c>
      <c r="F23" s="5" t="n">
        <v>2</v>
      </c>
      <c r="H23" s="5" t="n">
        <f aca="false">IF($G23=0,$F23,$G23)</f>
        <v>2</v>
      </c>
      <c r="I23" s="6" t="n">
        <f aca="false">SUM($L23:$AAE23)</f>
        <v>0.2</v>
      </c>
      <c r="J23" s="7" t="n">
        <f aca="false">$I23/$H23</f>
        <v>0.1</v>
      </c>
      <c r="K23" s="6" t="n">
        <f aca="false">$H23-$I23</f>
        <v>1.8</v>
      </c>
      <c r="M23" s="6" t="n">
        <v>0.1</v>
      </c>
      <c r="N23" s="6" t="n">
        <v>0.1</v>
      </c>
    </row>
    <row r="24" customFormat="false" ht="16.4" hidden="false" customHeight="false" outlineLevel="0" collapsed="false">
      <c r="A24" s="21" t="n">
        <f aca="false">$I24/$H24</f>
        <v>0</v>
      </c>
      <c r="B24" s="2" t="s">
        <v>80</v>
      </c>
      <c r="C24" s="23" t="s">
        <v>81</v>
      </c>
      <c r="D24" s="4" t="n">
        <v>3.2</v>
      </c>
      <c r="F24" s="5" t="n">
        <v>2</v>
      </c>
      <c r="H24" s="5" t="n">
        <f aca="false">IF($G24=0,$F24,$G24)</f>
        <v>2</v>
      </c>
      <c r="I24" s="6" t="n">
        <f aca="false">SUM($L24:$AAE24)</f>
        <v>0</v>
      </c>
      <c r="J24" s="7" t="n">
        <f aca="false">$I24/$H24</f>
        <v>0</v>
      </c>
      <c r="K24" s="6" t="n">
        <f aca="false">$H24-$I24</f>
        <v>2</v>
      </c>
    </row>
    <row r="25" customFormat="false" ht="16.4" hidden="false" customHeight="false" outlineLevel="0" collapsed="false">
      <c r="A25" s="21" t="n">
        <f aca="false">$I25/$H25</f>
        <v>0</v>
      </c>
      <c r="B25" s="2" t="s">
        <v>82</v>
      </c>
      <c r="C25" s="23" t="s">
        <v>83</v>
      </c>
      <c r="D25" s="4" t="str">
        <f aca="false">B19</f>
        <v>3.2</v>
      </c>
      <c r="F25" s="5" t="n">
        <v>2</v>
      </c>
      <c r="H25" s="5" t="n">
        <f aca="false">IF($G25=0,$F25,$G25)</f>
        <v>2</v>
      </c>
      <c r="I25" s="6" t="n">
        <f aca="false">SUM($L25:$AAE25)</f>
        <v>0</v>
      </c>
      <c r="J25" s="7" t="n">
        <f aca="false">$I25/$H25</f>
        <v>0</v>
      </c>
      <c r="K25" s="6" t="n">
        <f aca="false">$H25-$I25</f>
        <v>2</v>
      </c>
    </row>
    <row r="26" customFormat="false" ht="15" hidden="false" customHeight="false" outlineLevel="0" collapsed="false">
      <c r="A26" s="14" t="n">
        <f aca="false">$I26/$H26</f>
        <v>0</v>
      </c>
      <c r="B26" s="15" t="s">
        <v>84</v>
      </c>
      <c r="C26" s="16" t="s">
        <v>85</v>
      </c>
      <c r="D26" s="17" t="str">
        <f aca="false">B4</f>
        <v>2</v>
      </c>
      <c r="E26" s="17"/>
      <c r="F26" s="18" t="n">
        <v>1</v>
      </c>
      <c r="G26" s="18"/>
      <c r="H26" s="18" t="n">
        <f aca="false">IF($G26=0,$F26,$G26)</f>
        <v>1</v>
      </c>
      <c r="I26" s="19" t="n">
        <f aca="false">SUM($L26:$AAE26)</f>
        <v>0</v>
      </c>
      <c r="J26" s="20" t="n">
        <f aca="false">$I26/$H26</f>
        <v>0</v>
      </c>
      <c r="K26" s="19" t="n">
        <f aca="false">$H26-$I26</f>
        <v>1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</row>
    <row r="27" customFormat="false" ht="15" hidden="false" customHeight="false" outlineLevel="0" collapsed="false">
      <c r="A27" s="14" t="n">
        <f aca="false">$I27/$H27</f>
        <v>0</v>
      </c>
      <c r="B27" s="15" t="s">
        <v>86</v>
      </c>
      <c r="C27" s="16" t="s">
        <v>87</v>
      </c>
      <c r="D27" s="17" t="str">
        <f aca="false">B17</f>
        <v>3</v>
      </c>
      <c r="E27" s="17"/>
      <c r="F27" s="18" t="n">
        <v>2</v>
      </c>
      <c r="G27" s="18"/>
      <c r="H27" s="18" t="n">
        <f aca="false">IF($G27=0,$F27,$G27)</f>
        <v>2</v>
      </c>
      <c r="I27" s="19" t="n">
        <f aca="false">SUM($L27:$AAE27)</f>
        <v>0</v>
      </c>
      <c r="J27" s="20" t="n">
        <f aca="false">$I27/$H27</f>
        <v>0</v>
      </c>
      <c r="K27" s="19" t="n">
        <f aca="false">$H27-$I27</f>
        <v>2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</row>
    <row r="28" customFormat="false" ht="15" hidden="false" customHeight="false" outlineLevel="0" collapsed="false">
      <c r="A28" s="21" t="n">
        <f aca="false">$I28/$H28</f>
        <v>0</v>
      </c>
      <c r="B28" s="2" t="s">
        <v>88</v>
      </c>
      <c r="C28" s="22" t="s">
        <v>89</v>
      </c>
      <c r="D28" s="4" t="str">
        <f aca="false">B27</f>
        <v>5</v>
      </c>
      <c r="F28" s="5" t="n">
        <v>1</v>
      </c>
      <c r="H28" s="5" t="n">
        <f aca="false">IF($G28=0,$F28,$G28)</f>
        <v>1</v>
      </c>
      <c r="I28" s="6" t="n">
        <f aca="false">SUM($L28:$AAE28)</f>
        <v>0</v>
      </c>
      <c r="J28" s="7" t="n">
        <f aca="false">$I28/$H28</f>
        <v>0</v>
      </c>
      <c r="K28" s="6" t="n">
        <f aca="false">$H28-$I28</f>
        <v>1</v>
      </c>
    </row>
    <row r="29" customFormat="false" ht="15" hidden="false" customHeight="false" outlineLevel="0" collapsed="false">
      <c r="A29" s="21" t="n">
        <f aca="false">$I29/$H29</f>
        <v>0</v>
      </c>
      <c r="B29" s="2" t="s">
        <v>90</v>
      </c>
      <c r="C29" s="22" t="s">
        <v>91</v>
      </c>
      <c r="D29" s="4" t="str">
        <f aca="false">B27</f>
        <v>5</v>
      </c>
      <c r="F29" s="5" t="n">
        <v>2</v>
      </c>
      <c r="H29" s="5" t="n">
        <f aca="false">IF($G29=0,$F29,$G29)</f>
        <v>2</v>
      </c>
      <c r="I29" s="6" t="n">
        <f aca="false">SUM($L29:$AAE29)</f>
        <v>0</v>
      </c>
      <c r="J29" s="7" t="n">
        <f aca="false">$I29/$H29</f>
        <v>0</v>
      </c>
      <c r="K29" s="6" t="n">
        <f aca="false">$H29-$I29</f>
        <v>2</v>
      </c>
    </row>
    <row r="30" customFormat="false" ht="15" hidden="false" customHeight="false" outlineLevel="0" collapsed="false">
      <c r="A30" s="21" t="n">
        <f aca="false">$I30/$H30</f>
        <v>0</v>
      </c>
      <c r="B30" s="2" t="s">
        <v>92</v>
      </c>
      <c r="C30" s="23" t="s">
        <v>93</v>
      </c>
      <c r="D30" s="4" t="str">
        <f aca="false">B29</f>
        <v>5.2</v>
      </c>
      <c r="F30" s="5" t="n">
        <v>2</v>
      </c>
      <c r="H30" s="5" t="n">
        <f aca="false">IF($G30=0,$F30,$G30)</f>
        <v>2</v>
      </c>
      <c r="I30" s="6" t="n">
        <f aca="false">SUM($L30:$AAE30)</f>
        <v>0</v>
      </c>
      <c r="J30" s="7" t="n">
        <f aca="false">$I30/$H30</f>
        <v>0</v>
      </c>
      <c r="K30" s="6" t="n">
        <f aca="false">$H30-$I30</f>
        <v>2</v>
      </c>
    </row>
    <row r="31" customFormat="false" ht="15" hidden="false" customHeight="false" outlineLevel="0" collapsed="false">
      <c r="A31" s="21" t="n">
        <f aca="false">$I31/$H31</f>
        <v>0</v>
      </c>
      <c r="B31" s="2" t="s">
        <v>94</v>
      </c>
      <c r="C31" s="25" t="s">
        <v>95</v>
      </c>
      <c r="D31" s="4" t="str">
        <f aca="false">B31</f>
        <v>5.2.1.1</v>
      </c>
      <c r="F31" s="5" t="n">
        <v>2</v>
      </c>
      <c r="H31" s="5" t="n">
        <f aca="false">IF($G31=0,$F31,$G31)</f>
        <v>2</v>
      </c>
      <c r="I31" s="6" t="n">
        <f aca="false">SUM($L31:$AAE31)</f>
        <v>0</v>
      </c>
      <c r="J31" s="7" t="n">
        <f aca="false">$I31/$H31</f>
        <v>0</v>
      </c>
      <c r="K31" s="6" t="n">
        <f aca="false">$H31-$I31</f>
        <v>2</v>
      </c>
    </row>
    <row r="32" customFormat="false" ht="15" hidden="false" customHeight="false" outlineLevel="0" collapsed="false">
      <c r="A32" s="21" t="n">
        <f aca="false">$I32/$H32</f>
        <v>0</v>
      </c>
      <c r="B32" s="2" t="s">
        <v>96</v>
      </c>
      <c r="C32" s="23" t="s">
        <v>97</v>
      </c>
      <c r="D32" s="4" t="str">
        <f aca="false">B29</f>
        <v>5.2</v>
      </c>
      <c r="F32" s="5" t="n">
        <v>2</v>
      </c>
      <c r="H32" s="5" t="n">
        <f aca="false">IF($G32=0,$F32,$G32)</f>
        <v>2</v>
      </c>
      <c r="I32" s="6" t="n">
        <f aca="false">SUM($L32:$AAE32)</f>
        <v>0</v>
      </c>
      <c r="J32" s="7" t="n">
        <f aca="false">$I32/$H32</f>
        <v>0</v>
      </c>
      <c r="K32" s="6" t="n">
        <f aca="false">$H32-$I32</f>
        <v>2</v>
      </c>
    </row>
    <row r="33" customFormat="false" ht="15" hidden="false" customHeight="false" outlineLevel="0" collapsed="false">
      <c r="A33" s="21" t="n">
        <f aca="false">$I33/$H33</f>
        <v>0</v>
      </c>
      <c r="B33" s="2" t="s">
        <v>98</v>
      </c>
      <c r="C33" s="23" t="s">
        <v>99</v>
      </c>
      <c r="D33" s="4" t="str">
        <f aca="false">B29</f>
        <v>5.2</v>
      </c>
      <c r="F33" s="5" t="n">
        <v>2</v>
      </c>
      <c r="H33" s="5" t="n">
        <f aca="false">IF($G33=0,$F33,$G33)</f>
        <v>2</v>
      </c>
      <c r="I33" s="6" t="n">
        <f aca="false">SUM($L33:$AAE33)</f>
        <v>0</v>
      </c>
      <c r="J33" s="7" t="n">
        <f aca="false">$I33/$H33</f>
        <v>0</v>
      </c>
      <c r="K33" s="6" t="n">
        <f aca="false">$H33-$I33</f>
        <v>2</v>
      </c>
    </row>
    <row r="34" customFormat="false" ht="15" hidden="false" customHeight="false" outlineLevel="0" collapsed="false">
      <c r="A34" s="21" t="n">
        <f aca="false">$I34/$H34</f>
        <v>0</v>
      </c>
      <c r="B34" s="2" t="s">
        <v>100</v>
      </c>
      <c r="C34" s="23" t="s">
        <v>101</v>
      </c>
      <c r="D34" s="4" t="str">
        <f aca="false">B29</f>
        <v>5.2</v>
      </c>
      <c r="F34" s="5" t="n">
        <v>2</v>
      </c>
      <c r="H34" s="5" t="n">
        <f aca="false">IF($G34=0,$F34,$G34)</f>
        <v>2</v>
      </c>
      <c r="I34" s="6" t="n">
        <f aca="false">SUM($L34:$AAE34)</f>
        <v>0</v>
      </c>
      <c r="J34" s="7" t="n">
        <f aca="false">$I34/$H34</f>
        <v>0</v>
      </c>
      <c r="K34" s="6" t="n">
        <f aca="false">$H34-$I34</f>
        <v>2</v>
      </c>
    </row>
    <row r="35" customFormat="false" ht="15" hidden="false" customHeight="false" outlineLevel="0" collapsed="false">
      <c r="A35" s="21" t="n">
        <f aca="false">$I35/$H35</f>
        <v>0</v>
      </c>
      <c r="B35" s="2" t="s">
        <v>102</v>
      </c>
      <c r="C35" s="23" t="s">
        <v>103</v>
      </c>
      <c r="D35" s="4" t="str">
        <f aca="false">B27</f>
        <v>5</v>
      </c>
      <c r="F35" s="5" t="n">
        <v>2</v>
      </c>
      <c r="H35" s="5" t="n">
        <f aca="false">IF($G35=0,$F35,$G35)</f>
        <v>2</v>
      </c>
      <c r="I35" s="6" t="n">
        <f aca="false">SUM($L35:$AAE35)</f>
        <v>0</v>
      </c>
      <c r="J35" s="7" t="n">
        <f aca="false">$I35/$H35</f>
        <v>0</v>
      </c>
      <c r="K35" s="6" t="n">
        <f aca="false">$H35-$I35</f>
        <v>2</v>
      </c>
    </row>
    <row r="36" customFormat="false" ht="15" hidden="false" customHeight="false" outlineLevel="0" collapsed="false">
      <c r="A36" s="21" t="n">
        <f aca="false">$I36/$H36</f>
        <v>0</v>
      </c>
      <c r="B36" s="2" t="s">
        <v>104</v>
      </c>
      <c r="C36" s="23" t="s">
        <v>105</v>
      </c>
      <c r="D36" s="4" t="str">
        <f aca="false">B27</f>
        <v>5</v>
      </c>
      <c r="F36" s="5" t="n">
        <v>1</v>
      </c>
      <c r="H36" s="5" t="n">
        <f aca="false">IF($G36=0,$F36,$G36)</f>
        <v>1</v>
      </c>
      <c r="I36" s="6" t="n">
        <f aca="false">SUM($L36:$AAE36)</f>
        <v>0</v>
      </c>
      <c r="J36" s="7" t="n">
        <f aca="false">$I36/$H36</f>
        <v>0</v>
      </c>
      <c r="K36" s="6" t="n">
        <f aca="false">$H36-$I36</f>
        <v>1</v>
      </c>
    </row>
    <row r="37" customFormat="false" ht="15" hidden="false" customHeight="false" outlineLevel="0" collapsed="false">
      <c r="A37" s="21" t="n">
        <f aca="false">$I37/$H37</f>
        <v>0</v>
      </c>
      <c r="B37" s="2" t="s">
        <v>106</v>
      </c>
      <c r="C37" s="23" t="s">
        <v>107</v>
      </c>
      <c r="D37" s="4" t="str">
        <f aca="false">B27</f>
        <v>5</v>
      </c>
      <c r="F37" s="5" t="n">
        <v>2</v>
      </c>
      <c r="H37" s="5" t="n">
        <f aca="false">IF($G37=0,$F37,$G37)</f>
        <v>2</v>
      </c>
      <c r="I37" s="6" t="n">
        <f aca="false">SUM($L37:$AAE37)</f>
        <v>0</v>
      </c>
      <c r="J37" s="7" t="n">
        <f aca="false">$I37/$H37</f>
        <v>0</v>
      </c>
      <c r="K37" s="6" t="n">
        <f aca="false">$H37-$I37</f>
        <v>2</v>
      </c>
    </row>
    <row r="38" customFormat="false" ht="15" hidden="false" customHeight="false" outlineLevel="0" collapsed="false">
      <c r="A38" s="21" t="n">
        <f aca="false">$I38/$H38</f>
        <v>0</v>
      </c>
      <c r="B38" s="2" t="s">
        <v>108</v>
      </c>
      <c r="C38" s="25" t="s">
        <v>109</v>
      </c>
      <c r="D38" s="4" t="str">
        <f aca="false">B37</f>
        <v>5.2.7</v>
      </c>
      <c r="F38" s="5" t="n">
        <v>2</v>
      </c>
      <c r="H38" s="5" t="n">
        <f aca="false">IF($G38=0,$F38,$G38)</f>
        <v>2</v>
      </c>
      <c r="I38" s="6" t="n">
        <f aca="false">SUM($L38:$AAE38)</f>
        <v>0</v>
      </c>
      <c r="J38" s="7" t="n">
        <f aca="false">$I38/$H38</f>
        <v>0</v>
      </c>
      <c r="K38" s="6" t="n">
        <f aca="false">$H38-$I38</f>
        <v>2</v>
      </c>
    </row>
    <row r="39" customFormat="false" ht="15" hidden="false" customHeight="false" outlineLevel="0" collapsed="false">
      <c r="A39" s="21" t="n">
        <f aca="false">$I39/$H39</f>
        <v>0</v>
      </c>
      <c r="B39" s="2" t="s">
        <v>110</v>
      </c>
      <c r="C39" s="23" t="s">
        <v>111</v>
      </c>
      <c r="D39" s="4" t="str">
        <f aca="false">B27</f>
        <v>5</v>
      </c>
      <c r="F39" s="5" t="n">
        <v>2</v>
      </c>
      <c r="H39" s="5" t="n">
        <f aca="false">IF($G39=0,$F39,$G39)</f>
        <v>2</v>
      </c>
      <c r="I39" s="6" t="n">
        <f aca="false">SUM($L39:$AAE39)</f>
        <v>0</v>
      </c>
      <c r="J39" s="7" t="n">
        <f aca="false">$I39/$H39</f>
        <v>0</v>
      </c>
      <c r="K39" s="6" t="n">
        <f aca="false">$H39-$I39</f>
        <v>2</v>
      </c>
    </row>
    <row r="40" customFormat="false" ht="15" hidden="false" customHeight="false" outlineLevel="0" collapsed="false">
      <c r="A40" s="21" t="n">
        <f aca="false">$I40/$H40</f>
        <v>0</v>
      </c>
      <c r="B40" s="2" t="s">
        <v>112</v>
      </c>
      <c r="C40" s="23" t="s">
        <v>113</v>
      </c>
      <c r="D40" s="4" t="str">
        <f aca="false">B27</f>
        <v>5</v>
      </c>
      <c r="F40" s="5" t="n">
        <v>1</v>
      </c>
      <c r="H40" s="5" t="n">
        <f aca="false">IF($G40=0,$F40,$G40)</f>
        <v>1</v>
      </c>
      <c r="I40" s="6" t="n">
        <f aca="false">SUM($L40:$AAE40)</f>
        <v>0</v>
      </c>
      <c r="J40" s="7" t="n">
        <f aca="false">$I40/$H40</f>
        <v>0</v>
      </c>
      <c r="K40" s="6" t="n">
        <f aca="false">$H40-$I40</f>
        <v>1</v>
      </c>
    </row>
    <row r="41" customFormat="false" ht="15" hidden="false" customHeight="false" outlineLevel="0" collapsed="false">
      <c r="A41" s="21" t="n">
        <f aca="false">$I41/$H41</f>
        <v>0</v>
      </c>
      <c r="B41" s="2" t="s">
        <v>114</v>
      </c>
      <c r="C41" s="23" t="s">
        <v>115</v>
      </c>
      <c r="D41" s="4" t="str">
        <f aca="false">B27</f>
        <v>5</v>
      </c>
      <c r="F41" s="5" t="n">
        <v>1</v>
      </c>
      <c r="H41" s="5" t="n">
        <f aca="false">IF($G41=0,$F41,$G41)</f>
        <v>1</v>
      </c>
      <c r="I41" s="6" t="n">
        <f aca="false">SUM($L41:$AAE41)</f>
        <v>0</v>
      </c>
      <c r="J41" s="7" t="n">
        <f aca="false">$I41/$H41</f>
        <v>0</v>
      </c>
      <c r="K41" s="6" t="n">
        <f aca="false">$H41-$I41</f>
        <v>1</v>
      </c>
    </row>
    <row r="42" customFormat="false" ht="15" hidden="false" customHeight="false" outlineLevel="0" collapsed="false">
      <c r="A42" s="21" t="n">
        <f aca="false">$I42/$H42</f>
        <v>0</v>
      </c>
      <c r="B42" s="2" t="s">
        <v>116</v>
      </c>
      <c r="C42" s="22" t="s">
        <v>117</v>
      </c>
      <c r="D42" s="4" t="str">
        <f aca="false">B27</f>
        <v>5</v>
      </c>
      <c r="F42" s="5" t="n">
        <v>2</v>
      </c>
      <c r="H42" s="5" t="n">
        <f aca="false">IF($G42=0,$F42,$G42)</f>
        <v>2</v>
      </c>
      <c r="I42" s="6" t="n">
        <f aca="false">SUM($L42:$AAE42)</f>
        <v>0</v>
      </c>
      <c r="J42" s="7" t="n">
        <f aca="false">$I42/$H42</f>
        <v>0</v>
      </c>
      <c r="K42" s="6" t="n">
        <f aca="false">$H42-$I42</f>
        <v>2</v>
      </c>
    </row>
    <row r="43" customFormat="false" ht="15" hidden="false" customHeight="false" outlineLevel="0" collapsed="false">
      <c r="A43" s="21" t="n">
        <f aca="false">$I43/$H43</f>
        <v>0</v>
      </c>
      <c r="B43" s="2" t="s">
        <v>118</v>
      </c>
      <c r="C43" s="22" t="s">
        <v>119</v>
      </c>
      <c r="D43" s="4" t="str">
        <f aca="false">B27</f>
        <v>5</v>
      </c>
      <c r="F43" s="5" t="n">
        <v>1</v>
      </c>
      <c r="H43" s="5" t="n">
        <f aca="false">IF($G43=0,$F43,$G43)</f>
        <v>1</v>
      </c>
      <c r="I43" s="6" t="n">
        <f aca="false">SUM($L43:$AAE43)</f>
        <v>0</v>
      </c>
      <c r="J43" s="7" t="n">
        <f aca="false">$I43/$H43</f>
        <v>0</v>
      </c>
      <c r="K43" s="6" t="n">
        <f aca="false">$H43-$I43</f>
        <v>1</v>
      </c>
    </row>
    <row r="44" customFormat="false" ht="15" hidden="false" customHeight="false" outlineLevel="0" collapsed="false">
      <c r="A44" s="21" t="n">
        <f aca="false">$I44/$H44</f>
        <v>0</v>
      </c>
      <c r="B44" s="2" t="s">
        <v>120</v>
      </c>
      <c r="C44" s="22" t="s">
        <v>121</v>
      </c>
      <c r="D44" s="4" t="str">
        <f aca="false">B27</f>
        <v>5</v>
      </c>
      <c r="F44" s="5" t="n">
        <v>1</v>
      </c>
      <c r="H44" s="5" t="n">
        <f aca="false">IF($G44=0,$F44,$G44)</f>
        <v>1</v>
      </c>
      <c r="I44" s="6" t="n">
        <f aca="false">SUM($L44:$AAE44)</f>
        <v>0</v>
      </c>
      <c r="J44" s="7" t="n">
        <f aca="false">$I44/$H44</f>
        <v>0</v>
      </c>
      <c r="K44" s="6" t="n">
        <f aca="false">$H44-$I44</f>
        <v>1</v>
      </c>
    </row>
    <row r="45" customFormat="false" ht="15" hidden="false" customHeight="false" outlineLevel="0" collapsed="false">
      <c r="A45" s="21" t="n">
        <f aca="false">$I45/$H45</f>
        <v>0</v>
      </c>
      <c r="B45" s="2" t="s">
        <v>122</v>
      </c>
      <c r="C45" s="23" t="s">
        <v>123</v>
      </c>
      <c r="D45" s="4" t="str">
        <f aca="false">B44</f>
        <v>5.5</v>
      </c>
      <c r="F45" s="5" t="n">
        <v>1</v>
      </c>
      <c r="H45" s="5" t="n">
        <f aca="false">IF($G45=0,$F45,$G45)</f>
        <v>1</v>
      </c>
      <c r="I45" s="6" t="n">
        <f aca="false">SUM($L45:$AAE45)</f>
        <v>0</v>
      </c>
      <c r="J45" s="7" t="n">
        <f aca="false">$I45/$H45</f>
        <v>0</v>
      </c>
      <c r="K45" s="6" t="n">
        <f aca="false">$H45-$I45</f>
        <v>1</v>
      </c>
    </row>
    <row r="46" customFormat="false" ht="15" hidden="false" customHeight="false" outlineLevel="0" collapsed="false">
      <c r="A46" s="21" t="n">
        <f aca="false">$I46/$H46</f>
        <v>0</v>
      </c>
      <c r="B46" s="2" t="s">
        <v>124</v>
      </c>
      <c r="C46" s="23" t="s">
        <v>125</v>
      </c>
      <c r="D46" s="4" t="str">
        <f aca="false">B44</f>
        <v>5.5</v>
      </c>
      <c r="F46" s="5" t="n">
        <v>2</v>
      </c>
      <c r="H46" s="5" t="n">
        <f aca="false">IF($G46=0,$F46,$G46)</f>
        <v>2</v>
      </c>
      <c r="I46" s="6" t="n">
        <f aca="false">SUM($L46:$AAE46)</f>
        <v>0</v>
      </c>
      <c r="J46" s="7" t="n">
        <f aca="false">$I46/$H46</f>
        <v>0</v>
      </c>
      <c r="K46" s="6" t="n">
        <f aca="false">$H46-$I46</f>
        <v>2</v>
      </c>
    </row>
    <row r="47" customFormat="false" ht="15" hidden="false" customHeight="false" outlineLevel="0" collapsed="false">
      <c r="A47" s="21" t="n">
        <f aca="false">$I47/$H47</f>
        <v>0</v>
      </c>
      <c r="B47" s="2" t="s">
        <v>126</v>
      </c>
      <c r="C47" s="23" t="s">
        <v>127</v>
      </c>
      <c r="D47" s="4" t="str">
        <f aca="false">B44</f>
        <v>5.5</v>
      </c>
      <c r="F47" s="5" t="n">
        <v>2</v>
      </c>
      <c r="H47" s="5" t="n">
        <f aca="false">IF($G47=0,$F47,$G47)</f>
        <v>2</v>
      </c>
      <c r="I47" s="6" t="n">
        <f aca="false">SUM($L47:$AAE47)</f>
        <v>0</v>
      </c>
      <c r="J47" s="7" t="n">
        <f aca="false">$I47/$H47</f>
        <v>0</v>
      </c>
      <c r="K47" s="6" t="n">
        <f aca="false">$H47-$I47</f>
        <v>2</v>
      </c>
    </row>
    <row r="48" customFormat="false" ht="15" hidden="false" customHeight="false" outlineLevel="0" collapsed="false">
      <c r="A48" s="21" t="n">
        <f aca="false">$I48/$H48</f>
        <v>0</v>
      </c>
      <c r="B48" s="2" t="s">
        <v>128</v>
      </c>
      <c r="C48" s="22" t="s">
        <v>129</v>
      </c>
      <c r="D48" s="4" t="str">
        <f aca="false">B27</f>
        <v>5</v>
      </c>
      <c r="F48" s="5" t="n">
        <v>2</v>
      </c>
      <c r="H48" s="5" t="n">
        <f aca="false">IF($G48=0,$F48,$G48)</f>
        <v>2</v>
      </c>
      <c r="I48" s="6" t="n">
        <f aca="false">SUM($L48:$AAE48)</f>
        <v>0</v>
      </c>
      <c r="J48" s="7" t="n">
        <f aca="false">$I48/$H48</f>
        <v>0</v>
      </c>
      <c r="K48" s="6" t="n">
        <f aca="false">$H48-$I48</f>
        <v>2</v>
      </c>
    </row>
    <row r="49" customFormat="false" ht="15" hidden="false" customHeight="false" outlineLevel="0" collapsed="false">
      <c r="A49" s="21" t="n">
        <f aca="false">$I49/$H49</f>
        <v>0</v>
      </c>
      <c r="B49" s="2" t="s">
        <v>130</v>
      </c>
      <c r="C49" s="22" t="s">
        <v>131</v>
      </c>
      <c r="D49" s="4" t="str">
        <f aca="false">B27</f>
        <v>5</v>
      </c>
      <c r="F49" s="5" t="n">
        <v>2</v>
      </c>
      <c r="H49" s="5" t="n">
        <f aca="false">IF($G49=0,$F49,$G49)</f>
        <v>2</v>
      </c>
      <c r="I49" s="6" t="n">
        <f aca="false">SUM($L49:$AAE49)</f>
        <v>0</v>
      </c>
      <c r="J49" s="7" t="n">
        <f aca="false">$I49/$H49</f>
        <v>0</v>
      </c>
      <c r="K49" s="6" t="n">
        <f aca="false">$H49-$I49</f>
        <v>2</v>
      </c>
    </row>
    <row r="50" customFormat="false" ht="15" hidden="false" customHeight="false" outlineLevel="0" collapsed="false">
      <c r="A50" s="21" t="n">
        <f aca="false">$I50/$H50</f>
        <v>0</v>
      </c>
      <c r="B50" s="2" t="s">
        <v>132</v>
      </c>
      <c r="C50" s="23" t="s">
        <v>133</v>
      </c>
      <c r="D50" s="4" t="str">
        <f aca="false">B49</f>
        <v>5.7</v>
      </c>
      <c r="F50" s="5" t="n">
        <v>2</v>
      </c>
      <c r="H50" s="5" t="n">
        <f aca="false">IF($G50=0,$F50,$G50)</f>
        <v>2</v>
      </c>
      <c r="I50" s="6" t="n">
        <f aca="false">SUM($L50:$AAE50)</f>
        <v>0</v>
      </c>
      <c r="J50" s="7" t="n">
        <f aca="false">$I50/$H50</f>
        <v>0</v>
      </c>
      <c r="K50" s="6" t="n">
        <f aca="false">$H50-$I50</f>
        <v>2</v>
      </c>
    </row>
    <row r="51" customFormat="false" ht="15" hidden="false" customHeight="false" outlineLevel="0" collapsed="false">
      <c r="A51" s="21" t="n">
        <f aca="false">$I51/$H51</f>
        <v>0</v>
      </c>
      <c r="B51" s="2" t="s">
        <v>134</v>
      </c>
      <c r="C51" s="23" t="s">
        <v>135</v>
      </c>
      <c r="D51" s="4" t="str">
        <f aca="false">B49</f>
        <v>5.7</v>
      </c>
      <c r="F51" s="5" t="n">
        <v>1</v>
      </c>
      <c r="H51" s="5" t="n">
        <f aca="false">IF($G51=0,$F51,$G51)</f>
        <v>1</v>
      </c>
      <c r="I51" s="6" t="n">
        <f aca="false">SUM($L51:$AAE51)</f>
        <v>0</v>
      </c>
      <c r="J51" s="7" t="n">
        <f aca="false">$I51/$H51</f>
        <v>0</v>
      </c>
      <c r="K51" s="6" t="n">
        <f aca="false">$H51-$I51</f>
        <v>1</v>
      </c>
    </row>
    <row r="52" customFormat="false" ht="16.4" hidden="false" customHeight="false" outlineLevel="0" collapsed="false">
      <c r="A52" s="21" t="n">
        <f aca="false">$I52/$H52</f>
        <v>0</v>
      </c>
      <c r="B52" s="2" t="s">
        <v>136</v>
      </c>
      <c r="C52" s="23" t="s">
        <v>137</v>
      </c>
      <c r="D52" s="4" t="str">
        <f aca="false">B49</f>
        <v>5.7</v>
      </c>
      <c r="F52" s="5" t="n">
        <v>1</v>
      </c>
      <c r="H52" s="5" t="n">
        <f aca="false">IF($G52=0,$F52,$G52)</f>
        <v>1</v>
      </c>
      <c r="I52" s="6" t="n">
        <f aca="false">SUM($L52:$AAE52)</f>
        <v>0</v>
      </c>
      <c r="J52" s="7" t="n">
        <f aca="false">$I52/$H52</f>
        <v>0</v>
      </c>
      <c r="K52" s="6" t="n">
        <f aca="false">$H52-$I52</f>
        <v>1</v>
      </c>
    </row>
    <row r="53" customFormat="false" ht="15" hidden="false" customHeight="false" outlineLevel="0" collapsed="false">
      <c r="A53" s="21" t="n">
        <f aca="false">$I53/$H53</f>
        <v>0</v>
      </c>
      <c r="B53" s="2" t="s">
        <v>138</v>
      </c>
      <c r="C53" s="23" t="s">
        <v>139</v>
      </c>
      <c r="D53" s="4" t="str">
        <f aca="false">B49</f>
        <v>5.7</v>
      </c>
      <c r="F53" s="5" t="n">
        <v>1</v>
      </c>
      <c r="H53" s="5" t="n">
        <f aca="false">IF($G53=0,$F53,$G53)</f>
        <v>1</v>
      </c>
      <c r="I53" s="6" t="n">
        <f aca="false">SUM($L53:$AAE53)</f>
        <v>0</v>
      </c>
      <c r="J53" s="7" t="n">
        <f aca="false">$I53/$H53</f>
        <v>0</v>
      </c>
      <c r="K53" s="6" t="n">
        <f aca="false">$H53-$I53</f>
        <v>1</v>
      </c>
    </row>
    <row r="54" customFormat="false" ht="15" hidden="false" customHeight="false" outlineLevel="0" collapsed="false">
      <c r="A54" s="21" t="n">
        <f aca="false">$I54/$H54</f>
        <v>0</v>
      </c>
      <c r="B54" s="2" t="s">
        <v>140</v>
      </c>
      <c r="C54" s="23" t="s">
        <v>141</v>
      </c>
      <c r="D54" s="4" t="str">
        <f aca="false">B49</f>
        <v>5.7</v>
      </c>
      <c r="F54" s="5" t="n">
        <v>1</v>
      </c>
      <c r="H54" s="5" t="n">
        <f aca="false">IF($G54=0,$F54,$G54)</f>
        <v>1</v>
      </c>
      <c r="I54" s="6" t="n">
        <f aca="false">SUM($L54:$AAE54)</f>
        <v>0</v>
      </c>
      <c r="J54" s="7" t="n">
        <f aca="false">$I54/$H54</f>
        <v>0</v>
      </c>
      <c r="K54" s="6" t="n">
        <f aca="false">$H54-$I54</f>
        <v>1</v>
      </c>
    </row>
    <row r="55" customFormat="false" ht="16.4" hidden="false" customHeight="false" outlineLevel="0" collapsed="false">
      <c r="A55" s="14" t="n">
        <f aca="false">$I55/$H55</f>
        <v>0</v>
      </c>
      <c r="B55" s="15" t="s">
        <v>142</v>
      </c>
      <c r="C55" s="16" t="s">
        <v>143</v>
      </c>
      <c r="D55" s="17" t="str">
        <f aca="false">B19</f>
        <v>3.2</v>
      </c>
      <c r="E55" s="17"/>
      <c r="F55" s="18" t="n">
        <v>2</v>
      </c>
      <c r="G55" s="18"/>
      <c r="H55" s="18" t="n">
        <f aca="false">IF($G55=0,$F55,$G55)</f>
        <v>2</v>
      </c>
      <c r="I55" s="19" t="n">
        <f aca="false">SUM($L55:$AAE55)</f>
        <v>0</v>
      </c>
      <c r="J55" s="20" t="n">
        <f aca="false">$I55/$H55</f>
        <v>0</v>
      </c>
      <c r="K55" s="19" t="n">
        <f aca="false">$H55-$I55</f>
        <v>2</v>
      </c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</row>
    <row r="56" customFormat="false" ht="15" hidden="false" customHeight="false" outlineLevel="0" collapsed="false">
      <c r="A56" s="21" t="n">
        <f aca="false">$I56/$H56</f>
        <v>0</v>
      </c>
      <c r="B56" s="2" t="s">
        <v>144</v>
      </c>
      <c r="C56" s="22" t="s">
        <v>145</v>
      </c>
      <c r="D56" s="4" t="str">
        <f aca="false">B55</f>
        <v>6</v>
      </c>
      <c r="F56" s="5" t="n">
        <v>2</v>
      </c>
      <c r="H56" s="5" t="n">
        <f aca="false">IF($G56=0,$F56,$G56)</f>
        <v>2</v>
      </c>
      <c r="I56" s="6" t="n">
        <f aca="false">SUM($L56:$AAE56)</f>
        <v>0</v>
      </c>
      <c r="J56" s="7" t="n">
        <f aca="false">$I56/$H56</f>
        <v>0</v>
      </c>
      <c r="K56" s="6" t="n">
        <f aca="false">$H56-$I56</f>
        <v>2</v>
      </c>
    </row>
    <row r="57" customFormat="false" ht="15" hidden="false" customHeight="false" outlineLevel="0" collapsed="false">
      <c r="A57" s="21" t="n">
        <f aca="false">$I57/$H57</f>
        <v>0</v>
      </c>
      <c r="B57" s="2" t="s">
        <v>146</v>
      </c>
      <c r="C57" s="22" t="s">
        <v>147</v>
      </c>
      <c r="D57" s="4" t="str">
        <f aca="false">B55</f>
        <v>6</v>
      </c>
      <c r="F57" s="5" t="n">
        <v>2</v>
      </c>
      <c r="H57" s="5" t="n">
        <f aca="false">IF($G57=0,$F57,$G57)</f>
        <v>2</v>
      </c>
      <c r="I57" s="6" t="n">
        <f aca="false">SUM($L57:$AAE57)</f>
        <v>0</v>
      </c>
      <c r="J57" s="7" t="n">
        <f aca="false">$I57/$H57</f>
        <v>0</v>
      </c>
      <c r="K57" s="6" t="n">
        <f aca="false">$H57-$I57</f>
        <v>2</v>
      </c>
    </row>
    <row r="58" customFormat="false" ht="15" hidden="false" customHeight="false" outlineLevel="0" collapsed="false">
      <c r="A58" s="21" t="n">
        <f aca="false">$I58/$H58</f>
        <v>0</v>
      </c>
      <c r="B58" s="2" t="s">
        <v>148</v>
      </c>
      <c r="C58" s="23" t="s">
        <v>149</v>
      </c>
      <c r="D58" s="4" t="str">
        <f aca="false">B57</f>
        <v>6.2</v>
      </c>
      <c r="F58" s="5" t="n">
        <v>2</v>
      </c>
      <c r="H58" s="5" t="n">
        <f aca="false">IF($G58=0,$F58,$G58)</f>
        <v>2</v>
      </c>
      <c r="I58" s="6" t="n">
        <f aca="false">SUM($L58:$AAE58)</f>
        <v>0</v>
      </c>
      <c r="J58" s="7" t="n">
        <f aca="false">$I58/$H58</f>
        <v>0</v>
      </c>
      <c r="K58" s="6" t="n">
        <f aca="false">$H58-$I58</f>
        <v>2</v>
      </c>
    </row>
    <row r="59" customFormat="false" ht="15" hidden="false" customHeight="false" outlineLevel="0" collapsed="false">
      <c r="A59" s="21" t="n">
        <f aca="false">$I59/$H59</f>
        <v>0</v>
      </c>
      <c r="B59" s="2" t="s">
        <v>150</v>
      </c>
      <c r="C59" s="23" t="s">
        <v>151</v>
      </c>
      <c r="D59" s="4" t="str">
        <f aca="false">B57</f>
        <v>6.2</v>
      </c>
      <c r="F59" s="5" t="n">
        <v>1</v>
      </c>
      <c r="H59" s="5" t="n">
        <f aca="false">IF($G59=0,$F59,$G59)</f>
        <v>1</v>
      </c>
      <c r="I59" s="6" t="n">
        <f aca="false">SUM($L59:$AAE59)</f>
        <v>0</v>
      </c>
      <c r="J59" s="7" t="n">
        <f aca="false">$I59/$H59</f>
        <v>0</v>
      </c>
      <c r="K59" s="6" t="n">
        <f aca="false">$H59-$I59</f>
        <v>1</v>
      </c>
    </row>
    <row r="60" customFormat="false" ht="16.4" hidden="false" customHeight="false" outlineLevel="0" collapsed="false">
      <c r="A60" s="21" t="n">
        <f aca="false">$I60/$H60</f>
        <v>0</v>
      </c>
      <c r="B60" s="2" t="s">
        <v>152</v>
      </c>
      <c r="C60" s="23" t="s">
        <v>153</v>
      </c>
      <c r="D60" s="4" t="str">
        <f aca="false">B57</f>
        <v>6.2</v>
      </c>
      <c r="F60" s="5" t="n">
        <v>1</v>
      </c>
      <c r="H60" s="5" t="n">
        <f aca="false">IF($G60=0,$F60,$G60)</f>
        <v>1</v>
      </c>
      <c r="I60" s="6" t="n">
        <f aca="false">SUM($L60:$AAE60)</f>
        <v>0</v>
      </c>
      <c r="J60" s="7" t="n">
        <f aca="false">$I60/$H60</f>
        <v>0</v>
      </c>
      <c r="K60" s="6" t="n">
        <f aca="false">$H60-$I60</f>
        <v>1</v>
      </c>
    </row>
    <row r="61" customFormat="false" ht="16.4" hidden="false" customHeight="false" outlineLevel="0" collapsed="false">
      <c r="A61" s="21" t="n">
        <f aca="false">$I61/$H61</f>
        <v>0</v>
      </c>
      <c r="B61" s="2" t="s">
        <v>154</v>
      </c>
      <c r="C61" s="23" t="s">
        <v>155</v>
      </c>
      <c r="D61" s="4" t="str">
        <f aca="false">B57</f>
        <v>6.2</v>
      </c>
      <c r="F61" s="5" t="n">
        <v>1</v>
      </c>
      <c r="H61" s="5" t="n">
        <f aca="false">IF($G61=0,$F61,$G61)</f>
        <v>1</v>
      </c>
      <c r="I61" s="6" t="n">
        <f aca="false">SUM($L61:$AAE61)</f>
        <v>0</v>
      </c>
      <c r="J61" s="7" t="n">
        <f aca="false">$I61/$H61</f>
        <v>0</v>
      </c>
      <c r="K61" s="6" t="n">
        <f aca="false">$H61-$I61</f>
        <v>1</v>
      </c>
    </row>
    <row r="62" customFormat="false" ht="16.4" hidden="false" customHeight="false" outlineLevel="0" collapsed="false">
      <c r="A62" s="21" t="n">
        <f aca="false">$I62/$H62</f>
        <v>0</v>
      </c>
      <c r="B62" s="2" t="s">
        <v>156</v>
      </c>
      <c r="C62" s="23" t="s">
        <v>157</v>
      </c>
      <c r="D62" s="4" t="str">
        <f aca="false">B57</f>
        <v>6.2</v>
      </c>
      <c r="F62" s="5" t="n">
        <v>1</v>
      </c>
      <c r="H62" s="5" t="n">
        <f aca="false">IF($G62=0,$F62,$G62)</f>
        <v>1</v>
      </c>
      <c r="I62" s="6" t="n">
        <f aca="false">SUM($L62:$AAE62)</f>
        <v>0</v>
      </c>
      <c r="J62" s="7" t="n">
        <f aca="false">$I62/$H62</f>
        <v>0</v>
      </c>
      <c r="K62" s="6" t="n">
        <f aca="false">$H62-$I62</f>
        <v>1</v>
      </c>
    </row>
    <row r="63" customFormat="false" ht="15" hidden="false" customHeight="false" outlineLevel="0" collapsed="false">
      <c r="A63" s="21" t="n">
        <f aca="false">$I63/$H63</f>
        <v>0</v>
      </c>
      <c r="B63" s="2" t="s">
        <v>158</v>
      </c>
      <c r="C63" s="23" t="s">
        <v>159</v>
      </c>
      <c r="D63" s="4" t="str">
        <f aca="false">B57</f>
        <v>6.2</v>
      </c>
      <c r="F63" s="5" t="n">
        <v>2</v>
      </c>
      <c r="H63" s="5" t="n">
        <f aca="false">IF($G63=0,$F63,$G63)</f>
        <v>2</v>
      </c>
      <c r="I63" s="6" t="n">
        <f aca="false">SUM($L63:$AAE63)</f>
        <v>0</v>
      </c>
      <c r="J63" s="7" t="n">
        <f aca="false">$I63/$H63</f>
        <v>0</v>
      </c>
      <c r="K63" s="6" t="n">
        <f aca="false">$H63-$I63</f>
        <v>2</v>
      </c>
    </row>
    <row r="64" customFormat="false" ht="16.4" hidden="false" customHeight="false" outlineLevel="0" collapsed="false">
      <c r="A64" s="21" t="n">
        <f aca="false">$I64/$H64</f>
        <v>0</v>
      </c>
      <c r="B64" s="2" t="s">
        <v>160</v>
      </c>
      <c r="C64" s="23" t="s">
        <v>161</v>
      </c>
      <c r="D64" s="4" t="str">
        <f aca="false">B57</f>
        <v>6.2</v>
      </c>
      <c r="F64" s="5" t="n">
        <v>2</v>
      </c>
      <c r="H64" s="5" t="n">
        <f aca="false">IF($G64=0,$F64,$G64)</f>
        <v>2</v>
      </c>
      <c r="I64" s="6" t="n">
        <f aca="false">SUM($L64:$AAE64)</f>
        <v>0</v>
      </c>
      <c r="J64" s="7" t="n">
        <f aca="false">$I64/$H64</f>
        <v>0</v>
      </c>
      <c r="K64" s="6" t="n">
        <f aca="false">$H64-$I64</f>
        <v>2</v>
      </c>
    </row>
    <row r="65" customFormat="false" ht="16.4" hidden="false" customHeight="false" outlineLevel="0" collapsed="false">
      <c r="A65" s="21" t="n">
        <f aca="false">$I65/$H65</f>
        <v>0</v>
      </c>
      <c r="B65" s="2" t="s">
        <v>162</v>
      </c>
      <c r="C65" s="23" t="s">
        <v>163</v>
      </c>
      <c r="D65" s="4" t="str">
        <f aca="false">B57</f>
        <v>6.2</v>
      </c>
      <c r="F65" s="5" t="n">
        <v>2</v>
      </c>
      <c r="H65" s="5" t="n">
        <f aca="false">IF($G65=0,$F65,$G65)</f>
        <v>2</v>
      </c>
      <c r="I65" s="6" t="n">
        <f aca="false">SUM($L65:$AAE65)</f>
        <v>0</v>
      </c>
      <c r="J65" s="7" t="n">
        <f aca="false">$I65/$H65</f>
        <v>0</v>
      </c>
      <c r="K65" s="6" t="n">
        <f aca="false">$H65-$I65</f>
        <v>2</v>
      </c>
    </row>
    <row r="66" customFormat="false" ht="16.4" hidden="false" customHeight="false" outlineLevel="0" collapsed="false">
      <c r="A66" s="21" t="n">
        <f aca="false">$I66/$H66</f>
        <v>0</v>
      </c>
      <c r="B66" s="2" t="s">
        <v>164</v>
      </c>
      <c r="C66" s="26" t="s">
        <v>165</v>
      </c>
      <c r="D66" s="4" t="str">
        <f aca="false">B55</f>
        <v>6</v>
      </c>
      <c r="F66" s="5" t="n">
        <v>2</v>
      </c>
      <c r="H66" s="5" t="n">
        <f aca="false">IF($G66=0,$F66,$G66)</f>
        <v>2</v>
      </c>
      <c r="I66" s="6" t="n">
        <f aca="false">SUM($L66:$AAE66)</f>
        <v>0</v>
      </c>
      <c r="J66" s="7" t="n">
        <f aca="false">$I66/$H66</f>
        <v>0</v>
      </c>
      <c r="K66" s="6" t="n">
        <f aca="false">$H66-$I66</f>
        <v>2</v>
      </c>
    </row>
    <row r="67" customFormat="false" ht="16.4" hidden="false" customHeight="false" outlineLevel="0" collapsed="false">
      <c r="A67" s="21" t="n">
        <f aca="false">$I67/$H67</f>
        <v>0</v>
      </c>
      <c r="B67" s="2" t="s">
        <v>166</v>
      </c>
      <c r="C67" s="23" t="s">
        <v>167</v>
      </c>
      <c r="D67" s="4" t="str">
        <f aca="false">B66</f>
        <v>6.3</v>
      </c>
      <c r="F67" s="5" t="n">
        <v>2</v>
      </c>
      <c r="H67" s="5" t="n">
        <f aca="false">IF($G67=0,$F67,$G67)</f>
        <v>2</v>
      </c>
      <c r="I67" s="6" t="n">
        <f aca="false">SUM($L67:$AAE67)</f>
        <v>0</v>
      </c>
      <c r="J67" s="7" t="n">
        <f aca="false">$I67/$H67</f>
        <v>0</v>
      </c>
      <c r="K67" s="6" t="n">
        <f aca="false">$H67-$I67</f>
        <v>2</v>
      </c>
    </row>
    <row r="68" customFormat="false" ht="16.4" hidden="false" customHeight="false" outlineLevel="0" collapsed="false">
      <c r="A68" s="21" t="n">
        <f aca="false">$I68/$H68</f>
        <v>0</v>
      </c>
      <c r="B68" s="2" t="s">
        <v>168</v>
      </c>
      <c r="C68" s="23" t="s">
        <v>169</v>
      </c>
      <c r="D68" s="4" t="str">
        <f aca="false">B66</f>
        <v>6.3</v>
      </c>
      <c r="F68" s="5" t="n">
        <v>2</v>
      </c>
      <c r="H68" s="5" t="n">
        <f aca="false">IF($G68=0,$F68,$G68)</f>
        <v>2</v>
      </c>
      <c r="I68" s="6" t="n">
        <f aca="false">SUM($L68:$AAE68)</f>
        <v>0</v>
      </c>
      <c r="J68" s="7" t="n">
        <f aca="false">$I68/$H68</f>
        <v>0</v>
      </c>
      <c r="K68" s="6" t="n">
        <f aca="false">$H68-$I68</f>
        <v>2</v>
      </c>
    </row>
    <row r="69" customFormat="false" ht="16.4" hidden="false" customHeight="false" outlineLevel="0" collapsed="false">
      <c r="A69" s="21" t="n">
        <f aca="false">$I69/$H69</f>
        <v>0</v>
      </c>
      <c r="B69" s="2" t="s">
        <v>170</v>
      </c>
      <c r="C69" s="23" t="s">
        <v>171</v>
      </c>
      <c r="D69" s="4" t="str">
        <f aca="false">B66</f>
        <v>6.3</v>
      </c>
      <c r="F69" s="5" t="n">
        <v>1</v>
      </c>
      <c r="H69" s="5" t="n">
        <f aca="false">IF($G69=0,$F69,$G69)</f>
        <v>1</v>
      </c>
      <c r="I69" s="6" t="n">
        <f aca="false">SUM($L69:$AAE69)</f>
        <v>0</v>
      </c>
      <c r="J69" s="7" t="n">
        <f aca="false">$I69/$H69</f>
        <v>0</v>
      </c>
      <c r="K69" s="6" t="n">
        <f aca="false">$H69-$I69</f>
        <v>1</v>
      </c>
    </row>
    <row r="70" customFormat="false" ht="16.4" hidden="false" customHeight="false" outlineLevel="0" collapsed="false">
      <c r="A70" s="21" t="n">
        <f aca="false">$I70/$H70</f>
        <v>0</v>
      </c>
      <c r="B70" s="2" t="s">
        <v>172</v>
      </c>
      <c r="C70" s="23" t="s">
        <v>173</v>
      </c>
      <c r="D70" s="4" t="str">
        <f aca="false">B66</f>
        <v>6.3</v>
      </c>
      <c r="F70" s="5" t="n">
        <v>2</v>
      </c>
      <c r="H70" s="5" t="n">
        <f aca="false">IF($G70=0,$F70,$G70)</f>
        <v>2</v>
      </c>
      <c r="I70" s="6" t="n">
        <f aca="false">SUM($L70:$AAE70)</f>
        <v>0</v>
      </c>
      <c r="J70" s="7" t="n">
        <f aca="false">$I70/$H70</f>
        <v>0</v>
      </c>
      <c r="K70" s="6" t="n">
        <f aca="false">$H70-$I70</f>
        <v>2</v>
      </c>
    </row>
    <row r="71" customFormat="false" ht="16.4" hidden="false" customHeight="false" outlineLevel="0" collapsed="false">
      <c r="A71" s="21" t="n">
        <f aca="false">$I71/$H71</f>
        <v>0</v>
      </c>
      <c r="B71" s="2" t="s">
        <v>174</v>
      </c>
      <c r="C71" s="23" t="s">
        <v>175</v>
      </c>
      <c r="D71" s="4" t="str">
        <f aca="false">B66</f>
        <v>6.3</v>
      </c>
      <c r="F71" s="5" t="n">
        <v>2</v>
      </c>
      <c r="H71" s="5" t="n">
        <f aca="false">IF($G71=0,$F71,$G71)</f>
        <v>2</v>
      </c>
      <c r="I71" s="6" t="n">
        <f aca="false">SUM($L71:$AAE71)</f>
        <v>0</v>
      </c>
      <c r="J71" s="7" t="n">
        <f aca="false">$I71/$H71</f>
        <v>0</v>
      </c>
      <c r="K71" s="6" t="n">
        <f aca="false">$H71-$I71</f>
        <v>2</v>
      </c>
    </row>
    <row r="72" customFormat="false" ht="15" hidden="false" customHeight="false" outlineLevel="0" collapsed="false">
      <c r="A72" s="21" t="n">
        <f aca="false">$I72/$H72</f>
        <v>0</v>
      </c>
      <c r="B72" s="2" t="s">
        <v>176</v>
      </c>
      <c r="C72" s="23" t="s">
        <v>177</v>
      </c>
      <c r="D72" s="4" t="str">
        <f aca="false">B66</f>
        <v>6.3</v>
      </c>
      <c r="F72" s="5" t="n">
        <v>3</v>
      </c>
      <c r="H72" s="5" t="n">
        <f aca="false">IF($G72=0,$F72,$G72)</f>
        <v>3</v>
      </c>
      <c r="I72" s="6" t="n">
        <f aca="false">SUM($L72:$AAE72)</f>
        <v>0</v>
      </c>
      <c r="J72" s="7" t="n">
        <f aca="false">$I72/$H72</f>
        <v>0</v>
      </c>
      <c r="K72" s="6" t="n">
        <f aca="false">$H72-$I72</f>
        <v>3</v>
      </c>
    </row>
    <row r="73" customFormat="false" ht="15" hidden="false" customHeight="false" outlineLevel="0" collapsed="false">
      <c r="A73" s="21" t="n">
        <f aca="false">$I73/$H73</f>
        <v>0</v>
      </c>
      <c r="B73" s="2" t="s">
        <v>178</v>
      </c>
      <c r="C73" s="23" t="s">
        <v>179</v>
      </c>
      <c r="D73" s="4" t="str">
        <f aca="false">B66</f>
        <v>6.3</v>
      </c>
      <c r="F73" s="5" t="n">
        <v>3</v>
      </c>
      <c r="H73" s="5" t="n">
        <f aca="false">IF($G73=0,$F73,$G73)</f>
        <v>3</v>
      </c>
      <c r="I73" s="6" t="n">
        <f aca="false">SUM($L73:$AAE73)</f>
        <v>0</v>
      </c>
      <c r="J73" s="7" t="n">
        <f aca="false">$I73/$H73</f>
        <v>0</v>
      </c>
      <c r="K73" s="6" t="n">
        <f aca="false">$H73-$I73</f>
        <v>3</v>
      </c>
    </row>
    <row r="74" customFormat="false" ht="15" hidden="false" customHeight="false" outlineLevel="0" collapsed="false">
      <c r="A74" s="21" t="n">
        <f aca="false">$I74/$H74</f>
        <v>0</v>
      </c>
      <c r="B74" s="2" t="s">
        <v>180</v>
      </c>
      <c r="C74" s="22" t="s">
        <v>181</v>
      </c>
      <c r="D74" s="4" t="str">
        <f aca="false">B55</f>
        <v>6</v>
      </c>
      <c r="F74" s="5" t="n">
        <v>1</v>
      </c>
      <c r="H74" s="5" t="n">
        <f aca="false">IF($G74=0,$F74,$G74)</f>
        <v>1</v>
      </c>
      <c r="I74" s="6" t="n">
        <f aca="false">SUM($L74:$AAE74)</f>
        <v>0</v>
      </c>
      <c r="J74" s="7" t="n">
        <f aca="false">$I74/$H74</f>
        <v>0</v>
      </c>
      <c r="K74" s="6" t="n">
        <f aca="false">$H74-$I74</f>
        <v>1</v>
      </c>
    </row>
    <row r="75" customFormat="false" ht="15" hidden="false" customHeight="false" outlineLevel="0" collapsed="false">
      <c r="A75" s="21" t="n">
        <f aca="false">$I75/$H75</f>
        <v>0</v>
      </c>
      <c r="B75" s="2" t="s">
        <v>182</v>
      </c>
      <c r="C75" s="23" t="s">
        <v>183</v>
      </c>
      <c r="D75" s="4" t="str">
        <f aca="false">B74</f>
        <v>6.4</v>
      </c>
      <c r="F75" s="5" t="n">
        <v>1</v>
      </c>
      <c r="H75" s="5" t="n">
        <f aca="false">IF($G75=0,$F75,$G75)</f>
        <v>1</v>
      </c>
      <c r="I75" s="6" t="n">
        <f aca="false">SUM($L75:$AAE75)</f>
        <v>0</v>
      </c>
      <c r="J75" s="7" t="n">
        <f aca="false">$I75/$H75</f>
        <v>0</v>
      </c>
      <c r="K75" s="6" t="n">
        <f aca="false">$H75-$I75</f>
        <v>1</v>
      </c>
    </row>
    <row r="76" customFormat="false" ht="15" hidden="false" customHeight="false" outlineLevel="0" collapsed="false">
      <c r="A76" s="21" t="n">
        <f aca="false">$I76/$H76</f>
        <v>0</v>
      </c>
      <c r="B76" s="2" t="s">
        <v>184</v>
      </c>
      <c r="C76" s="23" t="s">
        <v>185</v>
      </c>
      <c r="D76" s="4" t="str">
        <f aca="false">B74</f>
        <v>6.4</v>
      </c>
      <c r="F76" s="5" t="n">
        <v>1</v>
      </c>
      <c r="H76" s="5" t="n">
        <f aca="false">IF($G76=0,$F76,$G76)</f>
        <v>1</v>
      </c>
      <c r="I76" s="6" t="n">
        <f aca="false">SUM($L76:$AAE76)</f>
        <v>0</v>
      </c>
      <c r="J76" s="7" t="n">
        <f aca="false">$I76/$H76</f>
        <v>0</v>
      </c>
      <c r="K76" s="6" t="n">
        <f aca="false">$H76-$I76</f>
        <v>1</v>
      </c>
    </row>
    <row r="77" customFormat="false" ht="15" hidden="false" customHeight="false" outlineLevel="0" collapsed="false">
      <c r="A77" s="21" t="n">
        <f aca="false">$I77/$H77</f>
        <v>0</v>
      </c>
      <c r="B77" s="2" t="s">
        <v>186</v>
      </c>
      <c r="C77" s="23" t="s">
        <v>187</v>
      </c>
      <c r="D77" s="4" t="str">
        <f aca="false">B74</f>
        <v>6.4</v>
      </c>
      <c r="F77" s="5" t="n">
        <v>1</v>
      </c>
      <c r="H77" s="5" t="n">
        <f aca="false">IF($G77=0,$F77,$G77)</f>
        <v>1</v>
      </c>
      <c r="I77" s="6" t="n">
        <f aca="false">SUM($L77:$AAE77)</f>
        <v>0</v>
      </c>
      <c r="J77" s="7" t="n">
        <f aca="false">$I77/$H77</f>
        <v>0</v>
      </c>
      <c r="K77" s="6" t="n">
        <f aca="false">$H77-$I77</f>
        <v>1</v>
      </c>
    </row>
    <row r="78" customFormat="false" ht="15" hidden="false" customHeight="false" outlineLevel="0" collapsed="false">
      <c r="A78" s="21" t="n">
        <f aca="false">$I78/$H78</f>
        <v>0</v>
      </c>
      <c r="B78" s="2" t="s">
        <v>188</v>
      </c>
      <c r="C78" s="23" t="s">
        <v>189</v>
      </c>
      <c r="D78" s="4" t="str">
        <f aca="false">B74</f>
        <v>6.4</v>
      </c>
      <c r="F78" s="5" t="n">
        <v>1</v>
      </c>
      <c r="H78" s="5" t="n">
        <f aca="false">IF($G78=0,$F78,$G78)</f>
        <v>1</v>
      </c>
      <c r="I78" s="6" t="n">
        <f aca="false">SUM($L78:$AAE78)</f>
        <v>0</v>
      </c>
      <c r="J78" s="7" t="n">
        <f aca="false">$I78/$H78</f>
        <v>0</v>
      </c>
      <c r="K78" s="6" t="n">
        <f aca="false">$H78-$I78</f>
        <v>1</v>
      </c>
    </row>
    <row r="79" customFormat="false" ht="15" hidden="false" customHeight="false" outlineLevel="0" collapsed="false">
      <c r="A79" s="21" t="n">
        <f aca="false">$I79/$H79</f>
        <v>0</v>
      </c>
      <c r="B79" s="2" t="s">
        <v>190</v>
      </c>
      <c r="C79" s="23" t="s">
        <v>191</v>
      </c>
      <c r="D79" s="4" t="str">
        <f aca="false">B74</f>
        <v>6.4</v>
      </c>
      <c r="F79" s="5" t="n">
        <v>1</v>
      </c>
      <c r="H79" s="5" t="n">
        <f aca="false">IF($G79=0,$F79,$G79)</f>
        <v>1</v>
      </c>
      <c r="I79" s="6" t="n">
        <f aca="false">SUM($L79:$AAE79)</f>
        <v>0</v>
      </c>
      <c r="J79" s="7" t="n">
        <f aca="false">$I79/$H79</f>
        <v>0</v>
      </c>
      <c r="K79" s="6" t="n">
        <f aca="false">$H79-$I79</f>
        <v>1</v>
      </c>
    </row>
    <row r="80" customFormat="false" ht="15" hidden="false" customHeight="false" outlineLevel="0" collapsed="false">
      <c r="A80" s="21" t="n">
        <f aca="false">$I80/$H80</f>
        <v>0</v>
      </c>
      <c r="B80" s="2" t="s">
        <v>192</v>
      </c>
      <c r="C80" s="23" t="s">
        <v>193</v>
      </c>
      <c r="D80" s="4" t="str">
        <f aca="false">B74</f>
        <v>6.4</v>
      </c>
      <c r="F80" s="5" t="n">
        <v>2</v>
      </c>
      <c r="H80" s="5" t="n">
        <f aca="false">IF($G80=0,$F80,$G80)</f>
        <v>2</v>
      </c>
      <c r="I80" s="6" t="n">
        <f aca="false">SUM($L80:$AAE80)</f>
        <v>0</v>
      </c>
      <c r="J80" s="7" t="n">
        <f aca="false">$I80/$H80</f>
        <v>0</v>
      </c>
      <c r="K80" s="6" t="n">
        <f aca="false">$H80-$I80</f>
        <v>2</v>
      </c>
    </row>
    <row r="81" customFormat="false" ht="16.4" hidden="false" customHeight="false" outlineLevel="0" collapsed="false">
      <c r="A81" s="21" t="n">
        <f aca="false">$I81/$H81</f>
        <v>0</v>
      </c>
      <c r="B81" s="2" t="s">
        <v>194</v>
      </c>
      <c r="C81" s="23" t="s">
        <v>195</v>
      </c>
      <c r="D81" s="4" t="str">
        <f aca="false">B74</f>
        <v>6.4</v>
      </c>
      <c r="F81" s="5" t="n">
        <v>3</v>
      </c>
      <c r="H81" s="5" t="n">
        <f aca="false">IF($G81=0,$F81,$G81)</f>
        <v>3</v>
      </c>
      <c r="I81" s="6" t="n">
        <f aca="false">SUM($L81:$AAE81)</f>
        <v>0</v>
      </c>
      <c r="J81" s="7" t="n">
        <f aca="false">$I81/$H81</f>
        <v>0</v>
      </c>
      <c r="K81" s="6" t="n">
        <f aca="false">$H81-$I81</f>
        <v>3</v>
      </c>
    </row>
    <row r="82" customFormat="false" ht="16.4" hidden="false" customHeight="false" outlineLevel="0" collapsed="false">
      <c r="A82" s="21" t="n">
        <f aca="false">$I82/$H82</f>
        <v>0</v>
      </c>
      <c r="B82" s="2" t="s">
        <v>196</v>
      </c>
      <c r="C82" s="22" t="s">
        <v>197</v>
      </c>
      <c r="D82" s="4" t="str">
        <f aca="false">B55</f>
        <v>6</v>
      </c>
      <c r="F82" s="5" t="n">
        <v>2</v>
      </c>
      <c r="H82" s="5" t="n">
        <f aca="false">IF($G82=0,$F82,$G82)</f>
        <v>2</v>
      </c>
      <c r="I82" s="6" t="n">
        <f aca="false">SUM($L82:$AAE82)</f>
        <v>0</v>
      </c>
      <c r="J82" s="7" t="n">
        <f aca="false">$I82/$H82</f>
        <v>0</v>
      </c>
      <c r="K82" s="6" t="n">
        <f aca="false">$H82-$I82</f>
        <v>2</v>
      </c>
    </row>
    <row r="83" customFormat="false" ht="15" hidden="false" customHeight="false" outlineLevel="0" collapsed="false">
      <c r="A83" s="21" t="n">
        <f aca="false">$I83/$H83</f>
        <v>0</v>
      </c>
      <c r="B83" s="2" t="s">
        <v>198</v>
      </c>
      <c r="C83" s="23" t="s">
        <v>199</v>
      </c>
      <c r="D83" s="4" t="str">
        <f aca="false">B82</f>
        <v>6.5</v>
      </c>
      <c r="F83" s="5" t="n">
        <v>3</v>
      </c>
      <c r="H83" s="5" t="n">
        <f aca="false">IF($G83=0,$F83,$G83)</f>
        <v>3</v>
      </c>
      <c r="I83" s="6" t="n">
        <f aca="false">SUM($L83:$AAE83)</f>
        <v>0</v>
      </c>
      <c r="J83" s="7" t="n">
        <f aca="false">$I83/$H83</f>
        <v>0</v>
      </c>
      <c r="K83" s="6" t="n">
        <f aca="false">$H83-$I83</f>
        <v>3</v>
      </c>
    </row>
    <row r="84" customFormat="false" ht="16.4" hidden="false" customHeight="false" outlineLevel="0" collapsed="false">
      <c r="A84" s="21" t="n">
        <f aca="false">$I84/$H84</f>
        <v>0</v>
      </c>
      <c r="B84" s="2" t="s">
        <v>200</v>
      </c>
      <c r="C84" s="25" t="s">
        <v>201</v>
      </c>
      <c r="D84" s="4" t="str">
        <f aca="false">B83</f>
        <v>6.5.1</v>
      </c>
      <c r="F84" s="5" t="n">
        <v>2</v>
      </c>
      <c r="H84" s="5" t="n">
        <f aca="false">IF($G84=0,$F84,$G84)</f>
        <v>2</v>
      </c>
      <c r="I84" s="6" t="n">
        <f aca="false">SUM($L84:$AAE84)</f>
        <v>0</v>
      </c>
      <c r="J84" s="7" t="n">
        <f aca="false">$I84/$H84</f>
        <v>0</v>
      </c>
      <c r="K84" s="6" t="n">
        <f aca="false">$H84-$I84</f>
        <v>2</v>
      </c>
    </row>
    <row r="85" customFormat="false" ht="16.4" hidden="false" customHeight="false" outlineLevel="0" collapsed="false">
      <c r="A85" s="21" t="n">
        <f aca="false">$I85/$H85</f>
        <v>0</v>
      </c>
      <c r="B85" s="2" t="s">
        <v>202</v>
      </c>
      <c r="C85" s="25" t="s">
        <v>203</v>
      </c>
      <c r="D85" s="4" t="str">
        <f aca="false">B83</f>
        <v>6.5.1</v>
      </c>
      <c r="F85" s="5" t="n">
        <v>2</v>
      </c>
      <c r="H85" s="5" t="n">
        <f aca="false">IF($G85=0,$F85,$G85)</f>
        <v>2</v>
      </c>
      <c r="I85" s="6" t="n">
        <f aca="false">SUM($L85:$AAE85)</f>
        <v>0</v>
      </c>
      <c r="J85" s="7" t="n">
        <f aca="false">$I85/$H85</f>
        <v>0</v>
      </c>
      <c r="K85" s="6" t="n">
        <f aca="false">$H85-$I85</f>
        <v>2</v>
      </c>
    </row>
    <row r="86" customFormat="false" ht="15" hidden="false" customHeight="false" outlineLevel="0" collapsed="false">
      <c r="A86" s="21" t="n">
        <f aca="false">$I86/$H86</f>
        <v>0</v>
      </c>
      <c r="B86" s="2" t="s">
        <v>204</v>
      </c>
      <c r="C86" s="25" t="s">
        <v>205</v>
      </c>
      <c r="D86" s="4" t="str">
        <f aca="false">B83</f>
        <v>6.5.1</v>
      </c>
      <c r="F86" s="5" t="n">
        <v>4</v>
      </c>
      <c r="H86" s="5" t="n">
        <f aca="false">IF($G86=0,$F86,$G86)</f>
        <v>4</v>
      </c>
      <c r="I86" s="6" t="n">
        <f aca="false">SUM($L86:$AAE86)</f>
        <v>0</v>
      </c>
      <c r="J86" s="7" t="n">
        <f aca="false">$I86/$H86</f>
        <v>0</v>
      </c>
      <c r="K86" s="6" t="n">
        <f aca="false">$H86-$I86</f>
        <v>4</v>
      </c>
    </row>
    <row r="87" customFormat="false" ht="15" hidden="false" customHeight="false" outlineLevel="0" collapsed="false">
      <c r="A87" s="21" t="n">
        <f aca="false">$I87/$H87</f>
        <v>0</v>
      </c>
      <c r="B87" s="2" t="s">
        <v>206</v>
      </c>
      <c r="C87" s="23" t="s">
        <v>207</v>
      </c>
      <c r="D87" s="4" t="str">
        <f aca="false">B82</f>
        <v>6.5</v>
      </c>
      <c r="F87" s="5" t="n">
        <v>2</v>
      </c>
      <c r="H87" s="5" t="n">
        <f aca="false">IF($G87=0,$F87,$G87)</f>
        <v>2</v>
      </c>
      <c r="I87" s="6" t="n">
        <f aca="false">SUM($L87:$AAE87)</f>
        <v>0</v>
      </c>
      <c r="J87" s="7" t="n">
        <f aca="false">$I87/$H87</f>
        <v>0</v>
      </c>
      <c r="K87" s="6" t="n">
        <f aca="false">$H87-$I87</f>
        <v>2</v>
      </c>
    </row>
    <row r="88" customFormat="false" ht="16.4" hidden="false" customHeight="false" outlineLevel="0" collapsed="false">
      <c r="A88" s="21" t="n">
        <f aca="false">$I88/$H88</f>
        <v>0</v>
      </c>
      <c r="B88" s="2" t="s">
        <v>208</v>
      </c>
      <c r="C88" s="25" t="s">
        <v>209</v>
      </c>
      <c r="D88" s="4" t="str">
        <f aca="false">B87</f>
        <v>6.5.2</v>
      </c>
      <c r="F88" s="5" t="n">
        <v>2</v>
      </c>
      <c r="H88" s="5" t="n">
        <f aca="false">IF($G88=0,$F88,$G88)</f>
        <v>2</v>
      </c>
      <c r="I88" s="6" t="n">
        <f aca="false">SUM($L88:$AAE88)</f>
        <v>0</v>
      </c>
      <c r="J88" s="7" t="n">
        <f aca="false">$I88/$H88</f>
        <v>0</v>
      </c>
      <c r="K88" s="6" t="n">
        <f aca="false">$H88-$I88</f>
        <v>2</v>
      </c>
    </row>
    <row r="89" customFormat="false" ht="15" hidden="false" customHeight="false" outlineLevel="0" collapsed="false">
      <c r="A89" s="21" t="n">
        <f aca="false">$I89/$H89</f>
        <v>0</v>
      </c>
      <c r="B89" s="2" t="s">
        <v>210</v>
      </c>
      <c r="C89" s="25" t="s">
        <v>211</v>
      </c>
      <c r="D89" s="4" t="str">
        <f aca="false">B87</f>
        <v>6.5.2</v>
      </c>
      <c r="F89" s="5" t="n">
        <v>2</v>
      </c>
      <c r="H89" s="5" t="n">
        <f aca="false">IF($G89=0,$F89,$G89)</f>
        <v>2</v>
      </c>
      <c r="I89" s="6" t="n">
        <f aca="false">SUM($L89:$AAE89)</f>
        <v>0</v>
      </c>
      <c r="J89" s="7" t="n">
        <f aca="false">$I89/$H89</f>
        <v>0</v>
      </c>
      <c r="K89" s="6" t="n">
        <f aca="false">$H89-$I89</f>
        <v>2</v>
      </c>
    </row>
    <row r="90" customFormat="false" ht="15" hidden="false" customHeight="false" outlineLevel="0" collapsed="false">
      <c r="A90" s="14" t="n">
        <f aca="false">$I90/$H90</f>
        <v>0</v>
      </c>
      <c r="B90" s="15" t="s">
        <v>212</v>
      </c>
      <c r="C90" s="27" t="s">
        <v>213</v>
      </c>
      <c r="D90" s="17" t="str">
        <f aca="false">B5</f>
        <v>2.1</v>
      </c>
      <c r="E90" s="17"/>
      <c r="F90" s="18" t="n">
        <v>2</v>
      </c>
      <c r="G90" s="18"/>
      <c r="H90" s="18" t="n">
        <f aca="false">IF($G90=0,$F90,$G90)</f>
        <v>2</v>
      </c>
      <c r="I90" s="19" t="n">
        <f aca="false">SUM($L90:$AAE90)</f>
        <v>0</v>
      </c>
      <c r="J90" s="20" t="n">
        <f aca="false">$I90/$H90</f>
        <v>0</v>
      </c>
      <c r="K90" s="19" t="n">
        <f aca="false">$H90-$I90</f>
        <v>2</v>
      </c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</row>
    <row r="91" customFormat="false" ht="15" hidden="false" customHeight="false" outlineLevel="0" collapsed="false">
      <c r="A91" s="21" t="n">
        <f aca="false">$I91/$H91</f>
        <v>0</v>
      </c>
      <c r="B91" s="2" t="s">
        <v>214</v>
      </c>
      <c r="C91" s="26" t="s">
        <v>215</v>
      </c>
      <c r="D91" s="4" t="str">
        <f aca="false">B90</f>
        <v>7</v>
      </c>
      <c r="F91" s="5" t="n">
        <v>2</v>
      </c>
      <c r="H91" s="5" t="n">
        <f aca="false">IF($G91=0,$F91,$G91)</f>
        <v>2</v>
      </c>
      <c r="I91" s="6" t="n">
        <f aca="false">SUM($L91:$AAE91)</f>
        <v>0</v>
      </c>
      <c r="J91" s="7" t="n">
        <f aca="false">$I91/$H91</f>
        <v>0</v>
      </c>
      <c r="K91" s="6" t="n">
        <f aca="false">$H91-$I91</f>
        <v>2</v>
      </c>
    </row>
    <row r="92" customFormat="false" ht="16.4" hidden="false" customHeight="false" outlineLevel="0" collapsed="false">
      <c r="A92" s="21" t="n">
        <f aca="false">$I92/$H92</f>
        <v>0</v>
      </c>
      <c r="B92" s="2" t="s">
        <v>216</v>
      </c>
      <c r="C92" s="23" t="s">
        <v>217</v>
      </c>
      <c r="D92" s="4" t="str">
        <f aca="false">B91</f>
        <v>7.1</v>
      </c>
      <c r="F92" s="5" t="n">
        <v>1</v>
      </c>
      <c r="H92" s="5" t="n">
        <f aca="false">IF($G92=0,$F92,$G92)</f>
        <v>1</v>
      </c>
      <c r="I92" s="6" t="n">
        <f aca="false">SUM($L92:$AAE92)</f>
        <v>0</v>
      </c>
      <c r="J92" s="7" t="n">
        <f aca="false">$I92/$H92</f>
        <v>0</v>
      </c>
      <c r="K92" s="6" t="n">
        <f aca="false">$H92-$I92</f>
        <v>1</v>
      </c>
    </row>
    <row r="93" customFormat="false" ht="16.4" hidden="false" customHeight="false" outlineLevel="0" collapsed="false">
      <c r="A93" s="21" t="n">
        <f aca="false">$I93/$H93</f>
        <v>0</v>
      </c>
      <c r="B93" s="2" t="s">
        <v>218</v>
      </c>
      <c r="C93" s="23" t="s">
        <v>219</v>
      </c>
      <c r="D93" s="4" t="str">
        <f aca="false">B91</f>
        <v>7.1</v>
      </c>
      <c r="F93" s="5" t="n">
        <v>1</v>
      </c>
      <c r="H93" s="5" t="n">
        <f aca="false">IF($G93=0,$F93,$G93)</f>
        <v>1</v>
      </c>
      <c r="I93" s="6" t="n">
        <f aca="false">SUM($L93:$AAE93)</f>
        <v>0</v>
      </c>
      <c r="J93" s="7" t="n">
        <f aca="false">$I93/$H93</f>
        <v>0</v>
      </c>
      <c r="K93" s="6" t="n">
        <f aca="false">$H93-$I93</f>
        <v>1</v>
      </c>
    </row>
    <row r="94" customFormat="false" ht="16.4" hidden="false" customHeight="false" outlineLevel="0" collapsed="false">
      <c r="A94" s="21" t="n">
        <f aca="false">$I94/$H94</f>
        <v>0</v>
      </c>
      <c r="B94" s="2" t="s">
        <v>220</v>
      </c>
      <c r="C94" s="23" t="s">
        <v>221</v>
      </c>
      <c r="D94" s="4" t="str">
        <f aca="false">B91</f>
        <v>7.1</v>
      </c>
      <c r="F94" s="5" t="n">
        <v>1</v>
      </c>
      <c r="H94" s="5" t="n">
        <f aca="false">IF($G94=0,$F94,$G94)</f>
        <v>1</v>
      </c>
      <c r="I94" s="6" t="n">
        <f aca="false">SUM($L94:$AAE94)</f>
        <v>0</v>
      </c>
      <c r="J94" s="7" t="n">
        <f aca="false">$I94/$H94</f>
        <v>0</v>
      </c>
      <c r="K94" s="6" t="n">
        <f aca="false">$H94-$I94</f>
        <v>1</v>
      </c>
    </row>
    <row r="95" customFormat="false" ht="15" hidden="false" customHeight="false" outlineLevel="0" collapsed="false">
      <c r="A95" s="21" t="n">
        <f aca="false">$I95/$H95</f>
        <v>0</v>
      </c>
      <c r="B95" s="2" t="s">
        <v>222</v>
      </c>
      <c r="C95" s="23" t="s">
        <v>223</v>
      </c>
      <c r="D95" s="4" t="str">
        <f aca="false">B91</f>
        <v>7.1</v>
      </c>
      <c r="F95" s="5" t="n">
        <v>2</v>
      </c>
      <c r="H95" s="5" t="n">
        <f aca="false">IF($G95=0,$F95,$G95)</f>
        <v>2</v>
      </c>
      <c r="I95" s="6" t="n">
        <f aca="false">SUM($L95:$AAE95)</f>
        <v>0</v>
      </c>
      <c r="J95" s="7" t="n">
        <f aca="false">$I95/$H95</f>
        <v>0</v>
      </c>
      <c r="K95" s="6" t="n">
        <f aca="false">$H95-$I95</f>
        <v>2</v>
      </c>
    </row>
    <row r="96" customFormat="false" ht="15" hidden="false" customHeight="false" outlineLevel="0" collapsed="false">
      <c r="A96" s="21" t="n">
        <f aca="false">$I96/$H96</f>
        <v>0</v>
      </c>
      <c r="B96" s="2" t="s">
        <v>224</v>
      </c>
      <c r="C96" s="23" t="s">
        <v>225</v>
      </c>
      <c r="D96" s="4" t="str">
        <f aca="false">B91</f>
        <v>7.1</v>
      </c>
      <c r="F96" s="5" t="n">
        <v>2</v>
      </c>
      <c r="H96" s="5" t="n">
        <f aca="false">IF($G96=0,$F96,$G96)</f>
        <v>2</v>
      </c>
      <c r="I96" s="6" t="n">
        <f aca="false">SUM($L96:$AAE96)</f>
        <v>0</v>
      </c>
      <c r="J96" s="7" t="n">
        <f aca="false">$I96/$H96</f>
        <v>0</v>
      </c>
      <c r="K96" s="6" t="n">
        <f aca="false">$H96-$I96</f>
        <v>2</v>
      </c>
    </row>
    <row r="97" customFormat="false" ht="16.4" hidden="false" customHeight="false" outlineLevel="0" collapsed="false">
      <c r="A97" s="21" t="n">
        <f aca="false">$I97/$H97</f>
        <v>0</v>
      </c>
      <c r="B97" s="2" t="s">
        <v>226</v>
      </c>
      <c r="C97" s="23" t="s">
        <v>227</v>
      </c>
      <c r="D97" s="4" t="str">
        <f aca="false">B91</f>
        <v>7.1</v>
      </c>
      <c r="F97" s="5" t="n">
        <v>3</v>
      </c>
      <c r="H97" s="5" t="n">
        <f aca="false">IF($G97=0,$F97,$G97)</f>
        <v>3</v>
      </c>
      <c r="I97" s="6" t="n">
        <f aca="false">SUM($L97:$AAE97)</f>
        <v>0</v>
      </c>
      <c r="J97" s="7" t="n">
        <f aca="false">$I97/$H97</f>
        <v>0</v>
      </c>
      <c r="K97" s="6" t="n">
        <f aca="false">$H97-$I97</f>
        <v>3</v>
      </c>
    </row>
    <row r="98" customFormat="false" ht="15" hidden="false" customHeight="false" outlineLevel="0" collapsed="false">
      <c r="A98" s="21" t="n">
        <f aca="false">$I98/$H98</f>
        <v>0</v>
      </c>
      <c r="B98" s="2" t="s">
        <v>228</v>
      </c>
      <c r="C98" s="26" t="s">
        <v>229</v>
      </c>
      <c r="D98" s="4" t="str">
        <f aca="false">B90</f>
        <v>7</v>
      </c>
      <c r="F98" s="5" t="n">
        <v>2</v>
      </c>
      <c r="H98" s="5" t="n">
        <f aca="false">IF($G98=0,$F98,$G98)</f>
        <v>2</v>
      </c>
      <c r="I98" s="6" t="n">
        <f aca="false">SUM($L98:$AAE98)</f>
        <v>0</v>
      </c>
      <c r="J98" s="7" t="n">
        <f aca="false">$I98/$H98</f>
        <v>0</v>
      </c>
      <c r="K98" s="6" t="n">
        <f aca="false">$H98-$I98</f>
        <v>2</v>
      </c>
    </row>
    <row r="99" customFormat="false" ht="16.4" hidden="false" customHeight="false" outlineLevel="0" collapsed="false">
      <c r="A99" s="21" t="n">
        <f aca="false">$I99/$H99</f>
        <v>0</v>
      </c>
      <c r="B99" s="2" t="s">
        <v>230</v>
      </c>
      <c r="C99" s="23" t="s">
        <v>231</v>
      </c>
      <c r="D99" s="4" t="str">
        <f aca="false">B98</f>
        <v>7.2</v>
      </c>
      <c r="F99" s="5" t="n">
        <v>2</v>
      </c>
      <c r="H99" s="5" t="n">
        <f aca="false">IF($G99=0,$F99,$G99)</f>
        <v>2</v>
      </c>
      <c r="I99" s="6" t="n">
        <f aca="false">SUM($L99:$AAE99)</f>
        <v>0</v>
      </c>
      <c r="J99" s="7" t="n">
        <f aca="false">$I99/$H99</f>
        <v>0</v>
      </c>
      <c r="K99" s="6" t="n">
        <f aca="false">$H99-$I99</f>
        <v>2</v>
      </c>
    </row>
    <row r="100" customFormat="false" ht="16.4" hidden="false" customHeight="false" outlineLevel="0" collapsed="false">
      <c r="A100" s="21" t="n">
        <f aca="false">$I100/$H100</f>
        <v>0</v>
      </c>
      <c r="B100" s="2" t="s">
        <v>232</v>
      </c>
      <c r="C100" s="23" t="s">
        <v>233</v>
      </c>
      <c r="D100" s="4" t="str">
        <f aca="false">B98</f>
        <v>7.2</v>
      </c>
      <c r="F100" s="5" t="n">
        <v>1</v>
      </c>
      <c r="H100" s="5" t="n">
        <f aca="false">IF($G100=0,$F100,$G100)</f>
        <v>1</v>
      </c>
      <c r="I100" s="6" t="n">
        <f aca="false">SUM($L100:$AAE100)</f>
        <v>0</v>
      </c>
      <c r="J100" s="7" t="n">
        <f aca="false">$I100/$H100</f>
        <v>0</v>
      </c>
      <c r="K100" s="6" t="n">
        <f aca="false">$H100-$I100</f>
        <v>1</v>
      </c>
    </row>
    <row r="101" customFormat="false" ht="16.4" hidden="false" customHeight="false" outlineLevel="0" collapsed="false">
      <c r="A101" s="21" t="n">
        <f aca="false">$I101/$H101</f>
        <v>0</v>
      </c>
      <c r="B101" s="2" t="s">
        <v>234</v>
      </c>
      <c r="C101" s="23" t="s">
        <v>235</v>
      </c>
      <c r="D101" s="4" t="str">
        <f aca="false">B98</f>
        <v>7.2</v>
      </c>
      <c r="F101" s="5" t="n">
        <v>1</v>
      </c>
      <c r="H101" s="5" t="n">
        <f aca="false">IF($G101=0,$F101,$G101)</f>
        <v>1</v>
      </c>
      <c r="I101" s="6" t="n">
        <f aca="false">SUM($L101:$AAE101)</f>
        <v>0</v>
      </c>
      <c r="J101" s="7" t="n">
        <f aca="false">$I101/$H101</f>
        <v>0</v>
      </c>
      <c r="K101" s="6" t="n">
        <f aca="false">$H101-$I101</f>
        <v>1</v>
      </c>
    </row>
    <row r="102" customFormat="false" ht="16.4" hidden="false" customHeight="false" outlineLevel="0" collapsed="false">
      <c r="A102" s="21" t="n">
        <f aca="false">$I102/$H102</f>
        <v>0</v>
      </c>
      <c r="B102" s="2" t="s">
        <v>236</v>
      </c>
      <c r="C102" s="23" t="s">
        <v>237</v>
      </c>
      <c r="D102" s="4" t="str">
        <f aca="false">B98</f>
        <v>7.2</v>
      </c>
      <c r="F102" s="5" t="n">
        <v>1</v>
      </c>
      <c r="H102" s="5" t="n">
        <f aca="false">IF($G102=0,$F102,$G102)</f>
        <v>1</v>
      </c>
      <c r="I102" s="6" t="n">
        <f aca="false">SUM($L102:$AAE102)</f>
        <v>0</v>
      </c>
      <c r="J102" s="7" t="n">
        <f aca="false">$I102/$H102</f>
        <v>0</v>
      </c>
      <c r="K102" s="6" t="n">
        <f aca="false">$H102-$I102</f>
        <v>1</v>
      </c>
    </row>
    <row r="103" customFormat="false" ht="15" hidden="false" customHeight="false" outlineLevel="0" collapsed="false">
      <c r="A103" s="14" t="n">
        <f aca="false">$I103/$H103</f>
        <v>0</v>
      </c>
      <c r="B103" s="15" t="s">
        <v>238</v>
      </c>
      <c r="C103" s="16" t="s">
        <v>239</v>
      </c>
      <c r="D103" s="17" t="str">
        <f aca="false">B5</f>
        <v>2.1</v>
      </c>
      <c r="E103" s="17"/>
      <c r="F103" s="18" t="n">
        <v>2</v>
      </c>
      <c r="G103" s="18"/>
      <c r="H103" s="18" t="n">
        <f aca="false">IF($G103=0,$F103,$G103)</f>
        <v>2</v>
      </c>
      <c r="I103" s="19" t="n">
        <f aca="false">SUM($L103:$AAE103)</f>
        <v>0</v>
      </c>
      <c r="J103" s="20" t="n">
        <f aca="false">$I103/$H103</f>
        <v>0</v>
      </c>
      <c r="K103" s="19" t="n">
        <f aca="false">$H103-$I103</f>
        <v>2</v>
      </c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</row>
    <row r="104" customFormat="false" ht="15" hidden="false" customHeight="false" outlineLevel="0" collapsed="false">
      <c r="A104" s="21" t="n">
        <f aca="false">$I104/$H104</f>
        <v>0</v>
      </c>
      <c r="B104" s="2" t="s">
        <v>240</v>
      </c>
      <c r="C104" s="22" t="s">
        <v>241</v>
      </c>
      <c r="D104" s="4" t="str">
        <f aca="false">B103</f>
        <v>8</v>
      </c>
      <c r="F104" s="5" t="n">
        <f aca="false">2*Report!$B$1</f>
        <v>24</v>
      </c>
      <c r="G104" s="5" t="n">
        <v>2</v>
      </c>
      <c r="H104" s="5" t="n">
        <f aca="false">IF($G104=0,$F104,$G104)</f>
        <v>2</v>
      </c>
      <c r="I104" s="6" t="n">
        <f aca="false">SUM($L104:$AAE104)</f>
        <v>0</v>
      </c>
      <c r="J104" s="7" t="n">
        <f aca="false">$I104/$H104</f>
        <v>0</v>
      </c>
      <c r="K104" s="6" t="n">
        <f aca="false">$H104-$I104</f>
        <v>2</v>
      </c>
    </row>
  </sheetData>
  <conditionalFormatting sqref="J2:J104">
    <cfRule type="dataBar" priority="2">
      <dataBar showValue="1" minLength="0" maxLength="100">
        <cfvo type="percent" val="0"/>
        <cfvo type="percent" val="100"/>
        <color rgb="FF66CC00"/>
      </dataBar>
      <extLst>
        <ext xmlns:x14="http://schemas.microsoft.com/office/spreadsheetml/2009/9/main" uri="{B025F937-C7B1-47D3-B67F-A62EFF666E3E}">
          <x14:id>{981A45BA-16E9-45C0-867C-88ED5FF9A068}</x14:id>
        </ext>
      </extLst>
    </cfRule>
  </conditionalFormatting>
  <conditionalFormatting sqref="A2:A104">
    <cfRule type="iconSet" priority="3">
      <iconSet iconSet="3Flags">
        <cfvo type="percent" val="0"/>
        <cfvo type="num" val="0.1"/>
        <cfvo type="num" val="1"/>
      </iconSet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1A45BA-16E9-45C0-867C-88ED5FF9A068}">
            <x14:dataBar minLength="0" maxLength="10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J2:J104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1" activeCellId="0" sqref="A1"/>
    </sheetView>
  </sheetViews>
  <sheetFormatPr defaultColWidth="11.58984375" defaultRowHeight="13.8" zeroHeight="false" outlineLevelRow="0" outlineLevelCol="0"/>
  <cols>
    <col collapsed="false" customWidth="true" hidden="false" outlineLevel="0" max="1" min="1" style="28" width="22.43"/>
    <col collapsed="false" customWidth="true" hidden="false" outlineLevel="0" max="6" min="2" style="29" width="24.17"/>
    <col collapsed="false" customWidth="false" hidden="false" outlineLevel="0" max="1024" min="7" style="29" width="11.57"/>
  </cols>
  <sheetData>
    <row r="1" customFormat="false" ht="13.8" hidden="false" customHeight="false" outlineLevel="0" collapsed="false">
      <c r="A1" s="30" t="s">
        <v>242</v>
      </c>
      <c r="B1" s="31" t="n">
        <v>12</v>
      </c>
      <c r="C1" s="31"/>
    </row>
    <row r="2" customFormat="false" ht="13.8" hidden="false" customHeight="false" outlineLevel="0" collapsed="false">
      <c r="A2" s="30" t="s">
        <v>243</v>
      </c>
      <c r="B2" s="31" t="n">
        <v>3</v>
      </c>
      <c r="C2" s="31"/>
    </row>
    <row r="3" customFormat="false" ht="13.8" hidden="false" customHeight="false" outlineLevel="0" collapsed="false">
      <c r="A3" s="30" t="s">
        <v>244</v>
      </c>
      <c r="B3" s="31" t="n">
        <f aca="false">$B$1*$B$2</f>
        <v>36</v>
      </c>
      <c r="C3" s="31"/>
    </row>
    <row r="4" customFormat="false" ht="13.8" hidden="false" customHeight="false" outlineLevel="0" collapsed="false">
      <c r="A4" s="30" t="s">
        <v>245</v>
      </c>
      <c r="B4" s="31" t="n">
        <v>4</v>
      </c>
      <c r="C4" s="31"/>
    </row>
    <row r="5" customFormat="false" ht="13.8" hidden="false" customHeight="false" outlineLevel="0" collapsed="false">
      <c r="A5" s="30" t="s">
        <v>246</v>
      </c>
      <c r="B5" s="31" t="n">
        <f aca="false">$B$3*$B$4</f>
        <v>144</v>
      </c>
      <c r="C5" s="31"/>
    </row>
    <row r="6" customFormat="false" ht="13.8" hidden="false" customHeight="false" outlineLevel="0" collapsed="false">
      <c r="A6" s="30" t="s">
        <v>247</v>
      </c>
      <c r="B6" s="31" t="n">
        <f aca="false">SUM(Data!$F$2:$F$99999)</f>
        <v>219.6</v>
      </c>
      <c r="C6" s="31"/>
    </row>
    <row r="7" customFormat="false" ht="13.8" hidden="false" customHeight="false" outlineLevel="0" collapsed="false">
      <c r="A7" s="30" t="s">
        <v>248</v>
      </c>
      <c r="B7" s="31" t="n">
        <f aca="false">SUM(Data!$H$2:$H$100000)</f>
        <v>164.6</v>
      </c>
      <c r="C7" s="31"/>
    </row>
    <row r="8" customFormat="false" ht="13.8" hidden="false" customHeight="false" outlineLevel="0" collapsed="false">
      <c r="A8" s="30" t="s">
        <v>249</v>
      </c>
      <c r="B8" s="31" t="n">
        <f aca="false">SUM(Data!$I$2:$I$99999)</f>
        <v>14</v>
      </c>
      <c r="C8" s="31"/>
    </row>
    <row r="9" customFormat="false" ht="13.8" hidden="false" customHeight="false" outlineLevel="0" collapsed="false">
      <c r="A9" s="30" t="s">
        <v>250</v>
      </c>
      <c r="B9" s="31" t="n">
        <f aca="false">SUM(Data!$K$2:$K$100000)</f>
        <v>150.6</v>
      </c>
      <c r="C9" s="31"/>
    </row>
    <row r="10" customFormat="false" ht="13.8" hidden="false" customHeight="false" outlineLevel="0" collapsed="false">
      <c r="A10" s="30" t="s">
        <v>7</v>
      </c>
      <c r="B10" s="32" t="n">
        <f aca="false">$B$8/$B$7</f>
        <v>0.0850546780072904</v>
      </c>
      <c r="C10" s="32"/>
    </row>
    <row r="11" s="34" customFormat="true" ht="13.8" hidden="false" customHeight="false" outlineLevel="0" collapsed="false">
      <c r="A11" s="33"/>
    </row>
    <row r="12" customFormat="false" ht="13.8" hidden="false" customHeight="false" outlineLevel="0" collapsed="false">
      <c r="A12" s="35" t="s">
        <v>251</v>
      </c>
      <c r="B12" s="35" t="s">
        <v>249</v>
      </c>
      <c r="C12" s="35" t="s">
        <v>252</v>
      </c>
      <c r="D12" s="35" t="s">
        <v>253</v>
      </c>
      <c r="E12" s="35" t="s">
        <v>254</v>
      </c>
      <c r="F12" s="35" t="s">
        <v>250</v>
      </c>
    </row>
    <row r="13" customFormat="false" ht="12.8" hidden="false" customHeight="false" outlineLevel="0" collapsed="false">
      <c r="A13" s="36" t="str">
        <f aca="false">Data!L$1</f>
        <v>آبان و آذر ۹۷</v>
      </c>
      <c r="B13" s="31" t="n">
        <f aca="false">SUM(Data!L:L)</f>
        <v>2</v>
      </c>
      <c r="C13" s="31" t="n">
        <v>2</v>
      </c>
      <c r="D13" s="31" t="n">
        <f aca="false">SUM(B$13:B13)</f>
        <v>2</v>
      </c>
      <c r="E13" s="31" t="n">
        <f aca="false">SUM(C$13:C13)</f>
        <v>2</v>
      </c>
      <c r="F13" s="31" t="n">
        <f aca="false">$B$7-$D13</f>
        <v>162.6</v>
      </c>
    </row>
    <row r="14" customFormat="false" ht="12.8" hidden="false" customHeight="false" outlineLevel="0" collapsed="false">
      <c r="A14" s="36" t="str">
        <f aca="false">Data!M$1</f>
        <v>دی ۹۷</v>
      </c>
      <c r="B14" s="31" t="n">
        <f aca="false">SUM(Data!M:M)</f>
        <v>4.1</v>
      </c>
      <c r="C14" s="31" t="n">
        <f aca="false">$B$4</f>
        <v>4</v>
      </c>
      <c r="D14" s="31" t="n">
        <f aca="false">SUM(B$13:B14)</f>
        <v>6.1</v>
      </c>
      <c r="E14" s="31" t="n">
        <f aca="false">SUM(C$13:C14)</f>
        <v>6</v>
      </c>
      <c r="F14" s="31" t="n">
        <f aca="false">$B$7-$D14</f>
        <v>158.5</v>
      </c>
    </row>
    <row r="15" customFormat="false" ht="12.8" hidden="false" customHeight="false" outlineLevel="0" collapsed="false">
      <c r="A15" s="36" t="str">
        <f aca="false">Data!N$1</f>
        <v>بهمن ۹۷</v>
      </c>
      <c r="B15" s="31" t="n">
        <f aca="false">SUM(Data!N:N)</f>
        <v>4.6</v>
      </c>
      <c r="C15" s="31" t="n">
        <f aca="false">$B$4</f>
        <v>4</v>
      </c>
      <c r="D15" s="31" t="n">
        <f aca="false">SUM(B$13:B15)</f>
        <v>10.7</v>
      </c>
      <c r="E15" s="31" t="n">
        <f aca="false">SUM(C$13:C15)</f>
        <v>10</v>
      </c>
      <c r="F15" s="31" t="n">
        <f aca="false">$B$7-$D15</f>
        <v>153.9</v>
      </c>
    </row>
    <row r="16" customFormat="false" ht="12.8" hidden="false" customHeight="false" outlineLevel="0" collapsed="false">
      <c r="A16" s="36" t="str">
        <f aca="false">Data!O$1</f>
        <v>اسفند ۹۷</v>
      </c>
      <c r="B16" s="31" t="n">
        <f aca="false">SUM(Data!O:O)</f>
        <v>3.3</v>
      </c>
      <c r="C16" s="31" t="n">
        <f aca="false">$B$4</f>
        <v>4</v>
      </c>
      <c r="D16" s="31" t="n">
        <f aca="false">SUM(B$13:B16)</f>
        <v>14</v>
      </c>
      <c r="E16" s="31" t="n">
        <f aca="false">SUM(C$13:C16)</f>
        <v>14</v>
      </c>
      <c r="F16" s="31" t="n">
        <f aca="false">$B$7-$D16</f>
        <v>150.6</v>
      </c>
    </row>
    <row r="17" customFormat="false" ht="12.8" hidden="false" customHeight="false" outlineLevel="0" collapsed="false">
      <c r="A17" s="36" t="str">
        <f aca="false">Data!P$1</f>
        <v>فروردین ۹۸</v>
      </c>
      <c r="B17" s="31" t="n">
        <f aca="false">SUM(Data!P:P)</f>
        <v>0</v>
      </c>
      <c r="C17" s="31" t="n">
        <f aca="false">$B$4</f>
        <v>4</v>
      </c>
      <c r="D17" s="31" t="n">
        <f aca="false">SUM(B$13:B17)</f>
        <v>14</v>
      </c>
      <c r="E17" s="31" t="n">
        <f aca="false">SUM(C$13:C17)</f>
        <v>18</v>
      </c>
      <c r="F17" s="31" t="n">
        <f aca="false">$B$7-$D17</f>
        <v>150.6</v>
      </c>
    </row>
    <row r="18" customFormat="false" ht="12.8" hidden="false" customHeight="false" outlineLevel="0" collapsed="false">
      <c r="A18" s="36" t="str">
        <f aca="false">Data!Q$1</f>
        <v>اردیبهشت ۹۸</v>
      </c>
      <c r="B18" s="31" t="n">
        <f aca="false">SUM(Data!Q:Q)</f>
        <v>0</v>
      </c>
      <c r="C18" s="31" t="n">
        <f aca="false">$B$4</f>
        <v>4</v>
      </c>
      <c r="D18" s="31" t="n">
        <f aca="false">SUM(B$13:B18)</f>
        <v>14</v>
      </c>
      <c r="E18" s="31" t="n">
        <f aca="false">SUM(C$13:C18)</f>
        <v>22</v>
      </c>
      <c r="F18" s="31" t="n">
        <f aca="false">$B$7-$D18</f>
        <v>150.6</v>
      </c>
    </row>
    <row r="19" customFormat="false" ht="12.8" hidden="false" customHeight="false" outlineLevel="0" collapsed="false">
      <c r="A19" s="36" t="str">
        <f aca="false">Data!R$1</f>
        <v>خرداد ۹۸</v>
      </c>
      <c r="B19" s="31" t="n">
        <f aca="false">SUM(Data!R:R)</f>
        <v>0</v>
      </c>
      <c r="C19" s="31" t="n">
        <f aca="false">$B$4</f>
        <v>4</v>
      </c>
      <c r="D19" s="31" t="n">
        <f aca="false">SUM(B$13:B19)</f>
        <v>14</v>
      </c>
      <c r="E19" s="31" t="n">
        <f aca="false">SUM(C$13:C19)</f>
        <v>26</v>
      </c>
      <c r="F19" s="31" t="n">
        <f aca="false">$B$7-$D19</f>
        <v>150.6</v>
      </c>
    </row>
    <row r="20" customFormat="false" ht="12.8" hidden="false" customHeight="false" outlineLevel="0" collapsed="false">
      <c r="A20" s="36" t="str">
        <f aca="false">Data!S$1</f>
        <v>تیر ۹۸</v>
      </c>
      <c r="B20" s="31" t="n">
        <f aca="false">SUM(Data!S:S)</f>
        <v>0</v>
      </c>
      <c r="C20" s="31" t="n">
        <f aca="false">$B$4</f>
        <v>4</v>
      </c>
      <c r="D20" s="31" t="n">
        <f aca="false">SUM(B$13:B20)</f>
        <v>14</v>
      </c>
      <c r="E20" s="31" t="n">
        <f aca="false">SUM(C$13:C20)</f>
        <v>30</v>
      </c>
      <c r="F20" s="31" t="n">
        <f aca="false">$B$7-$D20</f>
        <v>150.6</v>
      </c>
    </row>
    <row r="21" customFormat="false" ht="12.8" hidden="false" customHeight="false" outlineLevel="0" collapsed="false">
      <c r="A21" s="36" t="str">
        <f aca="false">Data!T$1</f>
        <v>مرداد ۹۸</v>
      </c>
      <c r="B21" s="31" t="n">
        <f aca="false">SUM(Data!T:T)</f>
        <v>0</v>
      </c>
      <c r="C21" s="31" t="n">
        <f aca="false">$B$4</f>
        <v>4</v>
      </c>
      <c r="D21" s="31" t="n">
        <f aca="false">SUM(B$13:B21)</f>
        <v>14</v>
      </c>
      <c r="E21" s="31" t="n">
        <f aca="false">SUM(C$13:C21)</f>
        <v>34</v>
      </c>
      <c r="F21" s="31" t="n">
        <f aca="false">$B$7-$D21</f>
        <v>150.6</v>
      </c>
    </row>
    <row r="22" customFormat="false" ht="12.8" hidden="false" customHeight="false" outlineLevel="0" collapsed="false">
      <c r="A22" s="36" t="str">
        <f aca="false">Data!U$1</f>
        <v>شهریور ۹۸</v>
      </c>
      <c r="B22" s="31" t="n">
        <f aca="false">SUM(Data!U:U)</f>
        <v>0</v>
      </c>
      <c r="C22" s="31" t="n">
        <f aca="false">$B$4</f>
        <v>4</v>
      </c>
      <c r="D22" s="31" t="n">
        <f aca="false">SUM(B$13:B22)</f>
        <v>14</v>
      </c>
      <c r="E22" s="31" t="n">
        <f aca="false">SUM(C$13:C22)</f>
        <v>38</v>
      </c>
      <c r="F22" s="31" t="n">
        <f aca="false">$B$7-$D22</f>
        <v>150.6</v>
      </c>
    </row>
    <row r="23" customFormat="false" ht="12.8" hidden="false" customHeight="false" outlineLevel="0" collapsed="false">
      <c r="A23" s="36" t="str">
        <f aca="false">Data!V$1</f>
        <v>مهر ۹۸</v>
      </c>
      <c r="B23" s="31" t="n">
        <f aca="false">SUM(Data!V:V)</f>
        <v>0</v>
      </c>
      <c r="C23" s="31" t="n">
        <f aca="false">$B$4</f>
        <v>4</v>
      </c>
      <c r="D23" s="31" t="n">
        <f aca="false">SUM(B$13:B23)</f>
        <v>14</v>
      </c>
      <c r="E23" s="31" t="n">
        <f aca="false">SUM(C$13:C23)</f>
        <v>42</v>
      </c>
      <c r="F23" s="31" t="n">
        <f aca="false">$B$7-$D23</f>
        <v>150.6</v>
      </c>
    </row>
    <row r="24" customFormat="false" ht="12.8" hidden="false" customHeight="false" outlineLevel="0" collapsed="false">
      <c r="A24" s="36" t="str">
        <f aca="false">Data!W$1</f>
        <v>آبان ۹۸</v>
      </c>
      <c r="B24" s="31" t="n">
        <f aca="false">SUM(Data!W:W)</f>
        <v>0</v>
      </c>
      <c r="C24" s="31" t="n">
        <f aca="false">$B$4</f>
        <v>4</v>
      </c>
      <c r="D24" s="31" t="n">
        <f aca="false">SUM(B$13:B24)</f>
        <v>14</v>
      </c>
      <c r="E24" s="31" t="n">
        <f aca="false">SUM(C$13:C24)</f>
        <v>46</v>
      </c>
      <c r="F24" s="31" t="n">
        <f aca="false">$B$7-$D24</f>
        <v>150.6</v>
      </c>
    </row>
    <row r="25" customFormat="false" ht="12.8" hidden="false" customHeight="false" outlineLevel="0" collapsed="false">
      <c r="A25" s="36" t="str">
        <f aca="false">Data!X$1</f>
        <v>آذر ۹۸</v>
      </c>
      <c r="B25" s="31" t="n">
        <f aca="false">SUM(Data!X:X)</f>
        <v>0</v>
      </c>
      <c r="C25" s="31" t="n">
        <f aca="false">$B$4</f>
        <v>4</v>
      </c>
      <c r="D25" s="31" t="n">
        <f aca="false">SUM(B$13:B25)</f>
        <v>14</v>
      </c>
      <c r="E25" s="31" t="n">
        <f aca="false">SUM(C$13:C25)</f>
        <v>50</v>
      </c>
      <c r="F25" s="31" t="n">
        <f aca="false">$B$7-$D25</f>
        <v>150.6</v>
      </c>
    </row>
    <row r="26" customFormat="false" ht="12.8" hidden="false" customHeight="false" outlineLevel="0" collapsed="false">
      <c r="A26" s="36" t="str">
        <f aca="false">Data!Y$1</f>
        <v>دی ۹۸</v>
      </c>
      <c r="B26" s="31" t="n">
        <f aca="false">SUM(Data!Y:Y)</f>
        <v>0</v>
      </c>
      <c r="C26" s="31" t="n">
        <f aca="false">$B$4</f>
        <v>4</v>
      </c>
      <c r="D26" s="31" t="n">
        <f aca="false">SUM(B$13:B26)</f>
        <v>14</v>
      </c>
      <c r="E26" s="31" t="n">
        <f aca="false">SUM(C$13:C26)</f>
        <v>54</v>
      </c>
      <c r="F26" s="31" t="n">
        <f aca="false">$B$7-$D26</f>
        <v>150.6</v>
      </c>
    </row>
    <row r="27" customFormat="false" ht="12.8" hidden="false" customHeight="false" outlineLevel="0" collapsed="false">
      <c r="A27" s="36" t="str">
        <f aca="false">Data!Z$1</f>
        <v>بهمن ۹۸</v>
      </c>
      <c r="B27" s="31" t="n">
        <f aca="false">SUM(Data!Z:Z)</f>
        <v>0</v>
      </c>
      <c r="C27" s="31" t="n">
        <f aca="false">$B$4</f>
        <v>4</v>
      </c>
      <c r="D27" s="31" t="n">
        <f aca="false">SUM(B$13:B27)</f>
        <v>14</v>
      </c>
      <c r="E27" s="31" t="n">
        <f aca="false">SUM(C$13:C27)</f>
        <v>58</v>
      </c>
      <c r="F27" s="31" t="n">
        <f aca="false">$B$7-$D27</f>
        <v>150.6</v>
      </c>
    </row>
    <row r="28" customFormat="false" ht="12.8" hidden="false" customHeight="false" outlineLevel="0" collapsed="false">
      <c r="A28" s="36" t="str">
        <f aca="false">Data!AA$1</f>
        <v>اسفند ۹۸</v>
      </c>
      <c r="B28" s="31" t="n">
        <f aca="false">SUM(Data!AA:AA)</f>
        <v>0</v>
      </c>
      <c r="C28" s="31" t="n">
        <f aca="false">$B$4</f>
        <v>4</v>
      </c>
      <c r="D28" s="31" t="n">
        <f aca="false">SUM(B$13:B28)</f>
        <v>14</v>
      </c>
      <c r="E28" s="31" t="n">
        <f aca="false">SUM(C$13:C28)</f>
        <v>62</v>
      </c>
      <c r="F28" s="31" t="n">
        <f aca="false">$B$7-$D28</f>
        <v>150.6</v>
      </c>
    </row>
    <row r="29" customFormat="false" ht="12.8" hidden="false" customHeight="false" outlineLevel="0" collapsed="false">
      <c r="A29" s="36" t="str">
        <f aca="false">Data!AB$1</f>
        <v>فروردین ۹۹</v>
      </c>
      <c r="B29" s="31" t="n">
        <f aca="false">SUM(Data!AB:AB)</f>
        <v>0</v>
      </c>
      <c r="C29" s="31" t="n">
        <f aca="false">$B$4</f>
        <v>4</v>
      </c>
      <c r="D29" s="31" t="n">
        <f aca="false">SUM(B$13:B29)</f>
        <v>14</v>
      </c>
      <c r="E29" s="31" t="n">
        <f aca="false">SUM(C$13:C29)</f>
        <v>66</v>
      </c>
      <c r="F29" s="31" t="n">
        <f aca="false">$B$7-$D29</f>
        <v>150.6</v>
      </c>
    </row>
    <row r="30" customFormat="false" ht="12.8" hidden="false" customHeight="false" outlineLevel="0" collapsed="false">
      <c r="A30" s="36" t="str">
        <f aca="false">Data!AC$1</f>
        <v>اردیبهشت ۹۹</v>
      </c>
      <c r="B30" s="31" t="n">
        <f aca="false">SUM(Data!AC:AC)</f>
        <v>0</v>
      </c>
      <c r="C30" s="31" t="n">
        <f aca="false">$B$4</f>
        <v>4</v>
      </c>
      <c r="D30" s="31" t="n">
        <f aca="false">SUM(B$13:B30)</f>
        <v>14</v>
      </c>
      <c r="E30" s="31" t="n">
        <f aca="false">SUM(C$13:C30)</f>
        <v>70</v>
      </c>
      <c r="F30" s="31" t="n">
        <f aca="false">$B$7-$D30</f>
        <v>150.6</v>
      </c>
    </row>
    <row r="31" customFormat="false" ht="12.8" hidden="false" customHeight="false" outlineLevel="0" collapsed="false">
      <c r="A31" s="36" t="str">
        <f aca="false">Data!AD$1</f>
        <v>خرداد ۹۹</v>
      </c>
      <c r="B31" s="31" t="n">
        <f aca="false">SUM(Data!AD:AD)</f>
        <v>0</v>
      </c>
      <c r="C31" s="31" t="n">
        <f aca="false">$B$4</f>
        <v>4</v>
      </c>
      <c r="D31" s="31" t="n">
        <f aca="false">SUM(B$13:B31)</f>
        <v>14</v>
      </c>
      <c r="E31" s="31" t="n">
        <f aca="false">SUM(C$13:C31)</f>
        <v>74</v>
      </c>
      <c r="F31" s="31" t="n">
        <f aca="false">$B$7-$D31</f>
        <v>150.6</v>
      </c>
    </row>
    <row r="32" customFormat="false" ht="12.8" hidden="false" customHeight="false" outlineLevel="0" collapsed="false">
      <c r="A32" s="36" t="str">
        <f aca="false">Data!AE$1</f>
        <v>تیر ۹۹</v>
      </c>
      <c r="B32" s="31" t="n">
        <f aca="false">SUM(Data!AE:AE)</f>
        <v>0</v>
      </c>
      <c r="C32" s="31" t="n">
        <f aca="false">$B$4</f>
        <v>4</v>
      </c>
      <c r="D32" s="31" t="n">
        <f aca="false">SUM(B$13:B32)</f>
        <v>14</v>
      </c>
      <c r="E32" s="31" t="n">
        <f aca="false">SUM(C$13:C32)</f>
        <v>78</v>
      </c>
      <c r="F32" s="31" t="n">
        <f aca="false">$B$7-$D32</f>
        <v>150.6</v>
      </c>
    </row>
    <row r="33" customFormat="false" ht="12.8" hidden="false" customHeight="false" outlineLevel="0" collapsed="false">
      <c r="A33" s="36" t="str">
        <f aca="false">Data!AF$1</f>
        <v>مرداد ۹۹</v>
      </c>
      <c r="B33" s="31" t="n">
        <f aca="false">SUM(Data!AF:AF)</f>
        <v>0</v>
      </c>
      <c r="C33" s="31" t="n">
        <f aca="false">$B$4</f>
        <v>4</v>
      </c>
      <c r="D33" s="31" t="n">
        <f aca="false">SUM(B$13:B33)</f>
        <v>14</v>
      </c>
      <c r="E33" s="31" t="n">
        <f aca="false">SUM(C$13:C33)</f>
        <v>82</v>
      </c>
      <c r="F33" s="31" t="n">
        <f aca="false">$B$7-$D33</f>
        <v>150.6</v>
      </c>
    </row>
    <row r="34" customFormat="false" ht="12.8" hidden="false" customHeight="false" outlineLevel="0" collapsed="false">
      <c r="A34" s="36" t="str">
        <f aca="false">Data!AG$1</f>
        <v>شهریور ۹۹</v>
      </c>
      <c r="B34" s="31" t="n">
        <f aca="false">SUM(Data!AG:AG)</f>
        <v>0</v>
      </c>
      <c r="C34" s="31" t="n">
        <f aca="false">$B$4</f>
        <v>4</v>
      </c>
      <c r="D34" s="31" t="n">
        <f aca="false">SUM(B$13:B34)</f>
        <v>14</v>
      </c>
      <c r="E34" s="31" t="n">
        <f aca="false">SUM(C$13:C34)</f>
        <v>86</v>
      </c>
      <c r="F34" s="31" t="n">
        <f aca="false">$B$7-$D34</f>
        <v>150.6</v>
      </c>
    </row>
    <row r="35" customFormat="false" ht="12.8" hidden="false" customHeight="false" outlineLevel="0" collapsed="false">
      <c r="A35" s="36" t="str">
        <f aca="false">Data!AH$1</f>
        <v>مهر ۹۹</v>
      </c>
      <c r="B35" s="31" t="n">
        <f aca="false">SUM(Data!AH:AH)</f>
        <v>0</v>
      </c>
      <c r="C35" s="31" t="n">
        <f aca="false">$B$4</f>
        <v>4</v>
      </c>
      <c r="D35" s="31" t="n">
        <f aca="false">SUM(B$13:B35)</f>
        <v>14</v>
      </c>
      <c r="E35" s="31" t="n">
        <f aca="false">SUM(C$13:C35)</f>
        <v>90</v>
      </c>
      <c r="F35" s="31" t="n">
        <f aca="false">$B$7-$D35</f>
        <v>150.6</v>
      </c>
    </row>
    <row r="36" customFormat="false" ht="12.8" hidden="false" customHeight="false" outlineLevel="0" collapsed="false">
      <c r="A36" s="36" t="str">
        <f aca="false">Data!AI$1</f>
        <v>آبان ۹۹</v>
      </c>
      <c r="B36" s="31" t="n">
        <f aca="false">SUM(Data!AI:AI)</f>
        <v>0</v>
      </c>
      <c r="C36" s="31" t="n">
        <f aca="false">$B$4</f>
        <v>4</v>
      </c>
      <c r="D36" s="31" t="n">
        <f aca="false">SUM(B$13:B36)</f>
        <v>14</v>
      </c>
      <c r="E36" s="31" t="n">
        <f aca="false">SUM(C$13:C36)</f>
        <v>94</v>
      </c>
      <c r="F36" s="31" t="n">
        <f aca="false">$B$7-$D36</f>
        <v>150.6</v>
      </c>
    </row>
    <row r="37" customFormat="false" ht="12.8" hidden="false" customHeight="false" outlineLevel="0" collapsed="false">
      <c r="A37" s="36" t="str">
        <f aca="false">Data!AJ$1</f>
        <v>آذر ۹۹</v>
      </c>
      <c r="B37" s="31" t="n">
        <f aca="false">SUM(Data!AJ:AJ)</f>
        <v>0</v>
      </c>
      <c r="C37" s="31" t="n">
        <f aca="false">$B$4</f>
        <v>4</v>
      </c>
      <c r="D37" s="31" t="n">
        <f aca="false">SUM(B$13:B37)</f>
        <v>14</v>
      </c>
      <c r="E37" s="31" t="n">
        <f aca="false">SUM(C$13:C37)</f>
        <v>98</v>
      </c>
      <c r="F37" s="31" t="n">
        <f aca="false">$B$7-$D37</f>
        <v>150.6</v>
      </c>
    </row>
    <row r="38" customFormat="false" ht="12.8" hidden="false" customHeight="false" outlineLevel="0" collapsed="false">
      <c r="A38" s="36" t="str">
        <f aca="false">Data!AK$1</f>
        <v>دی ۹۹</v>
      </c>
      <c r="B38" s="31" t="n">
        <f aca="false">SUM(Data!AK:AK)</f>
        <v>0</v>
      </c>
      <c r="C38" s="31" t="n">
        <f aca="false">$B$4</f>
        <v>4</v>
      </c>
      <c r="D38" s="31" t="n">
        <f aca="false">SUM(B$13:B38)</f>
        <v>14</v>
      </c>
      <c r="E38" s="31" t="n">
        <f aca="false">SUM(C$13:C38)</f>
        <v>102</v>
      </c>
      <c r="F38" s="31" t="n">
        <f aca="false">$B$7-$D38</f>
        <v>150.6</v>
      </c>
    </row>
    <row r="39" customFormat="false" ht="12.8" hidden="false" customHeight="false" outlineLevel="0" collapsed="false">
      <c r="A39" s="36" t="str">
        <f aca="false">Data!AL$1</f>
        <v>بهمن ۹۹</v>
      </c>
      <c r="B39" s="31" t="n">
        <f aca="false">SUM(Data!AL:AL)</f>
        <v>0</v>
      </c>
      <c r="C39" s="31" t="n">
        <f aca="false">$B$4</f>
        <v>4</v>
      </c>
      <c r="D39" s="31" t="n">
        <f aca="false">SUM(B$13:B39)</f>
        <v>14</v>
      </c>
      <c r="E39" s="31" t="n">
        <f aca="false">SUM(C$13:C39)</f>
        <v>106</v>
      </c>
      <c r="F39" s="31" t="n">
        <f aca="false">$B$7-$D39</f>
        <v>150.6</v>
      </c>
    </row>
    <row r="40" customFormat="false" ht="12.8" hidden="false" customHeight="false" outlineLevel="0" collapsed="false">
      <c r="A40" s="36" t="str">
        <f aca="false">Data!AM$1</f>
        <v>اسفند ۹۹</v>
      </c>
      <c r="B40" s="31" t="n">
        <f aca="false">SUM(Data!AM:AM)</f>
        <v>0</v>
      </c>
      <c r="C40" s="31" t="n">
        <f aca="false">$B$4</f>
        <v>4</v>
      </c>
      <c r="D40" s="31" t="n">
        <f aca="false">SUM(B$13:B40)</f>
        <v>14</v>
      </c>
      <c r="E40" s="31" t="n">
        <f aca="false">SUM(C$13:C40)</f>
        <v>110</v>
      </c>
      <c r="F40" s="31" t="n">
        <f aca="false">$B$7-$D40</f>
        <v>150.6</v>
      </c>
    </row>
  </sheetData>
  <conditionalFormatting sqref="B10:C10">
    <cfRule type="dataBar" priority="2">
      <dataBar showValue="1" minLength="0" maxLength="100">
        <cfvo type="num" val="0"/>
        <cfvo type="num" val="1"/>
        <color rgb="FF00CC00"/>
      </dataBar>
      <extLst>
        <ext xmlns:x14="http://schemas.microsoft.com/office/spreadsheetml/2009/9/main" uri="{B025F937-C7B1-47D3-B67F-A62EFF666E3E}">
          <x14:id>{16CD5C79-DD4E-4FB0-9E29-3CF6FDCF5D2D}</x14:id>
        </ext>
      </extLst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CD5C79-DD4E-4FB0-9E29-3CF6FDCF5D2D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B10:C10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59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37630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2019-02-20T18:03:29Z</dcterms:created>
  <dc:creator/>
  <dc:description/>
  <dc:language>en-US</dc:language>
  <cp:lastModifiedBy/>
  <dcterms:modified xsi:type="dcterms:W3CDTF">2020-09-28T21:49:01Z</dcterms:modified>
  <cp:revision>127</cp:revision>
  <dc:subject/>
  <dc:title/>
</cp:coreProperties>
</file>