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cuments\sofia2024related\"/>
    </mc:Choice>
  </mc:AlternateContent>
  <xr:revisionPtr revIDLastSave="0" documentId="13_ncr:1_{0DE65828-C854-496F-BFA8-4862B88D1202}" xr6:coauthVersionLast="47" xr6:coauthVersionMax="47" xr10:uidLastSave="{00000000-0000-0000-0000-000000000000}"/>
  <bookViews>
    <workbookView xWindow="-110" yWindow="-110" windowWidth="19420" windowHeight="10420" firstSheet="16" activeTab="16" xr2:uid="{00000000-000D-0000-FFFF-FFFF00000000}"/>
  </bookViews>
  <sheets>
    <sheet name="Tunas_HilarioISSF" sheetId="28" r:id="rId1"/>
    <sheet name="PivotTable" sheetId="24" r:id="rId2"/>
    <sheet name="Global" sheetId="25" r:id="rId3"/>
    <sheet name="Sheet4" sheetId="26" r:id="rId4"/>
    <sheet name="sofia2024" sheetId="1" r:id="rId5"/>
    <sheet name="Area87" sheetId="23" r:id="rId6"/>
    <sheet name="area81v2" sheetId="22" r:id="rId7"/>
    <sheet name="Area77" sheetId="21" r:id="rId8"/>
    <sheet name="Area71" sheetId="20" r:id="rId9"/>
    <sheet name="Area67" sheetId="19" r:id="rId10"/>
    <sheet name="Area 61" sheetId="18" r:id="rId11"/>
    <sheet name="Area57" sheetId="17" r:id="rId12"/>
    <sheet name="Area51" sheetId="16" r:id="rId13"/>
    <sheet name="Area48" sheetId="15" r:id="rId14"/>
    <sheet name="Area41" sheetId="13" r:id="rId15"/>
    <sheet name="Area37" sheetId="12" r:id="rId16"/>
    <sheet name="Area47" sheetId="14" r:id="rId17"/>
    <sheet name="Area34" sheetId="11" r:id="rId18"/>
    <sheet name="Area 31" sheetId="10" r:id="rId19"/>
    <sheet name="Area 21" sheetId="8" r:id="rId20"/>
    <sheet name="Area27" sheetId="9" r:id="rId21"/>
    <sheet name="Sheet1" sheetId="6" r:id="rId22"/>
    <sheet name="Sheet3" sheetId="7" r:id="rId23"/>
    <sheet name="Area81" sheetId="5" r:id="rId24"/>
    <sheet name="Sheet2" sheetId="4" r:id="rId25"/>
    <sheet name="NAnsenallstocks" sheetId="3" r:id="rId26"/>
    <sheet name="Tunas" sheetId="2" r:id="rId27"/>
  </sheets>
  <definedNames>
    <definedName name="_xlnm._FilterDatabase" localSheetId="3" hidden="1">Sheet4!$A$1:$E$17</definedName>
    <definedName name="_xlnm._FilterDatabase" localSheetId="4" hidden="1">sofia2024!$A$1:$P$749</definedName>
  </definedNames>
  <calcPr calcId="191029" iterateDelta="1E-4"/>
  <pivotCaches>
    <pivotCache cacheId="2" r:id="rId28"/>
    <pivotCache cacheId="3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1" l="1"/>
  <c r="E83" i="11"/>
  <c r="E81" i="11"/>
  <c r="E79" i="11"/>
  <c r="E77" i="11"/>
  <c r="N22" i="3"/>
  <c r="N21" i="3"/>
  <c r="N20" i="3"/>
  <c r="N19" i="3"/>
  <c r="N18" i="3"/>
  <c r="I86" i="11" l="1"/>
  <c r="I84" i="11"/>
  <c r="I82" i="11"/>
  <c r="I80" i="11"/>
  <c r="I78" i="11"/>
  <c r="F86" i="11"/>
  <c r="F84" i="11"/>
  <c r="F82" i="11"/>
  <c r="F80" i="11"/>
  <c r="F78" i="11"/>
  <c r="F59" i="14"/>
  <c r="F57" i="14"/>
  <c r="F55" i="14"/>
  <c r="F53" i="14"/>
  <c r="F51" i="14"/>
  <c r="G66" i="16"/>
  <c r="G68" i="16"/>
  <c r="G70" i="16"/>
  <c r="G72" i="16"/>
  <c r="G64" i="16"/>
  <c r="E64" i="16"/>
  <c r="D64" i="16"/>
  <c r="C64" i="16"/>
  <c r="E66" i="16"/>
  <c r="D66" i="16"/>
  <c r="C66" i="16"/>
  <c r="E68" i="16"/>
  <c r="D68" i="16"/>
  <c r="C68" i="16"/>
  <c r="E70" i="16"/>
  <c r="D70" i="16"/>
  <c r="C70" i="16"/>
  <c r="E72" i="16"/>
  <c r="D72" i="16"/>
  <c r="C72" i="16"/>
  <c r="D59" i="14" l="1"/>
  <c r="C59" i="14"/>
  <c r="B59" i="14"/>
  <c r="D57" i="14"/>
  <c r="C57" i="14"/>
  <c r="B57" i="14"/>
  <c r="D55" i="14"/>
  <c r="C55" i="14"/>
  <c r="B55" i="14"/>
  <c r="D53" i="14"/>
  <c r="C53" i="14"/>
  <c r="B53" i="14"/>
  <c r="D51" i="14"/>
  <c r="C51" i="14"/>
  <c r="B51" i="14"/>
  <c r="D86" i="11"/>
  <c r="C86" i="11"/>
  <c r="B86" i="11"/>
  <c r="D84" i="11"/>
  <c r="C84" i="11"/>
  <c r="B84" i="11"/>
  <c r="D82" i="11"/>
  <c r="C82" i="11"/>
  <c r="B82" i="11"/>
  <c r="D80" i="11"/>
  <c r="C80" i="11"/>
  <c r="B80" i="11"/>
  <c r="D78" i="11"/>
  <c r="C78" i="11"/>
  <c r="B78" i="11"/>
  <c r="S15" i="3"/>
  <c r="P15" i="3"/>
  <c r="O15" i="3"/>
  <c r="N15" i="3"/>
  <c r="Q14" i="3"/>
  <c r="S3" i="3"/>
  <c r="S6" i="3"/>
  <c r="S9" i="3"/>
  <c r="S12" i="3"/>
  <c r="E61" i="16"/>
  <c r="D61" i="16"/>
  <c r="G61" i="16" s="1"/>
  <c r="C61" i="16"/>
  <c r="F61" i="16" l="1"/>
  <c r="E58" i="16" l="1"/>
  <c r="D58" i="16"/>
  <c r="C58" i="16"/>
  <c r="G58" i="16" l="1"/>
  <c r="F58" i="16"/>
  <c r="D7" i="25" l="1"/>
  <c r="C7" i="25"/>
  <c r="B7" i="25"/>
  <c r="F69" i="20" l="1"/>
  <c r="E65" i="20"/>
  <c r="E69" i="20" l="1"/>
  <c r="C69" i="20"/>
  <c r="D69" i="20"/>
  <c r="B69" i="20"/>
  <c r="E37" i="25"/>
  <c r="D37" i="25"/>
  <c r="C37" i="25"/>
  <c r="B37" i="25"/>
  <c r="D22" i="28"/>
  <c r="C22" i="28"/>
  <c r="B22" i="28"/>
  <c r="M18" i="28"/>
  <c r="N18" i="28"/>
  <c r="N19" i="28"/>
  <c r="N20" i="28"/>
  <c r="BY90" i="28"/>
  <c r="BX90" i="28"/>
  <c r="BW90" i="28"/>
  <c r="BV90" i="28"/>
  <c r="BU90" i="28"/>
  <c r="BY88" i="28"/>
  <c r="BX88" i="28"/>
  <c r="BW88" i="28"/>
  <c r="BV88" i="28"/>
  <c r="BY89" i="28" s="1"/>
  <c r="BU88" i="28"/>
  <c r="BT88" i="28"/>
  <c r="BS88" i="28"/>
  <c r="BR88" i="28"/>
  <c r="Q20" i="28"/>
  <c r="Q19" i="28"/>
  <c r="Q18" i="28"/>
  <c r="C32" i="25" l="1"/>
  <c r="D32" i="25"/>
  <c r="B32" i="25"/>
  <c r="E31" i="25"/>
  <c r="C31" i="25"/>
  <c r="D31" i="25"/>
  <c r="B31" i="25"/>
  <c r="C30" i="25"/>
  <c r="D30" i="25"/>
  <c r="B30" i="25"/>
  <c r="F30" i="25"/>
  <c r="C15" i="25"/>
  <c r="D15" i="25"/>
  <c r="B15" i="25"/>
  <c r="E15" i="25" l="1"/>
  <c r="B33" i="25"/>
  <c r="C33" i="25"/>
  <c r="D33" i="25"/>
  <c r="D65" i="13"/>
  <c r="C65" i="13"/>
  <c r="B65" i="13"/>
  <c r="D70" i="11"/>
  <c r="C70" i="11"/>
  <c r="B70" i="11"/>
  <c r="D43" i="9"/>
  <c r="D13" i="25" s="1"/>
  <c r="C43" i="9"/>
  <c r="C13" i="25" s="1"/>
  <c r="B43" i="9"/>
  <c r="B13" i="25" s="1"/>
  <c r="E33" i="25" l="1"/>
  <c r="E13" i="25"/>
  <c r="D49" i="8"/>
  <c r="D12" i="25" s="1"/>
  <c r="C49" i="8"/>
  <c r="C12" i="25" s="1"/>
  <c r="E12" i="25" s="1"/>
  <c r="B49" i="8"/>
  <c r="B12" i="25" s="1"/>
  <c r="D54" i="10"/>
  <c r="D14" i="25" s="1"/>
  <c r="C54" i="10"/>
  <c r="C14" i="25" s="1"/>
  <c r="B54" i="10"/>
  <c r="B14" i="25" s="1"/>
  <c r="E14" i="25" l="1"/>
  <c r="D47" i="14"/>
  <c r="D18" i="25" s="1"/>
  <c r="C47" i="14"/>
  <c r="C18" i="25" s="1"/>
  <c r="B47" i="14"/>
  <c r="B18" i="25" s="1"/>
  <c r="D63" i="12"/>
  <c r="D16" i="25" s="1"/>
  <c r="C63" i="12"/>
  <c r="C16" i="25" s="1"/>
  <c r="B63" i="12"/>
  <c r="B16" i="25" s="1"/>
  <c r="D59" i="13"/>
  <c r="D17" i="25" s="1"/>
  <c r="C59" i="13"/>
  <c r="C17" i="25" s="1"/>
  <c r="E17" i="25" s="1"/>
  <c r="B59" i="13"/>
  <c r="B17" i="25" s="1"/>
  <c r="E55" i="16"/>
  <c r="D19" i="25" s="1"/>
  <c r="D55" i="16"/>
  <c r="C55" i="16"/>
  <c r="D67" i="17"/>
  <c r="D20" i="25" s="1"/>
  <c r="C67" i="17"/>
  <c r="C20" i="25" s="1"/>
  <c r="B67" i="17"/>
  <c r="B20" i="25" s="1"/>
  <c r="D49" i="18"/>
  <c r="D21" i="25" s="1"/>
  <c r="C49" i="18"/>
  <c r="C21" i="25" s="1"/>
  <c r="B49" i="18"/>
  <c r="B21" i="25" s="1"/>
  <c r="D44" i="19"/>
  <c r="D22" i="25" s="1"/>
  <c r="C44" i="19"/>
  <c r="C22" i="25" s="1"/>
  <c r="E22" i="25" s="1"/>
  <c r="B44" i="19"/>
  <c r="B22" i="25" s="1"/>
  <c r="E20" i="25" l="1"/>
  <c r="B19" i="25"/>
  <c r="F55" i="16"/>
  <c r="C19" i="25"/>
  <c r="G55" i="16"/>
  <c r="E16" i="25"/>
  <c r="E18" i="25"/>
  <c r="E19" i="25"/>
  <c r="E21" i="25"/>
  <c r="D66" i="20"/>
  <c r="D23" i="25" s="1"/>
  <c r="C66" i="20"/>
  <c r="C23" i="25" s="1"/>
  <c r="E23" i="25" s="1"/>
  <c r="B66" i="20"/>
  <c r="B23" i="25" s="1"/>
  <c r="D36" i="21"/>
  <c r="D24" i="25" s="1"/>
  <c r="C36" i="21"/>
  <c r="C24" i="25" s="1"/>
  <c r="B36" i="21"/>
  <c r="B24" i="25" s="1"/>
  <c r="F43" i="9"/>
  <c r="F49" i="8"/>
  <c r="D74" i="11"/>
  <c r="C74" i="11"/>
  <c r="B74" i="11"/>
  <c r="F54" i="10"/>
  <c r="F63" i="12"/>
  <c r="F67" i="17"/>
  <c r="D45" i="19"/>
  <c r="C4" i="25"/>
  <c r="D4" i="25"/>
  <c r="D34" i="25" s="1"/>
  <c r="B4" i="25"/>
  <c r="B34" i="25" s="1"/>
  <c r="D20" i="24"/>
  <c r="C20" i="24"/>
  <c r="B20" i="24"/>
  <c r="D34" i="23"/>
  <c r="D26" i="25" s="1"/>
  <c r="C34" i="23"/>
  <c r="C26" i="25" s="1"/>
  <c r="B34" i="23"/>
  <c r="B26" i="25" s="1"/>
  <c r="D41" i="22"/>
  <c r="D25" i="25" s="1"/>
  <c r="C41" i="22"/>
  <c r="C25" i="25" s="1"/>
  <c r="B41" i="22"/>
  <c r="B25" i="25" s="1"/>
  <c r="D19" i="15"/>
  <c r="C19" i="15"/>
  <c r="B19" i="15"/>
  <c r="BS91" i="2"/>
  <c r="BT91" i="2"/>
  <c r="BU91" i="2"/>
  <c r="BW91" i="2"/>
  <c r="BV91" i="2"/>
  <c r="BW90" i="2"/>
  <c r="BQ89" i="2"/>
  <c r="BR89" i="2"/>
  <c r="BS89" i="2"/>
  <c r="BT89" i="2"/>
  <c r="BU89" i="2"/>
  <c r="BV89" i="2"/>
  <c r="BW89" i="2"/>
  <c r="BP89" i="2"/>
  <c r="K29" i="25" l="1"/>
  <c r="C34" i="25"/>
  <c r="B5" i="25"/>
  <c r="B27" i="25" s="1"/>
  <c r="E25" i="25"/>
  <c r="E24" i="25"/>
  <c r="E26" i="25"/>
  <c r="D8" i="25"/>
  <c r="D28" i="25" s="1"/>
  <c r="C8" i="25"/>
  <c r="C28" i="25" s="1"/>
  <c r="C5" i="25"/>
  <c r="C27" i="25" s="1"/>
  <c r="B8" i="25"/>
  <c r="B28" i="25" s="1"/>
  <c r="E7" i="25"/>
  <c r="D5" i="25"/>
  <c r="D27" i="25" s="1"/>
  <c r="E4" i="25"/>
  <c r="O11" i="3"/>
  <c r="N11" i="3"/>
  <c r="C9" i="4"/>
  <c r="B9" i="4"/>
  <c r="A9" i="4"/>
  <c r="D8" i="4"/>
  <c r="B8" i="4"/>
  <c r="A8" i="4"/>
  <c r="P9" i="3"/>
  <c r="Q8" i="3"/>
  <c r="O9" i="3" s="1"/>
  <c r="P6" i="3"/>
  <c r="Q5" i="3"/>
  <c r="O6" i="3" s="1"/>
  <c r="Q2" i="3"/>
  <c r="P3" i="3" s="1"/>
  <c r="O19" i="2"/>
  <c r="O21" i="2"/>
  <c r="O20" i="2"/>
  <c r="L20" i="2"/>
  <c r="L21" i="2"/>
  <c r="K19" i="2"/>
  <c r="L19" i="2" s="1"/>
  <c r="G28" i="25" l="1"/>
  <c r="E28" i="25"/>
  <c r="B35" i="25"/>
  <c r="D35" i="25"/>
  <c r="C35" i="25"/>
  <c r="E27" i="25"/>
  <c r="D9" i="25"/>
  <c r="D6" i="25"/>
  <c r="Q11" i="3"/>
  <c r="P12" i="3" s="1"/>
  <c r="N9" i="3"/>
  <c r="N6" i="3"/>
  <c r="Q6" i="3" s="1"/>
  <c r="N3" i="3"/>
  <c r="O3" i="3"/>
  <c r="E35" i="25" l="1"/>
  <c r="O12" i="3"/>
  <c r="N12" i="3"/>
  <c r="Q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beyahiyat beyahiyat</author>
    <author>Omar Defeo</author>
    <author>tc={6D69D817-B824-41A7-9778-998EE0E9D33C}</author>
  </authors>
  <commentList>
    <comment ref="K132" authorId="0" shapeId="0" xr:uid="{45B6097F-A129-441B-8A51-A7129CA1ABE2}">
      <text>
        <r>
          <rPr>
            <b/>
            <sz val="9"/>
            <color indexed="81"/>
            <rFont val="Tahoma"/>
            <family val="2"/>
          </rPr>
          <t>beyahiyat beyahiyat:</t>
        </r>
        <r>
          <rPr>
            <sz val="9"/>
            <color indexed="81"/>
            <rFont val="Tahoma"/>
            <family val="2"/>
          </rPr>
          <t xml:space="preserve">
Survey Al AWAM
</t>
        </r>
      </text>
    </comment>
    <comment ref="K258" authorId="1" shapeId="0" xr:uid="{AE85B94B-F55D-4657-AFCA-5E684472B83E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Brazilian stock is O. This is not accounted here</t>
        </r>
      </text>
    </comment>
    <comment ref="K268" authorId="1" shapeId="0" xr:uid="{A9F34D12-2DD1-458E-8353-CD17372C9101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This is true for the AUCFZ. 2 stocks from Br are overfished</t>
        </r>
      </text>
    </comment>
    <comment ref="K278" authorId="1" shapeId="0" xr:uid="{0C795A6F-813F-468C-B8DC-1F2852A4C4F0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Accodring to your estimate using FishSTATJ data. Brazilian scientists state that it is F </t>
        </r>
      </text>
    </comment>
    <comment ref="K564" authorId="2" shapeId="0" xr:uid="{6D69D817-B824-41A7-9778-998EE0E9D3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Tanner crabs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tc={4EFEA86F-EB36-4E7B-8F31-E2EC4CAACAB5}</author>
  </authors>
  <commentList>
    <comment ref="K35" authorId="0" shapeId="0" xr:uid="{4EFEA86F-EB36-4E7B-8F31-E2EC4CAACAB5}">
      <text>
        <t>[Threaded comment]
Your version of Excel allows you to read this threaded comment; however, any edits to it will get removed if the file is opened in a newer version of Excel. Learn more: https://go.microsoft.com/fwlink/?linkid=870924
Comment:
    Tanner crabs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Omar Defeo</author>
  </authors>
  <commentList>
    <comment ref="K5" authorId="0" shapeId="0" xr:uid="{E7C0BE2C-A325-481E-B5A6-AB7BDFB45EC1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Brazilian stock is O. This is not accounted here</t>
        </r>
      </text>
    </comment>
    <comment ref="K15" authorId="0" shapeId="0" xr:uid="{2A54A49C-3351-4FFD-A8D6-D89EAF5FFCEC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This is true for the AUCFZ. 2 stocks from Br are overfished</t>
        </r>
      </text>
    </comment>
    <comment ref="K25" authorId="0" shapeId="0" xr:uid="{3627AC11-AED1-4BC3-BFB3-86C9A07CB692}">
      <text>
        <r>
          <rPr>
            <b/>
            <sz val="10"/>
            <color indexed="81"/>
            <rFont val="Tahoma"/>
            <family val="2"/>
          </rPr>
          <t>Omar Defeo:</t>
        </r>
        <r>
          <rPr>
            <sz val="10"/>
            <color indexed="81"/>
            <rFont val="Tahoma"/>
            <family val="2"/>
          </rPr>
          <t xml:space="preserve">
Accodring to your estimate using FishSTATJ data. Brazilian scientists state that it is F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beyahiyat beyahiyat</author>
  </authors>
  <commentList>
    <comment ref="K2" authorId="0" shapeId="0" xr:uid="{14604B75-435E-4ABE-9FDF-3F3D61459C8D}">
      <text>
        <r>
          <rPr>
            <b/>
            <sz val="9"/>
            <color indexed="81"/>
            <rFont val="Tahoma"/>
            <family val="2"/>
          </rPr>
          <t>beyahiyat beyahiyat:</t>
        </r>
        <r>
          <rPr>
            <sz val="9"/>
            <color indexed="81"/>
            <rFont val="Tahoma"/>
            <family val="2"/>
          </rPr>
          <t xml:space="preserve">
Survey Al AWAM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beyahiyat beyahiyat</author>
  </authors>
  <commentList>
    <comment ref="K2" authorId="0" shapeId="0" xr:uid="{F5EF3E0B-A5A4-4368-87C4-3267D7E4A902}">
      <text>
        <r>
          <rPr>
            <b/>
            <sz val="9"/>
            <color indexed="81"/>
            <rFont val="Tahoma"/>
            <family val="2"/>
          </rPr>
          <t>beyahiyat beyahiyat:</t>
        </r>
        <r>
          <rPr>
            <sz val="9"/>
            <color indexed="81"/>
            <rFont val="Tahoma"/>
            <family val="2"/>
          </rPr>
          <t xml:space="preserve">
Survey Al AWAM
</t>
        </r>
      </text>
    </comment>
  </commentList>
</comments>
</file>

<file path=xl/sharedStrings.xml><?xml version="1.0" encoding="utf-8"?>
<sst xmlns="http://schemas.openxmlformats.org/spreadsheetml/2006/main" count="17413" uniqueCount="838">
  <si>
    <t>Area</t>
  </si>
  <si>
    <t>Sp.group</t>
  </si>
  <si>
    <t>Name</t>
  </si>
  <si>
    <t>Species</t>
  </si>
  <si>
    <t>X2009</t>
  </si>
  <si>
    <t>X2011</t>
  </si>
  <si>
    <t>X2013</t>
  </si>
  <si>
    <t>X2015</t>
  </si>
  <si>
    <t>X2017</t>
  </si>
  <si>
    <t>X2019</t>
  </si>
  <si>
    <t>U2009</t>
  </si>
  <si>
    <t>U2011</t>
  </si>
  <si>
    <t>U2013</t>
  </si>
  <si>
    <t>U2015</t>
  </si>
  <si>
    <t>U2017</t>
  </si>
  <si>
    <t>U2019</t>
  </si>
  <si>
    <t>Amer. plaice(=Long rough dab)</t>
  </si>
  <si>
    <t>Hippoglossoides platessoides</t>
  </si>
  <si>
    <t>O</t>
  </si>
  <si>
    <t>F-O</t>
  </si>
  <si>
    <t>L</t>
  </si>
  <si>
    <t>Flatfishes nei</t>
  </si>
  <si>
    <t>Pleuronectiformes</t>
  </si>
  <si>
    <t xml:space="preserve"> </t>
  </si>
  <si>
    <t>N/A</t>
  </si>
  <si>
    <t>Greenland halibut</t>
  </si>
  <si>
    <t>Reinhardtius hippoglossoides</t>
  </si>
  <si>
    <t>F</t>
  </si>
  <si>
    <t>M</t>
  </si>
  <si>
    <t>Summer flounder</t>
  </si>
  <si>
    <t>Paralichthys dentatus</t>
  </si>
  <si>
    <t>Winter flounder</t>
  </si>
  <si>
    <t>Pseudopleuronectes americanus</t>
  </si>
  <si>
    <t>Witch flounder</t>
  </si>
  <si>
    <t>Glyptocephalus cynoglossus</t>
  </si>
  <si>
    <t>Yellowtail flounder</t>
  </si>
  <si>
    <t>Limanda ferruginea</t>
  </si>
  <si>
    <t>F/U</t>
  </si>
  <si>
    <t>U/F</t>
  </si>
  <si>
    <t>Other Flounders, halibuts, soles</t>
  </si>
  <si>
    <t>31-Flounders, halibuts, soles</t>
  </si>
  <si>
    <t>Atlantic cod</t>
  </si>
  <si>
    <t>Gadus morhua</t>
  </si>
  <si>
    <t>O-F</t>
  </si>
  <si>
    <t>Haddock</t>
  </si>
  <si>
    <t>Melanogrammus aeglefinus</t>
  </si>
  <si>
    <t>U-F</t>
  </si>
  <si>
    <t>Saithe(=Pollock)</t>
  </si>
  <si>
    <t>Pollachius virens</t>
  </si>
  <si>
    <t>U</t>
  </si>
  <si>
    <t>Silver hake</t>
  </si>
  <si>
    <t>Merluccius bilinearis</t>
  </si>
  <si>
    <t>Tusk(=Cusk)</t>
  </si>
  <si>
    <t>Brosme brosme</t>
  </si>
  <si>
    <t>White hake</t>
  </si>
  <si>
    <t>Urophycis tenuis</t>
  </si>
  <si>
    <t>Other Cods, hakes, haddocks</t>
  </si>
  <si>
    <t>32-Cods, hakes, haddocks</t>
  </si>
  <si>
    <t>33-Miscellaneous coastal fishes</t>
  </si>
  <si>
    <t>American angler</t>
  </si>
  <si>
    <t>Lophius americanus</t>
  </si>
  <si>
    <t>N</t>
  </si>
  <si>
    <t>Atlantic redfishes nei</t>
  </si>
  <si>
    <t>Sebastes spp</t>
  </si>
  <si>
    <t>F/O</t>
  </si>
  <si>
    <t>Other Miscellaneous demersal fishes</t>
  </si>
  <si>
    <t>34-Miscellaneous demersal fishes</t>
  </si>
  <si>
    <t>Atlantic herring</t>
  </si>
  <si>
    <t>Clupea harengus</t>
  </si>
  <si>
    <t>Atlantic menhaden</t>
  </si>
  <si>
    <t>Brevoortia tyrannus</t>
  </si>
  <si>
    <t>Other Herrings, sardines, anchovies</t>
  </si>
  <si>
    <t>35-Herrings, sardines, anchovies</t>
  </si>
  <si>
    <t>Atlantic mackerel</t>
  </si>
  <si>
    <t>Scomber scombrus</t>
  </si>
  <si>
    <t>Capelin</t>
  </si>
  <si>
    <t>Mallotus villosus</t>
  </si>
  <si>
    <t>Other Miscellaneous pelagic fishes</t>
  </si>
  <si>
    <t>37-Miscellaneous pelagic fishes</t>
  </si>
  <si>
    <t>American lobster</t>
  </si>
  <si>
    <t>Homarus americanus</t>
  </si>
  <si>
    <t>45-Shrimps, prawns</t>
  </si>
  <si>
    <t>Pandalus shrimps nei</t>
  </si>
  <si>
    <t>Pandalus spp</t>
  </si>
  <si>
    <t>Other Shrimps, prawns</t>
  </si>
  <si>
    <t>American sea scallop</t>
  </si>
  <si>
    <t>Placopecten magellanicus</t>
  </si>
  <si>
    <t>Atlantic bay scallop</t>
  </si>
  <si>
    <t>Argopecten irradians</t>
  </si>
  <si>
    <t>H</t>
  </si>
  <si>
    <t>Iceland scallop</t>
  </si>
  <si>
    <t>Chlamys islandica</t>
  </si>
  <si>
    <t>55-Scallops, pectens</t>
  </si>
  <si>
    <t>Atlantic surf clam</t>
  </si>
  <si>
    <t>Spisula solidissima</t>
  </si>
  <si>
    <t>Northern quahog(=Hard clam)</t>
  </si>
  <si>
    <t>Mercenaria mercenaria</t>
  </si>
  <si>
    <t>Ocean quahog</t>
  </si>
  <si>
    <t>Arctica islandica</t>
  </si>
  <si>
    <t>Sand gaper</t>
  </si>
  <si>
    <t>Mya arenaria</t>
  </si>
  <si>
    <t>Other Clams, cockles, arkshells</t>
  </si>
  <si>
    <t>56-Clams, cockles, arkshells</t>
  </si>
  <si>
    <t>Atlantic salmon</t>
  </si>
  <si>
    <t>Salmo salar</t>
  </si>
  <si>
    <t xml:space="preserve">L </t>
  </si>
  <si>
    <t>Other Salmons, trouts, smelts</t>
  </si>
  <si>
    <t>23-Salmons, trouts, smelts</t>
  </si>
  <si>
    <t>European plaice</t>
  </si>
  <si>
    <t>Pleuronectes platessa</t>
  </si>
  <si>
    <t>L-M</t>
  </si>
  <si>
    <t>Blue whiting(=Poutassou)</t>
  </si>
  <si>
    <t>Micromesistius poutassou</t>
  </si>
  <si>
    <t>Norway pout</t>
  </si>
  <si>
    <t>Trisopterus esmarkii</t>
  </si>
  <si>
    <t>Polar cod</t>
  </si>
  <si>
    <t>Boreogadus saida</t>
  </si>
  <si>
    <t xml:space="preserve">U </t>
  </si>
  <si>
    <t>Whiting</t>
  </si>
  <si>
    <t>Merlangius merlangus</t>
  </si>
  <si>
    <t>Sandeels(=Sandlances) nei</t>
  </si>
  <si>
    <t>Ammodytes spp</t>
  </si>
  <si>
    <t>Other Miscellaneous coastal fishes</t>
  </si>
  <si>
    <t>European pilchard(=Sardine)</t>
  </si>
  <si>
    <t>Sardina pilchardus</t>
  </si>
  <si>
    <t>European sprat</t>
  </si>
  <si>
    <t>Sprattus sprattus</t>
  </si>
  <si>
    <t>Atlantic horse mackerel</t>
  </si>
  <si>
    <t>Trachurus trachurus</t>
  </si>
  <si>
    <t>Northern prawn</t>
  </si>
  <si>
    <t>Pandalus borealis</t>
  </si>
  <si>
    <t>Blue mussel</t>
  </si>
  <si>
    <t>Mytilus edulis</t>
  </si>
  <si>
    <t>?</t>
  </si>
  <si>
    <t>Other Mussels</t>
  </si>
  <si>
    <t>-</t>
  </si>
  <si>
    <t>54-Mussels</t>
  </si>
  <si>
    <t>Flathead grey mullet</t>
  </si>
  <si>
    <t>Mugil cephalus</t>
  </si>
  <si>
    <t>F,F, O</t>
  </si>
  <si>
    <t>F,F,O</t>
  </si>
  <si>
    <t>F/ O</t>
  </si>
  <si>
    <t>Groupers</t>
  </si>
  <si>
    <t>Grunts, sweetlips nei</t>
  </si>
  <si>
    <t>Haemulidae (=Pomadasyidae)</t>
  </si>
  <si>
    <t>O, F</t>
  </si>
  <si>
    <t>Mullets nei</t>
  </si>
  <si>
    <t>Mugilidae</t>
  </si>
  <si>
    <t>Sciaenids</t>
  </si>
  <si>
    <t>F, O</t>
  </si>
  <si>
    <t>Snappers</t>
  </si>
  <si>
    <t>O, F, O</t>
  </si>
  <si>
    <t>Miscellaneous demersal fishes</t>
  </si>
  <si>
    <t>Atlantic thread herring</t>
  </si>
  <si>
    <t>Opisthonema oglinum</t>
  </si>
  <si>
    <t xml:space="preserve">H </t>
  </si>
  <si>
    <t>HÊ</t>
  </si>
  <si>
    <t>Gulf menhaden</t>
  </si>
  <si>
    <t>Brevoortia patronus</t>
  </si>
  <si>
    <t>Round sardinella</t>
  </si>
  <si>
    <t>Sardinella aurita</t>
  </si>
  <si>
    <t>O,F</t>
  </si>
  <si>
    <t>O/ F</t>
  </si>
  <si>
    <t>Albacore</t>
  </si>
  <si>
    <t>Thunnus alalunga</t>
  </si>
  <si>
    <t>Atlantic bonito</t>
  </si>
  <si>
    <t>Sarda sarda</t>
  </si>
  <si>
    <t>Atlantic Spanish mackerel</t>
  </si>
  <si>
    <t>Scomberomorus maculatus</t>
  </si>
  <si>
    <t>Cero</t>
  </si>
  <si>
    <t>Scomberomorus regalis</t>
  </si>
  <si>
    <t>King mackerel</t>
  </si>
  <si>
    <t>Scomberomorus cavalla</t>
  </si>
  <si>
    <t>O,O</t>
  </si>
  <si>
    <t>Serra Spanish mackerel</t>
  </si>
  <si>
    <t>Scomberomorus brasiliensis</t>
  </si>
  <si>
    <t>Skipjack tuna</t>
  </si>
  <si>
    <t>Yellowfin tuna</t>
  </si>
  <si>
    <t>Other Tunas, bonitos, billfishes</t>
  </si>
  <si>
    <t>36-Tunas, bonitos, billfishes</t>
  </si>
  <si>
    <t>Sharks, rays, chimaeras</t>
  </si>
  <si>
    <t>Marine fishes not identified</t>
  </si>
  <si>
    <t>Crabs, sea-spiders</t>
  </si>
  <si>
    <t>Caribbean spiny lobster</t>
  </si>
  <si>
    <t>Panulirus argus</t>
  </si>
  <si>
    <t>Other Lobsters, spiny-rock lobsters</t>
  </si>
  <si>
    <t>43-Lobsters, spiny-rock lobsters</t>
  </si>
  <si>
    <t>Atlantic seabob</t>
  </si>
  <si>
    <t>Xiphopenaeus kroyeri</t>
  </si>
  <si>
    <t>Northern brown shrimp</t>
  </si>
  <si>
    <t>Penaeus aztecus</t>
  </si>
  <si>
    <t>Northern pink shrimp</t>
  </si>
  <si>
    <t>Penaeus duorarum</t>
  </si>
  <si>
    <t>O/U</t>
  </si>
  <si>
    <t>Northern white shrimp</t>
  </si>
  <si>
    <t>Penaeus setiferus</t>
  </si>
  <si>
    <t>Penaeus shrimps nei</t>
  </si>
  <si>
    <t>Penaeus spp</t>
  </si>
  <si>
    <t>F,O</t>
  </si>
  <si>
    <t>Redspotted shrimp</t>
  </si>
  <si>
    <t>Penaeus brasiliensis</t>
  </si>
  <si>
    <t>Rock shrimp</t>
  </si>
  <si>
    <t>Sicyonia brevirostris</t>
  </si>
  <si>
    <t>Royal red shrimp</t>
  </si>
  <si>
    <t>Pleoticus robustus</t>
  </si>
  <si>
    <t>Stromboid conchs nei</t>
  </si>
  <si>
    <t>Strombus spp</t>
  </si>
  <si>
    <t>Other Abalones, winkles, conchs</t>
  </si>
  <si>
    <t>52-Abalones, winkles, conchs</t>
  </si>
  <si>
    <t>American cupped oyster</t>
  </si>
  <si>
    <t>Crassostrea virginica</t>
  </si>
  <si>
    <t>U, F</t>
  </si>
  <si>
    <t>Other Oysters</t>
  </si>
  <si>
    <t>53-Oysters</t>
  </si>
  <si>
    <t>Calico scallop</t>
  </si>
  <si>
    <t>Argopecten gibbus</t>
  </si>
  <si>
    <t>Other Scallops, pectens</t>
  </si>
  <si>
    <t>Common sole</t>
  </si>
  <si>
    <t>Solea solea</t>
  </si>
  <si>
    <t>Tonguefishes</t>
  </si>
  <si>
    <t>Cynoglossidae</t>
  </si>
  <si>
    <t>European hake</t>
  </si>
  <si>
    <t>Merluccius merluccius</t>
  </si>
  <si>
    <t>Senegalese hake</t>
  </si>
  <si>
    <t>Merluccius senegalensis</t>
  </si>
  <si>
    <t>Bigeye grunt</t>
  </si>
  <si>
    <t>Brachydeuterus auritus</t>
  </si>
  <si>
    <t>Bobo croaker</t>
  </si>
  <si>
    <t>Pseudotolithus elongatus</t>
  </si>
  <si>
    <t>Common dentex</t>
  </si>
  <si>
    <t>Dentex dentex</t>
  </si>
  <si>
    <t>Croakers, drums nei</t>
  </si>
  <si>
    <t>Sciaenidae</t>
  </si>
  <si>
    <t>Threadfins, tasselfishes nei</t>
  </si>
  <si>
    <t>Polynemidae</t>
  </si>
  <si>
    <t>Largehead hairtail</t>
  </si>
  <si>
    <t>Trichiurus lepturus</t>
  </si>
  <si>
    <t>Bonga shad</t>
  </si>
  <si>
    <t>Ethmalosa fimbriata</t>
  </si>
  <si>
    <t>European anchovy</t>
  </si>
  <si>
    <t>Engraulis encrasicolus</t>
  </si>
  <si>
    <t>F-F</t>
  </si>
  <si>
    <t>N-O</t>
  </si>
  <si>
    <t>Madeiran sardinella</t>
  </si>
  <si>
    <t>Sardinella maderensis</t>
  </si>
  <si>
    <t>O/F/U</t>
  </si>
  <si>
    <t>Bigeye tuna</t>
  </si>
  <si>
    <t>Thunnus obesus</t>
  </si>
  <si>
    <t>Frigate and bullet tunas</t>
  </si>
  <si>
    <t>Auxis thazard, A. rochei</t>
  </si>
  <si>
    <t>Little tunny(=Atl.black skipj)</t>
  </si>
  <si>
    <t>Euthynnus alletteratus</t>
  </si>
  <si>
    <t>Katsuwonus pelamis</t>
  </si>
  <si>
    <t>Swordfish</t>
  </si>
  <si>
    <t>Xiphias gladius</t>
  </si>
  <si>
    <t>Tuna-like fishes nei</t>
  </si>
  <si>
    <t>Scombroidei</t>
  </si>
  <si>
    <t>Thunnus albacares</t>
  </si>
  <si>
    <t>Barracudas nei</t>
  </si>
  <si>
    <t>Sphyraena spp</t>
  </si>
  <si>
    <t>Atlantic chub mackerel</t>
  </si>
  <si>
    <t>Scomber japonicus</t>
  </si>
  <si>
    <t>False scad</t>
  </si>
  <si>
    <t>Caranx rhonchus</t>
  </si>
  <si>
    <t>O/F</t>
  </si>
  <si>
    <t>Jack and horse mackerels nei</t>
  </si>
  <si>
    <t>Trachurus spp</t>
  </si>
  <si>
    <t>38-Sharks, rays, chimaeras</t>
  </si>
  <si>
    <t>39-Marine fishes not identified</t>
  </si>
  <si>
    <t>European lobster</t>
  </si>
  <si>
    <t>Homarus gammarus</t>
  </si>
  <si>
    <t>Norway lobster</t>
  </si>
  <si>
    <t>Nephrops norvegicus</t>
  </si>
  <si>
    <t>Palinurid spiny lobsters nei</t>
  </si>
  <si>
    <t>Palinurus spp</t>
  </si>
  <si>
    <t>Tropical spiny lobsters nei</t>
  </si>
  <si>
    <t>Panulirus spp</t>
  </si>
  <si>
    <t>Deep-water rose shrimp</t>
  </si>
  <si>
    <t>Parapenaeus longirostris</t>
  </si>
  <si>
    <t>O/N/F</t>
  </si>
  <si>
    <t>U-F-O</t>
  </si>
  <si>
    <t>O-F-U</t>
  </si>
  <si>
    <t>Natantian decapods nei</t>
  </si>
  <si>
    <t>Natantia</t>
  </si>
  <si>
    <t xml:space="preserve">O </t>
  </si>
  <si>
    <t>Southern pink shrimp</t>
  </si>
  <si>
    <t>Penaeus notialis</t>
  </si>
  <si>
    <t>Common octopus</t>
  </si>
  <si>
    <t>Octopus vulgaris</t>
  </si>
  <si>
    <t>Common squids nei</t>
  </si>
  <si>
    <t>Loligo spp</t>
  </si>
  <si>
    <t>Cuttlefish, bobtail squids nei</t>
  </si>
  <si>
    <t>Sepiidae, Sepiolidae</t>
  </si>
  <si>
    <t>F-O-N</t>
  </si>
  <si>
    <t>O-U</t>
  </si>
  <si>
    <t>Octopuses, etc. nei</t>
  </si>
  <si>
    <t>Octopodidae</t>
  </si>
  <si>
    <t>Various squids nei</t>
  </si>
  <si>
    <t>Loliginidae, Ommastrephidae</t>
  </si>
  <si>
    <t>Other Squids, cuttlefishes, octopuses</t>
  </si>
  <si>
    <t>57-Squids, cuttlefishes, octopuses</t>
  </si>
  <si>
    <t>Black and Caspian Sea sprat</t>
  </si>
  <si>
    <t>Clupeonella cultriventris</t>
  </si>
  <si>
    <t>Pontic shad</t>
  </si>
  <si>
    <t>Alosa pontica</t>
  </si>
  <si>
    <t>Other Shads</t>
  </si>
  <si>
    <t>24-Shads</t>
  </si>
  <si>
    <t>Bogue</t>
  </si>
  <si>
    <t>Boops boops</t>
  </si>
  <si>
    <t>Common pandora</t>
  </si>
  <si>
    <t>Pagellus erythrinus</t>
  </si>
  <si>
    <t>Dusky grouper</t>
  </si>
  <si>
    <t>Epinephelus marginatus</t>
  </si>
  <si>
    <t>European seabass</t>
  </si>
  <si>
    <t>Dicentrarchus labrax</t>
  </si>
  <si>
    <t>Gilthead seabream</t>
  </si>
  <si>
    <t>Sparus aurata</t>
  </si>
  <si>
    <t>Picarels nei</t>
  </si>
  <si>
    <t>Spicara spp</t>
  </si>
  <si>
    <t>Porgies, seabreams nei</t>
  </si>
  <si>
    <t>Sparidae</t>
  </si>
  <si>
    <t>Red mullet</t>
  </si>
  <si>
    <t>Mullus barbatus</t>
  </si>
  <si>
    <t>Surmullets(=Red mullets) nei</t>
  </si>
  <si>
    <t>Mullus spp</t>
  </si>
  <si>
    <t>Sardinellas nei</t>
  </si>
  <si>
    <t>Sardinella spp</t>
  </si>
  <si>
    <t>Atlantic bluefin tuna</t>
  </si>
  <si>
    <t>Thunnus thynnus</t>
  </si>
  <si>
    <t>Plain bonito</t>
  </si>
  <si>
    <t>Orcynopsis unicolor</t>
  </si>
  <si>
    <t>Chub mackerel</t>
  </si>
  <si>
    <t>Silversides(=Sand smelts) nei</t>
  </si>
  <si>
    <t>Atherinidae</t>
  </si>
  <si>
    <t>Common prawn</t>
  </si>
  <si>
    <t>Palaemon serratus</t>
  </si>
  <si>
    <t>Mediterranean mussel</t>
  </si>
  <si>
    <t>Mytilus galloprovincialis</t>
  </si>
  <si>
    <t>Striped venus</t>
  </si>
  <si>
    <t>Chamelea gallina</t>
  </si>
  <si>
    <t>N-F-O</t>
  </si>
  <si>
    <t>Common cuttlefish</t>
  </si>
  <si>
    <t>Sepia officinalis</t>
  </si>
  <si>
    <t>Species or species groups</t>
  </si>
  <si>
    <t>Scientific Name</t>
  </si>
  <si>
    <t>Argentine hake</t>
  </si>
  <si>
    <t>Merluccius hubbsi</t>
  </si>
  <si>
    <t>O, O</t>
  </si>
  <si>
    <t>Patagonian grenadier</t>
  </si>
  <si>
    <t>Macruronus magellanicus</t>
  </si>
  <si>
    <t>Southern blue whiting</t>
  </si>
  <si>
    <t>Micromesistius australis</t>
  </si>
  <si>
    <t>Southern hake</t>
  </si>
  <si>
    <t>Merluccius australis</t>
  </si>
  <si>
    <t>32-Cods, hakes, haddocks, etc.</t>
  </si>
  <si>
    <t>Argentine croaker</t>
  </si>
  <si>
    <t>Umbrina canosai</t>
  </si>
  <si>
    <t>Striped weakfish</t>
  </si>
  <si>
    <t>Cynoscion striatus</t>
  </si>
  <si>
    <t>Weakfishes nei</t>
  </si>
  <si>
    <t>Cynoscion spp</t>
  </si>
  <si>
    <t>Whitemouth croaker</t>
  </si>
  <si>
    <t>Micropogonias furnieri</t>
  </si>
  <si>
    <t>Patagonian toothfish</t>
  </si>
  <si>
    <t>Dissostichus eleginoides</t>
  </si>
  <si>
    <t>Pink cusk-eel</t>
  </si>
  <si>
    <t>Genypterus blacodes</t>
  </si>
  <si>
    <t>Argentine anchovy</t>
  </si>
  <si>
    <t>Engraulis anchoita</t>
  </si>
  <si>
    <t>f</t>
  </si>
  <si>
    <t>Brazilian sardinella</t>
  </si>
  <si>
    <t>Sardinella brasiliensis</t>
  </si>
  <si>
    <t>36-Tunas, bonitos, billfishes, etc.</t>
  </si>
  <si>
    <t>Osteichthyes</t>
  </si>
  <si>
    <t>42-Crabs, sea-spiders</t>
  </si>
  <si>
    <t>43-Lobsters, spinyrock lobsters</t>
  </si>
  <si>
    <t>Argentine red shrimp</t>
  </si>
  <si>
    <t>Pleoticus muelleri</t>
  </si>
  <si>
    <t>45-Shrimps, prawns, etc.</t>
  </si>
  <si>
    <t>Argentine shortfin squid</t>
  </si>
  <si>
    <t>Illex argentinus</t>
  </si>
  <si>
    <t>Patagonian squid</t>
  </si>
  <si>
    <t>Loligo gahi</t>
  </si>
  <si>
    <t>Other squid, cuttlefish, octopuses</t>
  </si>
  <si>
    <t>57-Squid, cuttlefish, octopuses</t>
  </si>
  <si>
    <t>Cape hakes</t>
  </si>
  <si>
    <t>Merluccius capensis, M.paradoxus</t>
  </si>
  <si>
    <t>F,F</t>
  </si>
  <si>
    <t>Geelbek croaker</t>
  </si>
  <si>
    <t>Atractoscion aequidens</t>
  </si>
  <si>
    <t>Panga seabream</t>
  </si>
  <si>
    <t>Pterogymnus laniarius</t>
  </si>
  <si>
    <t>Red steenbras</t>
  </si>
  <si>
    <t>Petrus rupestris</t>
  </si>
  <si>
    <t>O,O,F</t>
  </si>
  <si>
    <t>L,L,L</t>
  </si>
  <si>
    <t>33-Miscellaneous costal fishes</t>
  </si>
  <si>
    <t>Devil anglerfish</t>
  </si>
  <si>
    <t>Lophius vomerinus</t>
  </si>
  <si>
    <t>Kingklip</t>
  </si>
  <si>
    <t>Genypterus capensis</t>
  </si>
  <si>
    <t>Snoek</t>
  </si>
  <si>
    <t>Thyrsites atun</t>
  </si>
  <si>
    <t>34-Misccelleneous demersal fishes</t>
  </si>
  <si>
    <t>N/F</t>
  </si>
  <si>
    <t>U,F</t>
  </si>
  <si>
    <t>Southern African anchovy</t>
  </si>
  <si>
    <t>Engraulis capensis</t>
  </si>
  <si>
    <t>Southern African pilchard</t>
  </si>
  <si>
    <t>Sardinops ocellatus</t>
  </si>
  <si>
    <t>Whitehead's round herring</t>
  </si>
  <si>
    <t>Etrumeus whiteheadi</t>
  </si>
  <si>
    <t>Southern bluefin tuna</t>
  </si>
  <si>
    <t>Thunnus maccoyii</t>
  </si>
  <si>
    <t>Cape horse mackerel</t>
  </si>
  <si>
    <t>Trachurus capensis</t>
  </si>
  <si>
    <t>Cunene horse mackerel</t>
  </si>
  <si>
    <t>Trachurus trecae</t>
  </si>
  <si>
    <t>37-Miscelleneous pelagic fishes</t>
  </si>
  <si>
    <t>West African geryon</t>
  </si>
  <si>
    <t>Chaceon maritae</t>
  </si>
  <si>
    <t xml:space="preserve">Other sea-spiders, crabs, etc. </t>
  </si>
  <si>
    <t>42-Sea-spiders, crabs, et.</t>
  </si>
  <si>
    <t>Cape rock lobster</t>
  </si>
  <si>
    <t>Jasus lalandii</t>
  </si>
  <si>
    <t>Southern spiny lobster</t>
  </si>
  <si>
    <t>Palinurus gilchristi</t>
  </si>
  <si>
    <t>Shrimps, prawns</t>
  </si>
  <si>
    <t>Perlemoen abalone</t>
  </si>
  <si>
    <t>Haliotis midae</t>
  </si>
  <si>
    <t>Cape Hope squid</t>
  </si>
  <si>
    <t>Loligo reynaudi</t>
  </si>
  <si>
    <t>57-Squid, cuttlefish,octopuses</t>
  </si>
  <si>
    <t>Antarctic rockcods, noties nei</t>
  </si>
  <si>
    <t>Nototheniidae</t>
  </si>
  <si>
    <t>Humped rockcod</t>
  </si>
  <si>
    <t>Notothenia gibberifrons</t>
  </si>
  <si>
    <t>Marbled rockcod</t>
  </si>
  <si>
    <t>Notothenia rossii</t>
  </si>
  <si>
    <t>Blackfin icefish</t>
  </si>
  <si>
    <t>Chaenocephalus aceratus</t>
  </si>
  <si>
    <t>Lanternfishes nei</t>
  </si>
  <si>
    <t>Myctophidae</t>
  </si>
  <si>
    <t>Mackerel icefish</t>
  </si>
  <si>
    <t>Champsocephalus gunnari</t>
  </si>
  <si>
    <t>South Georgia icefish</t>
  </si>
  <si>
    <t>Pseudochaenichthys georgianus</t>
  </si>
  <si>
    <t>Antarctic krill</t>
  </si>
  <si>
    <t>Euphausia superba</t>
  </si>
  <si>
    <t>46-Krill, planktonic crustaceans</t>
  </si>
  <si>
    <t>Bombay-duck</t>
  </si>
  <si>
    <t>Harpadon nehereus</t>
  </si>
  <si>
    <t>Emperors(=Scavengers) nei</t>
  </si>
  <si>
    <t>Lethrinidae</t>
  </si>
  <si>
    <t>Lizardfishes nei</t>
  </si>
  <si>
    <t>Synodontidae</t>
  </si>
  <si>
    <t>Sea catfishes nei</t>
  </si>
  <si>
    <t>Ariidae</t>
  </si>
  <si>
    <t>Demersal percomorphs nei</t>
  </si>
  <si>
    <t>Perciformes</t>
  </si>
  <si>
    <t>Hairtails, scabbardfishes nei</t>
  </si>
  <si>
    <t>Trichiuridae</t>
  </si>
  <si>
    <t>O,O,O</t>
  </si>
  <si>
    <t>Anchovies, etc. nei</t>
  </si>
  <si>
    <t>Engraulidae</t>
  </si>
  <si>
    <t>Clupeoids nei</t>
  </si>
  <si>
    <t>Clupeoidei</t>
  </si>
  <si>
    <t>F,F,F</t>
  </si>
  <si>
    <t>M, M, M</t>
  </si>
  <si>
    <t>M,M,M</t>
  </si>
  <si>
    <t>Dorab wolf-herring</t>
  </si>
  <si>
    <t>Chirocentrus dorab</t>
  </si>
  <si>
    <t>Indian oil sardine</t>
  </si>
  <si>
    <t>Sardinella longiceps</t>
  </si>
  <si>
    <t>Stolephorus anchovies</t>
  </si>
  <si>
    <t>Stolephorus spp</t>
  </si>
  <si>
    <t>Wolf-herrings nei</t>
  </si>
  <si>
    <t>Chirocentrus spp</t>
  </si>
  <si>
    <t>Kawakawa</t>
  </si>
  <si>
    <t>Euthynnus affinis</t>
  </si>
  <si>
    <t>Narrow-barred Spanish mackerel</t>
  </si>
  <si>
    <t>Scomberomorus commerson</t>
  </si>
  <si>
    <t>Butterfishes, pomfrets nei</t>
  </si>
  <si>
    <t>Stromateidae</t>
  </si>
  <si>
    <t>Carangids nei</t>
  </si>
  <si>
    <t>Carangidae</t>
  </si>
  <si>
    <t>Pacific chub mackerel</t>
  </si>
  <si>
    <t>Indian mackerel</t>
  </si>
  <si>
    <t>Rastrelliger kanagurta</t>
  </si>
  <si>
    <t>Indian mackerels nei</t>
  </si>
  <si>
    <t>Rastrelliger spp</t>
  </si>
  <si>
    <t>Jacks, crevalles nei</t>
  </si>
  <si>
    <t>Caranx spp</t>
  </si>
  <si>
    <t>Mackerels nei</t>
  </si>
  <si>
    <t>Scombridae</t>
  </si>
  <si>
    <t>Pelagic percomorphs nei</t>
  </si>
  <si>
    <t>Pompanos nei</t>
  </si>
  <si>
    <t>Trachinotus spp</t>
  </si>
  <si>
    <t>Indian white prawn</t>
  </si>
  <si>
    <t>Penaeus indicus</t>
  </si>
  <si>
    <t>Jack-knife shrimp</t>
  </si>
  <si>
    <t>Haliporoides sibogae</t>
  </si>
  <si>
    <t>Knife shrimp</t>
  </si>
  <si>
    <t>Haliporoides triarthrus</t>
  </si>
  <si>
    <t>Chacunda gizzard shad</t>
  </si>
  <si>
    <t>Anodontostoma chacunda</t>
  </si>
  <si>
    <t>N-F</t>
  </si>
  <si>
    <t>Diadromous clupeoids nei</t>
  </si>
  <si>
    <t>Hilsa shad</t>
  </si>
  <si>
    <t>Tenualosa ilisha</t>
  </si>
  <si>
    <t>Indian pellona</t>
  </si>
  <si>
    <t>Pellona ditchela</t>
  </si>
  <si>
    <t>Kelee shad</t>
  </si>
  <si>
    <t>Hilsa kelee</t>
  </si>
  <si>
    <t>Toli shad</t>
  </si>
  <si>
    <t>Tenualosa toli</t>
  </si>
  <si>
    <t>Percoids nei</t>
  </si>
  <si>
    <t>Percoidei</t>
  </si>
  <si>
    <t>Ponyfishes(=Slipmouths) nei</t>
  </si>
  <si>
    <t>Leiognathidae</t>
  </si>
  <si>
    <t>Threadfin breams nei</t>
  </si>
  <si>
    <t>Nemipterus spp</t>
  </si>
  <si>
    <t>Stolephorus anchovies nei</t>
  </si>
  <si>
    <t>Seerfishes nei</t>
  </si>
  <si>
    <t>Scomberomorus spp</t>
  </si>
  <si>
    <t>N,F,O</t>
  </si>
  <si>
    <t>Indian scad</t>
  </si>
  <si>
    <t>Decapterus russelli</t>
  </si>
  <si>
    <t>Scads nei</t>
  </si>
  <si>
    <t>Decapterus spp</t>
  </si>
  <si>
    <t>Torpedo scad</t>
  </si>
  <si>
    <t>Megalaspis cordyla</t>
  </si>
  <si>
    <t>Rays, stingrays, mantas nei</t>
  </si>
  <si>
    <t>Rajiformes</t>
  </si>
  <si>
    <t>Silky shark</t>
  </si>
  <si>
    <t>Carcharhinus falciformis</t>
  </si>
  <si>
    <t>Other Sharks, rays, chimaeras</t>
  </si>
  <si>
    <t>Banana prawn</t>
  </si>
  <si>
    <t>Penaeus merguiensis</t>
  </si>
  <si>
    <t>Giant tiger prawn</t>
  </si>
  <si>
    <t>Penaeus monodon</t>
  </si>
  <si>
    <t>Sergestid shrimps nei</t>
  </si>
  <si>
    <t>Sergestidae</t>
  </si>
  <si>
    <t>Cephalopods nei</t>
  </si>
  <si>
    <t>Cephalopoda</t>
  </si>
  <si>
    <t>Ridge scaled rattail</t>
  </si>
  <si>
    <t>Macrourus carinatus</t>
  </si>
  <si>
    <t>Antarctic silverfish</t>
  </si>
  <si>
    <t>Pleuragramma antarcticum</t>
  </si>
  <si>
    <t>Chum(=Keta=Dog) salmon</t>
  </si>
  <si>
    <t>Oncorhynchus keta</t>
  </si>
  <si>
    <t>Pink(=Humpback) salmon</t>
  </si>
  <si>
    <t>Oncorhynchus gorbuscha</t>
  </si>
  <si>
    <t>Alaska pollock(=Walleye poll.)</t>
  </si>
  <si>
    <t>Theragra chalcogramma</t>
  </si>
  <si>
    <t>F, F, O</t>
  </si>
  <si>
    <t>F, F, O, U</t>
  </si>
  <si>
    <t>Pacific cod</t>
  </si>
  <si>
    <t>Gadus macrocephalus</t>
  </si>
  <si>
    <t>F, F, F</t>
  </si>
  <si>
    <t>Yellow croaker</t>
  </si>
  <si>
    <t>Larimichthys polyactis</t>
  </si>
  <si>
    <t>Japanese anchovy</t>
  </si>
  <si>
    <t>Engraulis japonicus</t>
  </si>
  <si>
    <t>O, O, F</t>
  </si>
  <si>
    <t>Japanese pilchard</t>
  </si>
  <si>
    <t>Sardinops melanostictus</t>
  </si>
  <si>
    <t>?, O</t>
  </si>
  <si>
    <t>Pacific herring</t>
  </si>
  <si>
    <t>Clupea pallasii</t>
  </si>
  <si>
    <t>Japanese jack mackerel</t>
  </si>
  <si>
    <t>Trachurus japonicus</t>
  </si>
  <si>
    <t>U, O</t>
  </si>
  <si>
    <t>Pacific saury</t>
  </si>
  <si>
    <t>Cololabis saira</t>
  </si>
  <si>
    <t>Gazami crab</t>
  </si>
  <si>
    <t>Portunus trituberculatus</t>
  </si>
  <si>
    <t>Other Crabs, sea-spiders</t>
  </si>
  <si>
    <t>Akiami paste shrimp</t>
  </si>
  <si>
    <t>Acetes japonicus</t>
  </si>
  <si>
    <t>Yesso scallop</t>
  </si>
  <si>
    <t>Patinopecten yessoensis</t>
  </si>
  <si>
    <t>Japanese carpet shell</t>
  </si>
  <si>
    <t>Ruditapes philippinarum</t>
  </si>
  <si>
    <t>Japanese flying squid</t>
  </si>
  <si>
    <t>Todarodes pacificus</t>
  </si>
  <si>
    <t>F, F</t>
  </si>
  <si>
    <t>Chinook(=Spring=King) salmon</t>
  </si>
  <si>
    <t>Oncorhynchus tshawytscha</t>
  </si>
  <si>
    <t>Coho(=Silver) salmon</t>
  </si>
  <si>
    <t>Oncorhynchus kisutch</t>
  </si>
  <si>
    <t>Sockeye(=Red) salmon</t>
  </si>
  <si>
    <t>Oncorhynchus nerka</t>
  </si>
  <si>
    <t xml:space="preserve">Other Salmons, trouts, smelts, etc. </t>
  </si>
  <si>
    <t>Oncorhynch sp.</t>
  </si>
  <si>
    <t xml:space="preserve">23-Salmons, trouts, smelts, etc. </t>
  </si>
  <si>
    <t>Pacific halibut</t>
  </si>
  <si>
    <t>Hippoglossus stenolepis</t>
  </si>
  <si>
    <t>Yellowfin sole</t>
  </si>
  <si>
    <t>Lamanda aspera</t>
  </si>
  <si>
    <t>Other flounder halibut and sole</t>
  </si>
  <si>
    <t>F-U</t>
  </si>
  <si>
    <t>31-Flounders</t>
  </si>
  <si>
    <t>Gadus chalcogrammus</t>
  </si>
  <si>
    <t>North Pacific hake</t>
  </si>
  <si>
    <t>Merluccius productus</t>
  </si>
  <si>
    <t>Ling cod</t>
  </si>
  <si>
    <t>Ophiodon elogatus</t>
  </si>
  <si>
    <t>Rockfish</t>
  </si>
  <si>
    <t>Sabastes Species</t>
  </si>
  <si>
    <t>F-O-R</t>
  </si>
  <si>
    <t>O,F,N</t>
  </si>
  <si>
    <t>Sablefish</t>
  </si>
  <si>
    <t>Anoploma fimbria</t>
  </si>
  <si>
    <t>Other cos, hakes, haddocks, etc.</t>
  </si>
  <si>
    <t>32-Cods hakes and haddocks</t>
  </si>
  <si>
    <t>Pacific Herring</t>
  </si>
  <si>
    <t>Clupia pallasii</t>
  </si>
  <si>
    <t xml:space="preserve">Other herring, sardine, anchovy, </t>
  </si>
  <si>
    <t>35-Herrings, sardines, achovies</t>
  </si>
  <si>
    <t>Other miscellaneous pelegic fishes</t>
  </si>
  <si>
    <t>Miscellaneous pelagic fishes</t>
  </si>
  <si>
    <t>Dungeness Crab</t>
  </si>
  <si>
    <t>Cancer magister</t>
  </si>
  <si>
    <t>Pacific rock crab</t>
  </si>
  <si>
    <t>Cancer porductus</t>
  </si>
  <si>
    <t>Other sea-spiders, crabs, etc.</t>
  </si>
  <si>
    <t>42-Sea-spiders, crabs, etc.</t>
  </si>
  <si>
    <t>Pacific shrimp</t>
  </si>
  <si>
    <t>Pandalus sp.</t>
  </si>
  <si>
    <t>Other shrimps, prawns, etc.</t>
  </si>
  <si>
    <t>Bigeyes nei</t>
  </si>
  <si>
    <t>Priacanthus spp</t>
  </si>
  <si>
    <t>Ponyfishes(=Slipmouths)</t>
  </si>
  <si>
    <t>Leiognathus spp</t>
  </si>
  <si>
    <t>Bali sardinella</t>
  </si>
  <si>
    <t>Sardinella lemuru</t>
  </si>
  <si>
    <t>Goldstripe sardinella</t>
  </si>
  <si>
    <t>Sardinella gibbosa</t>
  </si>
  <si>
    <t>Bigeye scad</t>
  </si>
  <si>
    <t>Selar crumenophthalmus</t>
  </si>
  <si>
    <t>Flyingfishes nei</t>
  </si>
  <si>
    <t>Exocoetidae</t>
  </si>
  <si>
    <t>Short mackerel</t>
  </si>
  <si>
    <t>Rastrelliger brachysoma</t>
  </si>
  <si>
    <t>Sharks, rays, skates, etc. nei</t>
  </si>
  <si>
    <t>Elasmobranchii</t>
  </si>
  <si>
    <t>Marine fishes nei</t>
  </si>
  <si>
    <t xml:space="preserve"> F</t>
  </si>
  <si>
    <t>Cods, hakes, haddocks</t>
  </si>
  <si>
    <t>California pilchard</t>
  </si>
  <si>
    <t>Sardinops caeruleus</t>
  </si>
  <si>
    <t>Californian anchovy</t>
  </si>
  <si>
    <t>Engraulis mordax</t>
  </si>
  <si>
    <t>Pacific anchoveta</t>
  </si>
  <si>
    <t>Cetengraulis mysticetus</t>
  </si>
  <si>
    <t>Pacific thread herring</t>
  </si>
  <si>
    <t>Opisthonema libertate</t>
  </si>
  <si>
    <t>Pacific bluefin tuna</t>
  </si>
  <si>
    <t>Thunnus orientalis</t>
  </si>
  <si>
    <t>L,M</t>
  </si>
  <si>
    <t>Pacific jack mackerel</t>
  </si>
  <si>
    <t>Trachurus symmetricus</t>
  </si>
  <si>
    <t>Dungeness crab</t>
  </si>
  <si>
    <t>Jumbo flying squid</t>
  </si>
  <si>
    <t>Dosidicus gigas</t>
  </si>
  <si>
    <t>Opalescent inshore squid</t>
  </si>
  <si>
    <t>Loligo opalescens</t>
  </si>
  <si>
    <t>Blue grenadier</t>
  </si>
  <si>
    <t>Macruronus novaezelandiae</t>
  </si>
  <si>
    <t>Gadiformes nei</t>
  </si>
  <si>
    <t>Gadiformes</t>
  </si>
  <si>
    <t>Red codling</t>
  </si>
  <si>
    <t>Pseudophycis bachus</t>
  </si>
  <si>
    <t>Silver seabream</t>
  </si>
  <si>
    <t>Pagrus auratus</t>
  </si>
  <si>
    <t>Orange roughy</t>
  </si>
  <si>
    <t>Hoplostethus atlanticus</t>
  </si>
  <si>
    <t>Oreo dories nei</t>
  </si>
  <si>
    <t>Oreosomatidae</t>
  </si>
  <si>
    <t>Silver gemfish</t>
  </si>
  <si>
    <t>Rexea solandri</t>
  </si>
  <si>
    <t>Silver scabbardfish</t>
  </si>
  <si>
    <t>Lepidopus caudatus</t>
  </si>
  <si>
    <t>Warehou nei</t>
  </si>
  <si>
    <t>Seriolella spp</t>
  </si>
  <si>
    <t>Blue mackerel</t>
  </si>
  <si>
    <t>Scomber australasicus</t>
  </si>
  <si>
    <t>Greenback horse mackerel</t>
  </si>
  <si>
    <t>Trachurus declivis</t>
  </si>
  <si>
    <t>White trevally</t>
  </si>
  <si>
    <t>Pseudocaranx dentex</t>
  </si>
  <si>
    <t>Wellington flying squid</t>
  </si>
  <si>
    <t>Nototodarus sloani</t>
  </si>
  <si>
    <t>South Pacific hake</t>
  </si>
  <si>
    <t>Merluccius gayi</t>
  </si>
  <si>
    <t>Anchoveta(=Peruvian anchovy)</t>
  </si>
  <si>
    <t>Engraulis ringens</t>
  </si>
  <si>
    <t xml:space="preserve">O, F </t>
  </si>
  <si>
    <t>Araucanian herring</t>
  </si>
  <si>
    <t>Strangomera bentincki</t>
  </si>
  <si>
    <t>South American pilchard</t>
  </si>
  <si>
    <t>Sardinops sagax</t>
  </si>
  <si>
    <t xml:space="preserve">M </t>
  </si>
  <si>
    <t>Eastern Pacific bonito</t>
  </si>
  <si>
    <t>Sarda chiliensis</t>
  </si>
  <si>
    <t>Chilean jack mackerel</t>
  </si>
  <si>
    <t>Trachurus murphyi</t>
  </si>
  <si>
    <t>Grenadiers nei</t>
  </si>
  <si>
    <t>Macrourus spp</t>
  </si>
  <si>
    <t>Tunas</t>
  </si>
  <si>
    <t>O,F,?</t>
  </si>
  <si>
    <t>O,O,?</t>
  </si>
  <si>
    <t>U,F,?</t>
  </si>
  <si>
    <t>U,F,F</t>
  </si>
  <si>
    <t>L,L,H</t>
  </si>
  <si>
    <t>L,M,H</t>
  </si>
  <si>
    <t>L,L,M</t>
  </si>
  <si>
    <t>H,H</t>
  </si>
  <si>
    <t>N,N</t>
  </si>
  <si>
    <t>F,U</t>
  </si>
  <si>
    <t>M,L</t>
  </si>
  <si>
    <t>O,N</t>
  </si>
  <si>
    <t>F,N</t>
  </si>
  <si>
    <t>N-F,N</t>
  </si>
  <si>
    <t>U,U</t>
  </si>
  <si>
    <t>F;F</t>
  </si>
  <si>
    <t>O,U</t>
  </si>
  <si>
    <t>F;N</t>
  </si>
  <si>
    <t>under</t>
  </si>
  <si>
    <t>over</t>
  </si>
  <si>
    <t>(blank)</t>
  </si>
  <si>
    <t>Grand Total</t>
  </si>
  <si>
    <t>Total</t>
  </si>
  <si>
    <t>Overfished</t>
  </si>
  <si>
    <t>Max. Sustainably Fished</t>
  </si>
  <si>
    <t>Underfished</t>
  </si>
  <si>
    <t>Max Susta</t>
  </si>
  <si>
    <t>Under</t>
  </si>
  <si>
    <t>Max</t>
  </si>
  <si>
    <t>Count of X2013</t>
  </si>
  <si>
    <t>Over</t>
  </si>
  <si>
    <t xml:space="preserve">Fully Fished </t>
  </si>
  <si>
    <t>Under fished</t>
  </si>
  <si>
    <t>Count of X2019</t>
  </si>
  <si>
    <t>All world</t>
  </si>
  <si>
    <t>Fully</t>
  </si>
  <si>
    <t>This is different from whats reported</t>
  </si>
  <si>
    <t>One of the stocks went fully from over and tha makes it equivalent</t>
  </si>
  <si>
    <t>Also not correct tow hat is reported</t>
  </si>
  <si>
    <t>This makes it correct</t>
  </si>
  <si>
    <t>Sustainable</t>
  </si>
  <si>
    <t>Simple</t>
  </si>
  <si>
    <t>X2021</t>
  </si>
  <si>
    <t>N-N</t>
  </si>
  <si>
    <t>Penaeus brevirostris</t>
  </si>
  <si>
    <t>O-N-N</t>
  </si>
  <si>
    <t>F-O-F</t>
  </si>
  <si>
    <t>F-N-O</t>
  </si>
  <si>
    <t>X2021/2022</t>
  </si>
  <si>
    <t>Area 21</t>
  </si>
  <si>
    <t>Area 27</t>
  </si>
  <si>
    <t>Area 31</t>
  </si>
  <si>
    <t>Area 34</t>
  </si>
  <si>
    <t>Area 37</t>
  </si>
  <si>
    <t>Area 41</t>
  </si>
  <si>
    <t>Area 47</t>
  </si>
  <si>
    <t>Area 51</t>
  </si>
  <si>
    <t>Area 57</t>
  </si>
  <si>
    <t>Area 61</t>
  </si>
  <si>
    <t>Area 67</t>
  </si>
  <si>
    <t>Area 71</t>
  </si>
  <si>
    <t>Area 77</t>
  </si>
  <si>
    <t>Area 81</t>
  </si>
  <si>
    <t>Area 87</t>
  </si>
  <si>
    <t>Not Overfished</t>
  </si>
  <si>
    <t>Maximal SF</t>
  </si>
  <si>
    <t>Global</t>
  </si>
  <si>
    <t>U2021</t>
  </si>
  <si>
    <t>U, U</t>
  </si>
  <si>
    <t>Japanese jack mackerel</t>
    <phoneticPr fontId="8"/>
  </si>
  <si>
    <t>F, O,U</t>
  </si>
  <si>
    <t>O,O,U</t>
  </si>
  <si>
    <t>U,U,O, U</t>
  </si>
  <si>
    <t>OF</t>
  </si>
  <si>
    <t>O, F,O</t>
  </si>
  <si>
    <t>U,F,O</t>
  </si>
  <si>
    <t>F/?</t>
  </si>
  <si>
    <t>U,O</t>
  </si>
  <si>
    <t>F-O-U</t>
  </si>
  <si>
    <t>Matt Dunn and Rishi agreed half were in 2021 overfished and half decent shape</t>
  </si>
  <si>
    <t xml:space="preserve">F </t>
  </si>
  <si>
    <t>O ((possibly Unknown))</t>
  </si>
  <si>
    <t>New methods we need to parse it out</t>
  </si>
  <si>
    <t>2021 MSC certified; and fishery reopened in Australia</t>
  </si>
  <si>
    <t>2 components 0.38B0, Virgin Biomass, NZ (5 ooyt of 6 OK)</t>
  </si>
  <si>
    <t>Agree</t>
  </si>
  <si>
    <t>NZ in good shape, Australia is in trouble.</t>
  </si>
  <si>
    <t>Not caught in region</t>
  </si>
  <si>
    <t>Defer to FAO in Australia</t>
  </si>
  <si>
    <t>Matt Dunn and Pamela Mace said its F</t>
  </si>
  <si>
    <t>Group 1</t>
  </si>
  <si>
    <t>Group 3</t>
  </si>
  <si>
    <t>Group 2 (PNW, PNE, PE Central)</t>
  </si>
  <si>
    <t>SSBmsy value</t>
  </si>
  <si>
    <t>Uncertainty</t>
  </si>
  <si>
    <t>ATLANTIC</t>
  </si>
  <si>
    <t>U,U,O</t>
  </si>
  <si>
    <t>Underfished (Northren Atlantic Ocean stock), Underfished (Southern Atlantic Ocean Stock), Overexploited (Mediterranean Albacore stock)</t>
  </si>
  <si>
    <t>Low, Low, High (same order as the U2021</t>
  </si>
  <si>
    <t>Sustainable (Eastern Atlantic Ocean and Mediterranean stock), Sustainable (Western Atlantic Ocean stock)</t>
  </si>
  <si>
    <t>High, High</t>
  </si>
  <si>
    <t>Sustainable (Atlantic Ocean)</t>
  </si>
  <si>
    <t>0.94 SSBmsy</t>
  </si>
  <si>
    <t>Low</t>
  </si>
  <si>
    <t>Underfished (Eastern Atlantic Ocean stock), Underfished (Western Atlantic Ocean Stock)</t>
  </si>
  <si>
    <t>Low, Low</t>
  </si>
  <si>
    <t xml:space="preserve">Overfished </t>
  </si>
  <si>
    <t>1.17 SSBmsy</t>
  </si>
  <si>
    <t>INDIAN</t>
  </si>
  <si>
    <t>Underfished (Indian Ocean)</t>
  </si>
  <si>
    <t>1.56 SSBmsy</t>
  </si>
  <si>
    <t>Sustainable (Indian Ocean)</t>
  </si>
  <si>
    <t>0.9 SSBmsy</t>
  </si>
  <si>
    <t>1.99 SSBmsy</t>
  </si>
  <si>
    <t>0.87 SSBmsy</t>
  </si>
  <si>
    <t>PACIFIC</t>
  </si>
  <si>
    <t>Underfished (North Pacific Ocean stock), Underfished (South Pacific Ocean stock)</t>
  </si>
  <si>
    <t>Sustainable (Eastern Pacific), Underfished (Western and Central Pacific)</t>
  </si>
  <si>
    <t>Underfished (Easter Pacific), Underfished (Western and Central Pacific)</t>
  </si>
  <si>
    <t>Dep</t>
  </si>
  <si>
    <t>Corrected (Area 34 and 41)w Tunas</t>
  </si>
  <si>
    <t>Global wo tuna</t>
  </si>
  <si>
    <t>Global w Tuna</t>
  </si>
  <si>
    <t>Year</t>
  </si>
  <si>
    <t>(average of 34,47, 51)</t>
  </si>
  <si>
    <t>Prop sustainable</t>
  </si>
  <si>
    <t>No. of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</si>
</sst>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0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66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42" applyNumberFormat="1" applyFont="1"/>
    <xf numFmtId="1" fontId="0" fillId="0" borderId="0" xfId="0" applyNumberForma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19" fillId="35" borderId="0" xfId="0" applyFont="1" applyFill="1" applyAlignment="1">
      <alignment horizontal="left"/>
    </xf>
    <xf numFmtId="0" fontId="20" fillId="35" borderId="0" xfId="0" applyFont="1" applyFill="1" applyAlignment="1">
      <alignment horizontal="left" wrapText="1"/>
    </xf>
    <xf numFmtId="0" fontId="0" fillId="35" borderId="0" xfId="0" applyFill="1" applyAlignment="1">
      <alignment horizontal="left"/>
    </xf>
    <xf numFmtId="0" fontId="20" fillId="35" borderId="0" xfId="0" applyFont="1" applyFill="1" applyAlignment="1">
      <alignment horizontal="left"/>
    </xf>
    <xf numFmtId="0" fontId="19" fillId="35" borderId="0" xfId="0" applyFont="1" applyFill="1" applyAlignment="1">
      <alignment horizontal="left" wrapText="1"/>
    </xf>
    <xf numFmtId="0" fontId="19" fillId="35" borderId="0" xfId="0" applyFont="1" applyFill="1"/>
    <xf numFmtId="0" fontId="20" fillId="35" borderId="0" xfId="0" applyFont="1" applyFill="1"/>
    <xf numFmtId="0" fontId="21" fillId="36" borderId="0" xfId="0" applyFont="1" applyFill="1"/>
    <xf numFmtId="0" fontId="0" fillId="37" borderId="0" xfId="0" applyFill="1"/>
    <xf numFmtId="164" fontId="0" fillId="38" borderId="0" xfId="0" applyNumberFormat="1" applyFill="1"/>
    <xf numFmtId="0" fontId="0" fillId="39" borderId="0" xfId="0" applyFill="1"/>
    <xf numFmtId="0" fontId="0" fillId="40" borderId="0" xfId="0" applyFill="1"/>
    <xf numFmtId="2" fontId="0" fillId="41" borderId="0" xfId="0" applyNumberFormat="1" applyFill="1"/>
    <xf numFmtId="164" fontId="0" fillId="41" borderId="0" xfId="0" applyNumberFormat="1" applyFill="1"/>
    <xf numFmtId="0" fontId="24" fillId="0" borderId="0" xfId="0" applyFont="1"/>
    <xf numFmtId="0" fontId="14" fillId="38" borderId="0" xfId="0" applyFont="1" applyFill="1"/>
    <xf numFmtId="0" fontId="0" fillId="38" borderId="0" xfId="0" applyFill="1"/>
    <xf numFmtId="0" fontId="25" fillId="38" borderId="0" xfId="0" applyFont="1" applyFill="1"/>
    <xf numFmtId="0" fontId="18" fillId="38" borderId="0" xfId="0" applyFont="1" applyFill="1"/>
    <xf numFmtId="0" fontId="26" fillId="0" borderId="0" xfId="0" applyFont="1" applyAlignment="1">
      <alignment vertical="top"/>
    </xf>
    <xf numFmtId="0" fontId="26" fillId="0" borderId="0" xfId="0" applyFont="1"/>
    <xf numFmtId="0" fontId="26" fillId="42" borderId="0" xfId="0" applyFont="1" applyFill="1" applyAlignment="1">
      <alignment vertical="top"/>
    </xf>
    <xf numFmtId="0" fontId="26" fillId="43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1" fillId="42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/>
    <xf numFmtId="0" fontId="0" fillId="0" borderId="10" xfId="0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27" fillId="45" borderId="10" xfId="0" applyFont="1" applyFill="1" applyBorder="1" applyAlignment="1">
      <alignment horizontal="left" vertical="center"/>
    </xf>
    <xf numFmtId="0" fontId="0" fillId="35" borderId="0" xfId="0" applyFill="1"/>
    <xf numFmtId="0" fontId="31" fillId="35" borderId="0" xfId="0" applyFont="1" applyFill="1"/>
    <xf numFmtId="0" fontId="16" fillId="38" borderId="11" xfId="0" applyFont="1" applyFill="1" applyBorder="1"/>
    <xf numFmtId="0" fontId="16" fillId="0" borderId="11" xfId="0" applyFont="1" applyBorder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0</xdr:row>
      <xdr:rowOff>37096</xdr:rowOff>
    </xdr:from>
    <xdr:to>
      <xdr:col>18</xdr:col>
      <xdr:colOff>467586</xdr:colOff>
      <xdr:row>25</xdr:row>
      <xdr:rowOff>84665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EDDB0E-99D7-3FFF-BEC0-14E47BB40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37096"/>
          <a:ext cx="8220936" cy="46513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ahmedley@gmail.com" id="{033A5045-65D0-4B49-89B8-0F53C2DDA65C}" userId="paulahmedley@gmail.com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Sharma" refreshedDate="44981.245910185185" createdVersion="8" refreshedVersion="8" minRefreshableVersion="3" recordCount="157" xr:uid="{40361C20-1FC5-4454-85D0-C295F641B41A}">
  <cacheSource type="worksheet">
    <worksheetSource ref="A1:J158" sheet="NAnsenallstocks"/>
  </cacheSource>
  <cacheFields count="10">
    <cacheField name="Area" numFmtId="0">
      <sharedItems containsSemiMixedTypes="0" containsString="0" containsNumber="1" containsInteger="1" minValue="34" maxValue="51"/>
    </cacheField>
    <cacheField name="Sp.group" numFmtId="0">
      <sharedItems containsSemiMixedTypes="0" containsString="0" containsNumber="1" containsInteger="1" minValue="31" maxValue="57"/>
    </cacheField>
    <cacheField name="Name" numFmtId="0">
      <sharedItems containsBlank="1"/>
    </cacheField>
    <cacheField name="Species" numFmtId="0">
      <sharedItems containsBlank="1"/>
    </cacheField>
    <cacheField name="X2009" numFmtId="0">
      <sharedItems containsBlank="1"/>
    </cacheField>
    <cacheField name="X2011" numFmtId="0">
      <sharedItems containsBlank="1"/>
    </cacheField>
    <cacheField name="X2013" numFmtId="0">
      <sharedItems containsBlank="1" count="13">
        <s v="O"/>
        <m/>
        <s v="N"/>
        <s v="F"/>
        <s v="F-O"/>
        <s v="U-F"/>
        <s v=" "/>
        <s v="F,F"/>
        <s v="O,O,F"/>
        <s v="U,F"/>
        <s v="U"/>
        <s v="O,O,O"/>
        <s v="F/O"/>
      </sharedItems>
    </cacheField>
    <cacheField name="X2015" numFmtId="0">
      <sharedItems containsBlank="1" count="16">
        <s v="O"/>
        <m/>
        <s v="F"/>
        <s v="?"/>
        <s v="F-O"/>
        <s v="F/O"/>
        <s v="F-F"/>
        <s v="U"/>
        <s v="U-F-O"/>
        <s v="U-F"/>
        <s v="F-O-N"/>
        <s v="F,F"/>
        <s v="O,O,F"/>
        <s v="U,F"/>
        <s v="O,O,O"/>
        <s v="F,O"/>
      </sharedItems>
    </cacheField>
    <cacheField name="X2017" numFmtId="0">
      <sharedItems containsBlank="1" count="19">
        <s v="O"/>
        <s v="F"/>
        <m/>
        <s v="?"/>
        <s v="F/O"/>
        <s v="F-O"/>
        <s v="F-F"/>
        <s v="U"/>
        <s v="O/F/U"/>
        <s v="O/F"/>
        <s v="U-F-O"/>
        <s v=" "/>
        <s v="O-U"/>
        <s v="F,F"/>
        <s v="O,O,F"/>
        <s v="U,F"/>
        <s v="O,O,O"/>
        <s v="F,F,F"/>
        <s v="F,O"/>
      </sharedItems>
    </cacheField>
    <cacheField name="X2019" numFmtId="0">
      <sharedItems containsBlank="1" count="15">
        <s v="F"/>
        <s v="O"/>
        <m/>
        <s v="F/O"/>
        <s v="O-F"/>
        <s v="F-F"/>
        <s v="U"/>
        <s v="O/F/U"/>
        <s v="O-F-U"/>
        <s v="F-O"/>
        <s v="O-U"/>
        <s v="F,F"/>
        <s v="O,O,F"/>
        <s v="F,F,F"/>
        <s v="F,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Sharma" refreshedDate="45107.371414930552" createdVersion="8" refreshedVersion="8" minRefreshableVersion="3" recordCount="748" xr:uid="{2E351F3D-A908-4632-BA4F-BE78CD2AFA71}">
  <cacheSource type="worksheet">
    <worksheetSource ref="A1:P749" sheet="sofia2024"/>
  </cacheSource>
  <cacheFields count="16">
    <cacheField name="Area" numFmtId="0">
      <sharedItems containsMixedTypes="1" containsNumber="1" containsInteger="1" minValue="21" maxValue="88" count="19">
        <n v="21"/>
        <n v="27"/>
        <n v="31"/>
        <n v="34"/>
        <n v="37"/>
        <n v="41"/>
        <n v="47"/>
        <n v="48"/>
        <n v="51"/>
        <n v="57"/>
        <n v="58"/>
        <n v="61"/>
        <n v="67"/>
        <n v="71"/>
        <n v="77"/>
        <n v="81"/>
        <n v="87"/>
        <n v="88"/>
        <s v="Tunas"/>
      </sharedItems>
    </cacheField>
    <cacheField name="Sp.group" numFmtId="0">
      <sharedItems containsSemiMixedTypes="0" containsString="0" containsNumber="1" containsInteger="1" minValue="23" maxValue="57"/>
    </cacheField>
    <cacheField name="Name" numFmtId="0">
      <sharedItems containsBlank="1"/>
    </cacheField>
    <cacheField name="Species" numFmtId="0">
      <sharedItems containsBlank="1"/>
    </cacheField>
    <cacheField name="X2009" numFmtId="0">
      <sharedItems containsBlank="1"/>
    </cacheField>
    <cacheField name="X2011" numFmtId="0">
      <sharedItems containsBlank="1"/>
    </cacheField>
    <cacheField name="X2013" numFmtId="0">
      <sharedItems containsBlank="1"/>
    </cacheField>
    <cacheField name="X2015" numFmtId="0">
      <sharedItems containsBlank="1"/>
    </cacheField>
    <cacheField name="X2017" numFmtId="0">
      <sharedItems containsBlank="1"/>
    </cacheField>
    <cacheField name="X2019" numFmtId="0">
      <sharedItems containsBlank="1" count="34">
        <s v="F-O"/>
        <m/>
        <s v="F"/>
        <s v="O"/>
        <s v="U-F"/>
        <s v="U"/>
        <s v=" "/>
        <s v="F/ O"/>
        <s v="F/O"/>
        <s v="O/ F"/>
        <s v="?"/>
        <s v="F/U"/>
        <s v="O/U"/>
        <s v="O-F"/>
        <s v="F-F"/>
        <s v="O/F/U"/>
        <s v="O-F-U"/>
        <s v="O-U"/>
        <s v="F,O"/>
        <s v="N-F-O"/>
        <s v="O, O"/>
        <s v="F,F"/>
        <s v="O,O,F"/>
        <s v="F,F,F"/>
        <s v="N"/>
        <s v="N-F"/>
        <s v="O,F"/>
        <s v="F-U"/>
        <s v=" F"/>
        <s v="O,O"/>
        <s v="U,F,F"/>
        <s v="F,U"/>
        <s v="U,U"/>
        <s v="O,U"/>
      </sharedItems>
    </cacheField>
    <cacheField name="U2009" numFmtId="0">
      <sharedItems containsBlank="1"/>
    </cacheField>
    <cacheField name="U2011" numFmtId="0">
      <sharedItems containsBlank="1"/>
    </cacheField>
    <cacheField name="U2013" numFmtId="0">
      <sharedItems containsBlank="1"/>
    </cacheField>
    <cacheField name="U2015" numFmtId="0">
      <sharedItems containsBlank="1"/>
    </cacheField>
    <cacheField name="U2017" numFmtId="0">
      <sharedItems containsBlank="1"/>
    </cacheField>
    <cacheField name="U201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34"/>
    <n v="31"/>
    <s v="Common sole"/>
    <s v="Solea solea"/>
    <s v="O"/>
    <s v="O"/>
    <x v="0"/>
    <x v="0"/>
    <x v="0"/>
    <x v="0"/>
  </r>
  <r>
    <n v="34"/>
    <n v="31"/>
    <s v="Flatfishes nei"/>
    <s v="Pleuronectiformes"/>
    <s v="O"/>
    <s v="O"/>
    <x v="0"/>
    <x v="0"/>
    <x v="0"/>
    <x v="1"/>
  </r>
  <r>
    <n v="34"/>
    <n v="31"/>
    <s v="Tonguefishes"/>
    <s v="Cynoglossidae"/>
    <s v="O"/>
    <s v="O"/>
    <x v="0"/>
    <x v="0"/>
    <x v="1"/>
    <x v="0"/>
  </r>
  <r>
    <n v="34"/>
    <n v="31"/>
    <s v="Other Flounders, halibuts, soles"/>
    <m/>
    <s v="O"/>
    <s v="O"/>
    <x v="0"/>
    <x v="1"/>
    <x v="2"/>
    <x v="2"/>
  </r>
  <r>
    <n v="34"/>
    <n v="31"/>
    <s v="31-Flounders, halibuts, soles"/>
    <m/>
    <m/>
    <m/>
    <x v="1"/>
    <x v="1"/>
    <x v="2"/>
    <x v="2"/>
  </r>
  <r>
    <n v="34"/>
    <n v="32"/>
    <s v="European hake"/>
    <s v="Merluccius merluccius"/>
    <s v="O"/>
    <s v="O"/>
    <x v="0"/>
    <x v="0"/>
    <x v="0"/>
    <x v="1"/>
  </r>
  <r>
    <n v="34"/>
    <n v="32"/>
    <s v="Senegalese hake"/>
    <s v="Merluccius senegalensis"/>
    <s v="F"/>
    <s v="N"/>
    <x v="2"/>
    <x v="2"/>
    <x v="1"/>
    <x v="1"/>
  </r>
  <r>
    <n v="34"/>
    <n v="32"/>
    <s v="Other Cods, hakes, haddocks"/>
    <m/>
    <s v="?"/>
    <s v="F"/>
    <x v="3"/>
    <x v="2"/>
    <x v="1"/>
    <x v="0"/>
  </r>
  <r>
    <n v="34"/>
    <n v="32"/>
    <s v="32-Cods, hakes, haddocks"/>
    <m/>
    <m/>
    <m/>
    <x v="1"/>
    <x v="1"/>
    <x v="2"/>
    <x v="2"/>
  </r>
  <r>
    <n v="34"/>
    <n v="33"/>
    <s v="Bigeye grunt"/>
    <s v="Brachydeuterus auritus"/>
    <s v="F"/>
    <s v="O"/>
    <x v="0"/>
    <x v="0"/>
    <x v="0"/>
    <x v="0"/>
  </r>
  <r>
    <n v="34"/>
    <n v="33"/>
    <s v="Bobo croaker"/>
    <s v="Pseudotolithus elongatus"/>
    <s v="O"/>
    <s v="F"/>
    <x v="3"/>
    <x v="2"/>
    <x v="1"/>
    <x v="0"/>
  </r>
  <r>
    <n v="34"/>
    <n v="33"/>
    <s v="Common dentex"/>
    <s v="Dentex dentex"/>
    <s v="F"/>
    <s v="F"/>
    <x v="3"/>
    <x v="3"/>
    <x v="3"/>
    <x v="0"/>
  </r>
  <r>
    <n v="34"/>
    <n v="33"/>
    <s v="Croakers, drums nei"/>
    <s v="Sciaenidae"/>
    <m/>
    <s v="F-O"/>
    <x v="4"/>
    <x v="4"/>
    <x v="4"/>
    <x v="3"/>
  </r>
  <r>
    <n v="34"/>
    <n v="33"/>
    <s v="Mullets nei"/>
    <s v="Mugilidae"/>
    <m/>
    <s v="F"/>
    <x v="3"/>
    <x v="5"/>
    <x v="4"/>
    <x v="3"/>
  </r>
  <r>
    <n v="34"/>
    <n v="33"/>
    <s v="Threadfins, tasselfishes nei"/>
    <s v="Polynemidae"/>
    <m/>
    <s v="O"/>
    <x v="0"/>
    <x v="3"/>
    <x v="0"/>
    <x v="1"/>
  </r>
  <r>
    <n v="34"/>
    <n v="33"/>
    <s v="Other Miscellaneous coastal fishes"/>
    <m/>
    <m/>
    <m/>
    <x v="1"/>
    <x v="1"/>
    <x v="2"/>
    <x v="2"/>
  </r>
  <r>
    <n v="34"/>
    <n v="33"/>
    <s v="33-Miscellaneous coastal fishes"/>
    <m/>
    <m/>
    <m/>
    <x v="1"/>
    <x v="1"/>
    <x v="2"/>
    <x v="2"/>
  </r>
  <r>
    <n v="34"/>
    <n v="34"/>
    <s v="Largehead hairtail"/>
    <s v="Trichiurus lepturus"/>
    <m/>
    <s v="F"/>
    <x v="3"/>
    <x v="2"/>
    <x v="1"/>
    <x v="1"/>
  </r>
  <r>
    <n v="34"/>
    <n v="34"/>
    <s v="Other Miscellaneous demersal fishes"/>
    <m/>
    <m/>
    <m/>
    <x v="1"/>
    <x v="1"/>
    <x v="2"/>
    <x v="2"/>
  </r>
  <r>
    <n v="34"/>
    <n v="34"/>
    <s v="34-Miscellaneous demersal fishes"/>
    <m/>
    <m/>
    <m/>
    <x v="1"/>
    <x v="1"/>
    <x v="2"/>
    <x v="2"/>
  </r>
  <r>
    <n v="34"/>
    <n v="35"/>
    <s v="Bonga shad"/>
    <s v="Ethmalosa fimbriata"/>
    <s v="F"/>
    <s v="O"/>
    <x v="0"/>
    <x v="4"/>
    <x v="5"/>
    <x v="4"/>
  </r>
  <r>
    <n v="34"/>
    <n v="35"/>
    <s v="European anchovy"/>
    <s v="Engraulis encrasicolus"/>
    <s v="F"/>
    <s v="F"/>
    <x v="4"/>
    <x v="6"/>
    <x v="6"/>
    <x v="5"/>
  </r>
  <r>
    <n v="34"/>
    <n v="35"/>
    <s v="European pilchard(=Sardine)"/>
    <s v="Sardina pilchardus"/>
    <s v="U-F"/>
    <s v="N-O"/>
    <x v="5"/>
    <x v="7"/>
    <x v="7"/>
    <x v="6"/>
  </r>
  <r>
    <n v="34"/>
    <n v="35"/>
    <s v="Madeiran sardinella"/>
    <s v="Sardinella maderensis"/>
    <s v="F"/>
    <s v="F"/>
    <x v="4"/>
    <x v="5"/>
    <x v="8"/>
    <x v="7"/>
  </r>
  <r>
    <n v="34"/>
    <n v="35"/>
    <s v="Round sardinella"/>
    <s v="Sardinella aurita"/>
    <s v="O"/>
    <s v="O"/>
    <x v="0"/>
    <x v="5"/>
    <x v="0"/>
    <x v="1"/>
  </r>
  <r>
    <n v="34"/>
    <n v="35"/>
    <s v="Other Herrings, sardines, anchovies"/>
    <m/>
    <s v="F"/>
    <s v="F"/>
    <x v="3"/>
    <x v="5"/>
    <x v="4"/>
    <x v="3"/>
  </r>
  <r>
    <n v="34"/>
    <n v="35"/>
    <s v="35-Herrings, sardines, anchovies"/>
    <m/>
    <m/>
    <m/>
    <x v="1"/>
    <x v="1"/>
    <x v="2"/>
    <x v="2"/>
  </r>
  <r>
    <n v="34"/>
    <n v="36"/>
    <s v="Atlantic bonito"/>
    <s v="Sarda sarda"/>
    <m/>
    <m/>
    <x v="1"/>
    <x v="1"/>
    <x v="2"/>
    <x v="2"/>
  </r>
  <r>
    <n v="34"/>
    <n v="36"/>
    <s v="Bigeye tuna"/>
    <s v="Thunnus obesus"/>
    <m/>
    <m/>
    <x v="1"/>
    <x v="1"/>
    <x v="2"/>
    <x v="2"/>
  </r>
  <r>
    <n v="34"/>
    <n v="36"/>
    <s v="Frigate and bullet tunas"/>
    <s v="Auxis thazard, A. rochei"/>
    <m/>
    <m/>
    <x v="1"/>
    <x v="1"/>
    <x v="2"/>
    <x v="2"/>
  </r>
  <r>
    <n v="34"/>
    <n v="36"/>
    <s v="Little tunny(=Atl.black skipj)"/>
    <s v="Euthynnus alletteratus"/>
    <m/>
    <m/>
    <x v="1"/>
    <x v="1"/>
    <x v="2"/>
    <x v="2"/>
  </r>
  <r>
    <n v="34"/>
    <n v="36"/>
    <s v="Skipjack tuna"/>
    <s v="Katsuwonus pelamis"/>
    <m/>
    <m/>
    <x v="1"/>
    <x v="1"/>
    <x v="2"/>
    <x v="2"/>
  </r>
  <r>
    <n v="34"/>
    <n v="36"/>
    <s v="Swordfish"/>
    <s v="Xiphias gladius"/>
    <m/>
    <m/>
    <x v="1"/>
    <x v="1"/>
    <x v="2"/>
    <x v="2"/>
  </r>
  <r>
    <n v="34"/>
    <n v="36"/>
    <s v="Tuna-like fishes nei"/>
    <s v="Scombroidei"/>
    <m/>
    <m/>
    <x v="1"/>
    <x v="1"/>
    <x v="2"/>
    <x v="2"/>
  </r>
  <r>
    <n v="34"/>
    <n v="36"/>
    <s v="Yellowfin tuna"/>
    <s v="Thunnus albacares"/>
    <m/>
    <m/>
    <x v="1"/>
    <x v="1"/>
    <x v="2"/>
    <x v="2"/>
  </r>
  <r>
    <n v="34"/>
    <n v="36"/>
    <s v="Other Tunas, bonitos, billfishes"/>
    <m/>
    <m/>
    <m/>
    <x v="1"/>
    <x v="1"/>
    <x v="2"/>
    <x v="2"/>
  </r>
  <r>
    <n v="34"/>
    <n v="36"/>
    <s v="36-Tunas, bonitos, billfishes"/>
    <m/>
    <m/>
    <m/>
    <x v="1"/>
    <x v="1"/>
    <x v="2"/>
    <x v="2"/>
  </r>
  <r>
    <n v="34"/>
    <n v="37"/>
    <s v="Atlantic horse mackerel"/>
    <s v="Trachurus trachurus"/>
    <s v="O"/>
    <s v="F"/>
    <x v="3"/>
    <x v="0"/>
    <x v="0"/>
    <x v="6"/>
  </r>
  <r>
    <n v="34"/>
    <n v="37"/>
    <s v="Barracudas nei"/>
    <s v="Sphyraena spp"/>
    <s v="F"/>
    <s v="F"/>
    <x v="3"/>
    <x v="2"/>
    <x v="1"/>
    <x v="0"/>
  </r>
  <r>
    <n v="34"/>
    <n v="37"/>
    <s v="Atlantic chub mackerel"/>
    <s v="Scomber japonicus"/>
    <s v="F"/>
    <s v="F"/>
    <x v="3"/>
    <x v="2"/>
    <x v="1"/>
    <x v="0"/>
  </r>
  <r>
    <n v="34"/>
    <n v="37"/>
    <s v="False scad"/>
    <s v="Caranx rhonchus"/>
    <s v="F-O"/>
    <s v="F-O"/>
    <x v="4"/>
    <x v="5"/>
    <x v="9"/>
    <x v="3"/>
  </r>
  <r>
    <n v="34"/>
    <n v="37"/>
    <s v="Jack and horse mackerels nei"/>
    <s v="Trachurus spp"/>
    <s v="O"/>
    <s v="O"/>
    <x v="0"/>
    <x v="0"/>
    <x v="1"/>
    <x v="0"/>
  </r>
  <r>
    <n v="34"/>
    <n v="37"/>
    <s v="Other Miscellaneous pelagic fishes"/>
    <m/>
    <m/>
    <m/>
    <x v="1"/>
    <x v="1"/>
    <x v="2"/>
    <x v="2"/>
  </r>
  <r>
    <n v="34"/>
    <n v="37"/>
    <s v="37-Miscellaneous pelagic fishes"/>
    <m/>
    <m/>
    <m/>
    <x v="1"/>
    <x v="1"/>
    <x v="2"/>
    <x v="2"/>
  </r>
  <r>
    <n v="34"/>
    <n v="38"/>
    <s v="38-Sharks, rays, chimaeras"/>
    <m/>
    <m/>
    <s v="F"/>
    <x v="1"/>
    <x v="1"/>
    <x v="2"/>
    <x v="2"/>
  </r>
  <r>
    <n v="34"/>
    <n v="39"/>
    <s v="39-Marine fishes not identified"/>
    <m/>
    <m/>
    <m/>
    <x v="1"/>
    <x v="1"/>
    <x v="2"/>
    <x v="2"/>
  </r>
  <r>
    <n v="34"/>
    <n v="43"/>
    <s v="European lobster"/>
    <s v="Homarus gammarus"/>
    <m/>
    <m/>
    <x v="1"/>
    <x v="1"/>
    <x v="2"/>
    <x v="2"/>
  </r>
  <r>
    <n v="34"/>
    <n v="43"/>
    <s v="Norway lobster"/>
    <s v="Nephrops norvegicus"/>
    <m/>
    <m/>
    <x v="1"/>
    <x v="1"/>
    <x v="2"/>
    <x v="2"/>
  </r>
  <r>
    <n v="34"/>
    <n v="43"/>
    <s v="Palinurid spiny lobsters nei"/>
    <s v="Palinurus spp"/>
    <s v="O"/>
    <s v="O"/>
    <x v="0"/>
    <x v="0"/>
    <x v="0"/>
    <x v="1"/>
  </r>
  <r>
    <n v="34"/>
    <n v="43"/>
    <s v="Tropical spiny lobsters nei"/>
    <s v="Panulirus spp"/>
    <s v="F"/>
    <s v="F"/>
    <x v="3"/>
    <x v="2"/>
    <x v="1"/>
    <x v="0"/>
  </r>
  <r>
    <n v="34"/>
    <n v="43"/>
    <s v="Other Lobsters, spiny-rock lobsters"/>
    <m/>
    <m/>
    <m/>
    <x v="1"/>
    <x v="1"/>
    <x v="2"/>
    <x v="2"/>
  </r>
  <r>
    <n v="34"/>
    <n v="43"/>
    <s v="43-Lobsters, spiny-rock lobsters"/>
    <m/>
    <m/>
    <m/>
    <x v="1"/>
    <x v="1"/>
    <x v="2"/>
    <x v="2"/>
  </r>
  <r>
    <n v="34"/>
    <n v="45"/>
    <s v="Deep-water rose shrimp"/>
    <s v="Parapenaeus longirostris"/>
    <s v="F"/>
    <s v="O/N/F"/>
    <x v="5"/>
    <x v="8"/>
    <x v="10"/>
    <x v="8"/>
  </r>
  <r>
    <n v="34"/>
    <n v="45"/>
    <s v="Natantian decapods nei"/>
    <s v="Natantia"/>
    <m/>
    <s v="F"/>
    <x v="3"/>
    <x v="2"/>
    <x v="1"/>
    <x v="0"/>
  </r>
  <r>
    <n v="34"/>
    <n v="45"/>
    <s v="Penaeus shrimps nei"/>
    <s v="Penaeus spp"/>
    <s v="O"/>
    <s v="O "/>
    <x v="0"/>
    <x v="5"/>
    <x v="4"/>
    <x v="3"/>
  </r>
  <r>
    <n v="34"/>
    <n v="45"/>
    <s v="Southern pink shrimp"/>
    <s v="Penaeus notialis"/>
    <s v="O"/>
    <s v="O/F"/>
    <x v="4"/>
    <x v="4"/>
    <x v="5"/>
    <x v="9"/>
  </r>
  <r>
    <n v="34"/>
    <n v="45"/>
    <s v="Other Shrimps, prawns"/>
    <m/>
    <m/>
    <m/>
    <x v="1"/>
    <x v="1"/>
    <x v="11"/>
    <x v="2"/>
  </r>
  <r>
    <n v="34"/>
    <n v="45"/>
    <s v="45-Shrimps, prawns"/>
    <m/>
    <m/>
    <m/>
    <x v="1"/>
    <x v="1"/>
    <x v="2"/>
    <x v="2"/>
  </r>
  <r>
    <n v="34"/>
    <n v="57"/>
    <s v="Common octopus"/>
    <s v="Octopus vulgaris"/>
    <s v="O"/>
    <s v="O"/>
    <x v="0"/>
    <x v="4"/>
    <x v="5"/>
    <x v="9"/>
  </r>
  <r>
    <n v="34"/>
    <n v="57"/>
    <s v="Common squids nei"/>
    <s v="Loligo spp"/>
    <m/>
    <s v="U"/>
    <x v="5"/>
    <x v="9"/>
    <x v="5"/>
    <x v="9"/>
  </r>
  <r>
    <n v="34"/>
    <n v="57"/>
    <s v="Cuttlefish, bobtail squids nei"/>
    <s v="Sepiidae, Sepiolidae"/>
    <s v="O"/>
    <s v="O"/>
    <x v="0"/>
    <x v="10"/>
    <x v="12"/>
    <x v="10"/>
  </r>
  <r>
    <n v="34"/>
    <n v="57"/>
    <s v="Octopuses, etc. nei"/>
    <s v="Octopodidae"/>
    <s v="O"/>
    <s v="O"/>
    <x v="0"/>
    <x v="4"/>
    <x v="5"/>
    <x v="9"/>
  </r>
  <r>
    <n v="34"/>
    <n v="57"/>
    <s v="Various squids nei"/>
    <s v="Loliginidae, Ommastrephidae"/>
    <m/>
    <m/>
    <x v="6"/>
    <x v="1"/>
    <x v="2"/>
    <x v="2"/>
  </r>
  <r>
    <n v="34"/>
    <n v="57"/>
    <s v="Other Squids, cuttlefishes, octopuses"/>
    <m/>
    <m/>
    <m/>
    <x v="1"/>
    <x v="1"/>
    <x v="2"/>
    <x v="2"/>
  </r>
  <r>
    <n v="34"/>
    <n v="57"/>
    <s v="57-Squids, cuttlefishes, octopuses"/>
    <m/>
    <m/>
    <m/>
    <x v="1"/>
    <x v="1"/>
    <x v="2"/>
    <x v="2"/>
  </r>
  <r>
    <n v="47"/>
    <n v="32"/>
    <s v="Cape hakes"/>
    <s v="Merluccius capensis, M.paradoxus"/>
    <s v="F,O"/>
    <s v="F,O"/>
    <x v="7"/>
    <x v="11"/>
    <x v="13"/>
    <x v="11"/>
  </r>
  <r>
    <n v="47"/>
    <n v="32"/>
    <s v="Other Cods, hakes, haddocks"/>
    <m/>
    <m/>
    <m/>
    <x v="3"/>
    <x v="2"/>
    <x v="1"/>
    <x v="0"/>
  </r>
  <r>
    <n v="47"/>
    <n v="32"/>
    <s v="32-Cods, hakes, haddocks, etc."/>
    <m/>
    <m/>
    <m/>
    <x v="1"/>
    <x v="1"/>
    <x v="2"/>
    <x v="2"/>
  </r>
  <r>
    <n v="47"/>
    <n v="33"/>
    <s v="Geelbek croaker"/>
    <s v="Atractoscion aequidens"/>
    <s v="O"/>
    <s v="O"/>
    <x v="0"/>
    <x v="0"/>
    <x v="0"/>
    <x v="1"/>
  </r>
  <r>
    <n v="47"/>
    <n v="33"/>
    <s v="Panga seabream"/>
    <s v="Pterogymnus laniarius"/>
    <m/>
    <m/>
    <x v="1"/>
    <x v="1"/>
    <x v="1"/>
    <x v="0"/>
  </r>
  <r>
    <n v="47"/>
    <n v="33"/>
    <s v="Red steenbras"/>
    <s v="Petrus rupestris"/>
    <s v="O"/>
    <s v="O"/>
    <x v="0"/>
    <x v="0"/>
    <x v="0"/>
    <x v="1"/>
  </r>
  <r>
    <n v="47"/>
    <n v="33"/>
    <s v="Other Miscellaneous coastal fishes"/>
    <m/>
    <s v="O,O,F"/>
    <s v="O,O,F"/>
    <x v="8"/>
    <x v="12"/>
    <x v="14"/>
    <x v="12"/>
  </r>
  <r>
    <n v="47"/>
    <n v="33"/>
    <s v="33-Miscellaneous costal fishes"/>
    <m/>
    <m/>
    <m/>
    <x v="1"/>
    <x v="1"/>
    <x v="2"/>
    <x v="2"/>
  </r>
  <r>
    <n v="47"/>
    <n v="34"/>
    <s v="Devil anglerfish"/>
    <s v="Lophius vomerinus"/>
    <s v="O"/>
    <s v="O"/>
    <x v="0"/>
    <x v="2"/>
    <x v="1"/>
    <x v="0"/>
  </r>
  <r>
    <n v="47"/>
    <n v="34"/>
    <s v="Kingklip"/>
    <s v="Genypterus capensis"/>
    <s v="O"/>
    <s v="O"/>
    <x v="3"/>
    <x v="2"/>
    <x v="1"/>
    <x v="0"/>
  </r>
  <r>
    <n v="47"/>
    <n v="34"/>
    <s v="Snoek"/>
    <s v="Thyrsites atun"/>
    <s v="F"/>
    <s v="F"/>
    <x v="3"/>
    <x v="2"/>
    <x v="1"/>
    <x v="0"/>
  </r>
  <r>
    <n v="47"/>
    <n v="34"/>
    <s v="Other Miscellaneous demersal fishes"/>
    <m/>
    <m/>
    <m/>
    <x v="8"/>
    <x v="12"/>
    <x v="14"/>
    <x v="12"/>
  </r>
  <r>
    <n v="47"/>
    <n v="34"/>
    <s v="34-Misccelleneous demersal fishes"/>
    <m/>
    <m/>
    <m/>
    <x v="1"/>
    <x v="1"/>
    <x v="2"/>
    <x v="2"/>
  </r>
  <r>
    <n v="47"/>
    <n v="35"/>
    <s v="Sardinellas nei"/>
    <s v="Sardinella spp"/>
    <s v="U/F"/>
    <s v="N/F"/>
    <x v="9"/>
    <x v="13"/>
    <x v="15"/>
    <x v="11"/>
  </r>
  <r>
    <n v="47"/>
    <n v="35"/>
    <s v="Southern African anchovy"/>
    <s v="Engraulis capensis"/>
    <s v="F"/>
    <s v="F"/>
    <x v="10"/>
    <x v="7"/>
    <x v="1"/>
    <x v="0"/>
  </r>
  <r>
    <n v="47"/>
    <n v="35"/>
    <s v="Southern African pilchard"/>
    <s v="Sardinops ocellatus"/>
    <s v="F/O"/>
    <s v="F/O"/>
    <x v="3"/>
    <x v="0"/>
    <x v="0"/>
    <x v="1"/>
  </r>
  <r>
    <n v="47"/>
    <n v="35"/>
    <s v="Whitehead's round herring"/>
    <s v="Etrumeus whiteheadi"/>
    <s v="U"/>
    <s v="N"/>
    <x v="10"/>
    <x v="7"/>
    <x v="1"/>
    <x v="0"/>
  </r>
  <r>
    <n v="47"/>
    <n v="35"/>
    <s v="Other Herrings, sardines, anchovies"/>
    <m/>
    <m/>
    <m/>
    <x v="6"/>
    <x v="2"/>
    <x v="1"/>
    <x v="0"/>
  </r>
  <r>
    <n v="47"/>
    <n v="35"/>
    <s v="35-Herrings, sardines, anchovies"/>
    <m/>
    <m/>
    <m/>
    <x v="1"/>
    <x v="1"/>
    <x v="2"/>
    <x v="2"/>
  </r>
  <r>
    <n v="47"/>
    <n v="36"/>
    <s v="Albacore"/>
    <s v="Thunnus alalunga"/>
    <m/>
    <m/>
    <x v="1"/>
    <x v="2"/>
    <x v="1"/>
    <x v="0"/>
  </r>
  <r>
    <n v="47"/>
    <n v="36"/>
    <s v="Bigeye tuna"/>
    <s v="Thunnus obesus"/>
    <m/>
    <m/>
    <x v="1"/>
    <x v="2"/>
    <x v="0"/>
    <x v="1"/>
  </r>
  <r>
    <n v="47"/>
    <n v="36"/>
    <s v="Southern bluefin tuna"/>
    <s v="Thunnus maccoyii"/>
    <m/>
    <m/>
    <x v="1"/>
    <x v="0"/>
    <x v="0"/>
    <x v="1"/>
  </r>
  <r>
    <n v="47"/>
    <n v="36"/>
    <s v="Other Tunas, bonitos, billfishes"/>
    <m/>
    <m/>
    <m/>
    <x v="1"/>
    <x v="2"/>
    <x v="1"/>
    <x v="0"/>
  </r>
  <r>
    <n v="47"/>
    <n v="36"/>
    <s v="36-Tunas, bonitos, billfishes, etc."/>
    <m/>
    <m/>
    <m/>
    <x v="1"/>
    <x v="1"/>
    <x v="2"/>
    <x v="2"/>
  </r>
  <r>
    <n v="47"/>
    <n v="37"/>
    <s v="Cape horse mackerel"/>
    <s v="Trachurus capensis"/>
    <s v="F"/>
    <s v="F"/>
    <x v="3"/>
    <x v="2"/>
    <x v="1"/>
    <x v="0"/>
  </r>
  <r>
    <n v="47"/>
    <n v="37"/>
    <s v="Cunene horse mackerel"/>
    <s v="Trachurus trecae"/>
    <s v="O"/>
    <s v="O"/>
    <x v="0"/>
    <x v="0"/>
    <x v="0"/>
    <x v="1"/>
  </r>
  <r>
    <n v="47"/>
    <n v="37"/>
    <s v="Other Miscellaneous pelagic fishes"/>
    <m/>
    <m/>
    <m/>
    <x v="6"/>
    <x v="2"/>
    <x v="1"/>
    <x v="0"/>
  </r>
  <r>
    <n v="47"/>
    <n v="37"/>
    <s v="37-Miscelleneous pelagic fishes"/>
    <m/>
    <m/>
    <m/>
    <x v="1"/>
    <x v="1"/>
    <x v="2"/>
    <x v="2"/>
  </r>
  <r>
    <n v="47"/>
    <n v="42"/>
    <m/>
    <m/>
    <m/>
    <m/>
    <x v="1"/>
    <x v="1"/>
    <x v="2"/>
    <x v="2"/>
  </r>
  <r>
    <n v="47"/>
    <n v="42"/>
    <s v="West African geryon"/>
    <s v="Chaceon maritae"/>
    <s v="O"/>
    <s v="O"/>
    <x v="0"/>
    <x v="2"/>
    <x v="1"/>
    <x v="0"/>
  </r>
  <r>
    <n v="47"/>
    <n v="42"/>
    <s v="Other sea-spiders, crabs, etc. "/>
    <m/>
    <m/>
    <m/>
    <x v="1"/>
    <x v="1"/>
    <x v="2"/>
    <x v="2"/>
  </r>
  <r>
    <n v="47"/>
    <n v="42"/>
    <s v="42-Sea-spiders, crabs, et."/>
    <m/>
    <m/>
    <m/>
    <x v="1"/>
    <x v="1"/>
    <x v="2"/>
    <x v="2"/>
  </r>
  <r>
    <n v="47"/>
    <n v="43"/>
    <s v="Cape rock lobster"/>
    <s v="Jasus lalandii"/>
    <s v="O"/>
    <s v="O"/>
    <x v="0"/>
    <x v="5"/>
    <x v="1"/>
    <x v="1"/>
  </r>
  <r>
    <n v="47"/>
    <n v="43"/>
    <s v="Southern spiny lobster"/>
    <s v="Palinurus gilchristi"/>
    <s v="F"/>
    <s v="F"/>
    <x v="3"/>
    <x v="2"/>
    <x v="1"/>
    <x v="0"/>
  </r>
  <r>
    <n v="47"/>
    <n v="43"/>
    <s v="Other Lobsters, spiny-rock lobsters"/>
    <m/>
    <m/>
    <m/>
    <x v="1"/>
    <x v="1"/>
    <x v="2"/>
    <x v="2"/>
  </r>
  <r>
    <n v="47"/>
    <n v="43"/>
    <s v="43-Lobsters, spinyrock lobsters"/>
    <m/>
    <m/>
    <m/>
    <x v="1"/>
    <x v="1"/>
    <x v="2"/>
    <x v="2"/>
  </r>
  <r>
    <n v="47"/>
    <n v="45"/>
    <s v="Shrimps, prawns"/>
    <m/>
    <s v="F/O"/>
    <s v="F/O"/>
    <x v="4"/>
    <x v="1"/>
    <x v="2"/>
    <x v="2"/>
  </r>
  <r>
    <n v="47"/>
    <n v="53"/>
    <s v="Perlemoen abalone"/>
    <s v="Haliotis midae"/>
    <s v="O"/>
    <s v="O"/>
    <x v="0"/>
    <x v="0"/>
    <x v="0"/>
    <x v="1"/>
  </r>
  <r>
    <n v="47"/>
    <n v="53"/>
    <s v="53-Oysters"/>
    <m/>
    <m/>
    <m/>
    <x v="1"/>
    <x v="1"/>
    <x v="2"/>
    <x v="2"/>
  </r>
  <r>
    <n v="47"/>
    <n v="57"/>
    <s v="Cape Hope squid"/>
    <s v="Loligo reynaudi"/>
    <s v="F"/>
    <s v="F"/>
    <x v="3"/>
    <x v="2"/>
    <x v="1"/>
    <x v="0"/>
  </r>
  <r>
    <n v="47"/>
    <n v="57"/>
    <s v="Other Squids, cuttlefishes, octopuses"/>
    <m/>
    <s v="F"/>
    <s v="F"/>
    <x v="3"/>
    <x v="2"/>
    <x v="1"/>
    <x v="0"/>
  </r>
  <r>
    <n v="47"/>
    <n v="57"/>
    <s v="57-Squid, cuttlefish,octopuses"/>
    <m/>
    <m/>
    <m/>
    <x v="1"/>
    <x v="1"/>
    <x v="2"/>
    <x v="2"/>
  </r>
  <r>
    <n v="51"/>
    <n v="33"/>
    <s v="Bombay-duck"/>
    <s v="Harpadon nehereus"/>
    <s v="F"/>
    <s v="F"/>
    <x v="3"/>
    <x v="5"/>
    <x v="4"/>
    <x v="3"/>
  </r>
  <r>
    <n v="51"/>
    <n v="33"/>
    <s v="Croakers, drums nei"/>
    <s v="Sciaenidae"/>
    <s v="F"/>
    <s v="F"/>
    <x v="3"/>
    <x v="2"/>
    <x v="1"/>
    <x v="3"/>
  </r>
  <r>
    <n v="51"/>
    <n v="33"/>
    <s v="Emperors(=Scavengers) nei"/>
    <s v="Lethrinidae"/>
    <s v="F"/>
    <s v="F"/>
    <x v="3"/>
    <x v="2"/>
    <x v="1"/>
    <x v="0"/>
  </r>
  <r>
    <n v="51"/>
    <n v="33"/>
    <s v="Lizardfishes nei"/>
    <s v="Synodontidae"/>
    <m/>
    <m/>
    <x v="1"/>
    <x v="1"/>
    <x v="2"/>
    <x v="2"/>
  </r>
  <r>
    <n v="51"/>
    <n v="33"/>
    <s v="Mullets nei"/>
    <s v="Mugilidae"/>
    <m/>
    <m/>
    <x v="7"/>
    <x v="11"/>
    <x v="13"/>
    <x v="11"/>
  </r>
  <r>
    <n v="51"/>
    <n v="33"/>
    <s v="Sea catfishes nei"/>
    <s v="Ariidae"/>
    <m/>
    <m/>
    <x v="1"/>
    <x v="1"/>
    <x v="2"/>
    <x v="2"/>
  </r>
  <r>
    <n v="51"/>
    <n v="33"/>
    <s v="Other Miscellaneous coastal fishes"/>
    <m/>
    <m/>
    <m/>
    <x v="1"/>
    <x v="1"/>
    <x v="2"/>
    <x v="2"/>
  </r>
  <r>
    <n v="51"/>
    <n v="33"/>
    <s v="33-Miscellaneous coastal fishes"/>
    <m/>
    <m/>
    <m/>
    <x v="1"/>
    <x v="1"/>
    <x v="2"/>
    <x v="2"/>
  </r>
  <r>
    <n v="51"/>
    <n v="34"/>
    <s v="Demersal percomorphs nei"/>
    <s v="Perciformes"/>
    <s v="F"/>
    <s v="F"/>
    <x v="3"/>
    <x v="2"/>
    <x v="1"/>
    <x v="1"/>
  </r>
  <r>
    <n v="51"/>
    <n v="34"/>
    <s v="Hairtails, scabbardfishes nei"/>
    <s v="Trichiuridae"/>
    <m/>
    <m/>
    <x v="3"/>
    <x v="2"/>
    <x v="1"/>
    <x v="0"/>
  </r>
  <r>
    <n v="51"/>
    <n v="34"/>
    <s v="Largehead hairtail"/>
    <s v="Trichiurus lepturus"/>
    <m/>
    <m/>
    <x v="3"/>
    <x v="2"/>
    <x v="1"/>
    <x v="0"/>
  </r>
  <r>
    <n v="51"/>
    <n v="34"/>
    <s v="Other Miscellaneous demersal fishes"/>
    <m/>
    <m/>
    <m/>
    <x v="11"/>
    <x v="14"/>
    <x v="16"/>
    <x v="2"/>
  </r>
  <r>
    <n v="51"/>
    <n v="34"/>
    <s v="34-Miscellaneous demersal fishes"/>
    <m/>
    <m/>
    <m/>
    <x v="1"/>
    <x v="1"/>
    <x v="2"/>
    <x v="2"/>
  </r>
  <r>
    <n v="51"/>
    <n v="35"/>
    <s v="Anchovies, etc. nei"/>
    <s v="Engraulidae"/>
    <s v="F"/>
    <s v="F"/>
    <x v="3"/>
    <x v="2"/>
    <x v="1"/>
    <x v="0"/>
  </r>
  <r>
    <n v="51"/>
    <n v="35"/>
    <s v="Clupeoids nei"/>
    <s v="Clupeoidei"/>
    <m/>
    <m/>
    <x v="12"/>
    <x v="5"/>
    <x v="17"/>
    <x v="13"/>
  </r>
  <r>
    <n v="51"/>
    <n v="35"/>
    <s v="Dorab wolf-herring"/>
    <s v="Chirocentrus dorab"/>
    <m/>
    <m/>
    <x v="1"/>
    <x v="1"/>
    <x v="2"/>
    <x v="2"/>
  </r>
  <r>
    <n v="51"/>
    <n v="35"/>
    <s v="Indian oil sardine"/>
    <s v="Sardinella longiceps"/>
    <s v="U"/>
    <s v="N"/>
    <x v="3"/>
    <x v="2"/>
    <x v="18"/>
    <x v="14"/>
  </r>
  <r>
    <n v="51"/>
    <n v="35"/>
    <s v="Sardinellas nei"/>
    <s v="Sardinella spp"/>
    <m/>
    <m/>
    <x v="3"/>
    <x v="2"/>
    <x v="1"/>
    <x v="3"/>
  </r>
  <r>
    <n v="51"/>
    <n v="35"/>
    <s v="Stolephorus anchovies"/>
    <s v="Stolephorus spp"/>
    <m/>
    <m/>
    <x v="3"/>
    <x v="1"/>
    <x v="2"/>
    <x v="2"/>
  </r>
  <r>
    <n v="51"/>
    <n v="35"/>
    <s v="Wolf-herrings nei"/>
    <s v="Chirocentrus spp"/>
    <m/>
    <m/>
    <x v="3"/>
    <x v="2"/>
    <x v="1"/>
    <x v="3"/>
  </r>
  <r>
    <n v="51"/>
    <n v="35"/>
    <s v="Other Herrings, sardines, anchovies"/>
    <m/>
    <m/>
    <m/>
    <x v="1"/>
    <x v="2"/>
    <x v="1"/>
    <x v="2"/>
  </r>
  <r>
    <n v="51"/>
    <n v="35"/>
    <s v="35-Herrings, sardines, anchovies"/>
    <m/>
    <m/>
    <m/>
    <x v="1"/>
    <x v="1"/>
    <x v="2"/>
    <x v="2"/>
  </r>
  <r>
    <n v="51"/>
    <n v="36"/>
    <s v="Bigeye tuna"/>
    <s v="Thunnus obesus"/>
    <m/>
    <s v="F"/>
    <x v="1"/>
    <x v="2"/>
    <x v="1"/>
    <x v="0"/>
  </r>
  <r>
    <n v="51"/>
    <n v="36"/>
    <s v="Kawakawa"/>
    <s v="Euthynnus affinis"/>
    <m/>
    <m/>
    <x v="1"/>
    <x v="2"/>
    <x v="1"/>
    <x v="0"/>
  </r>
  <r>
    <n v="51"/>
    <n v="36"/>
    <s v="Narrow-barred Spanish mackerel"/>
    <s v="Scomberomorus commerson"/>
    <s v="F-O"/>
    <s v="F-O"/>
    <x v="4"/>
    <x v="15"/>
    <x v="0"/>
    <x v="1"/>
  </r>
  <r>
    <n v="51"/>
    <n v="36"/>
    <s v="Skipjack tuna"/>
    <s v="Katsuwonus pelamis"/>
    <m/>
    <s v="F"/>
    <x v="1"/>
    <x v="5"/>
    <x v="1"/>
    <x v="0"/>
  </r>
  <r>
    <n v="51"/>
    <n v="36"/>
    <s v="Tuna-like fishes nei"/>
    <s v="Scombroidei"/>
    <m/>
    <m/>
    <x v="1"/>
    <x v="2"/>
    <x v="4"/>
    <x v="3"/>
  </r>
  <r>
    <n v="51"/>
    <n v="36"/>
    <s v="Yellowfin tuna"/>
    <s v="Thunnus albacares"/>
    <m/>
    <s v="F"/>
    <x v="1"/>
    <x v="2"/>
    <x v="0"/>
    <x v="1"/>
  </r>
  <r>
    <n v="51"/>
    <n v="36"/>
    <s v="Other Tunas, bonitos, billfishes"/>
    <m/>
    <m/>
    <m/>
    <x v="1"/>
    <x v="1"/>
    <x v="2"/>
    <x v="2"/>
  </r>
  <r>
    <n v="51"/>
    <n v="36"/>
    <s v="36-Tunas, bonitos, billfishes"/>
    <m/>
    <m/>
    <m/>
    <x v="1"/>
    <x v="1"/>
    <x v="2"/>
    <x v="2"/>
  </r>
  <r>
    <n v="51"/>
    <n v="37"/>
    <s v="Barracudas nei"/>
    <s v="Sphyraena spp"/>
    <s v="F"/>
    <s v="F"/>
    <x v="3"/>
    <x v="2"/>
    <x v="1"/>
    <x v="0"/>
  </r>
  <r>
    <n v="51"/>
    <n v="37"/>
    <s v="Butterfishes, pomfrets nei"/>
    <s v="Stromateidae"/>
    <s v="O"/>
    <s v="O"/>
    <x v="0"/>
    <x v="0"/>
    <x v="1"/>
    <x v="3"/>
  </r>
  <r>
    <n v="51"/>
    <n v="37"/>
    <s v="Carangids nei"/>
    <s v="Carangidae"/>
    <m/>
    <m/>
    <x v="3"/>
    <x v="2"/>
    <x v="1"/>
    <x v="0"/>
  </r>
  <r>
    <n v="51"/>
    <n v="37"/>
    <s v="Pacific chub mackerel"/>
    <s v="Scomber japonicus"/>
    <m/>
    <m/>
    <x v="3"/>
    <x v="1"/>
    <x v="2"/>
    <x v="2"/>
  </r>
  <r>
    <n v="51"/>
    <n v="37"/>
    <s v="Indian mackerel"/>
    <s v="Rastrelliger kanagurta"/>
    <s v="F"/>
    <s v="F"/>
    <x v="3"/>
    <x v="2"/>
    <x v="1"/>
    <x v="0"/>
  </r>
  <r>
    <n v="51"/>
    <n v="37"/>
    <s v="Indian mackerels nei"/>
    <s v="Rastrelliger spp"/>
    <s v="F"/>
    <s v="F"/>
    <x v="3"/>
    <x v="2"/>
    <x v="1"/>
    <x v="3"/>
  </r>
  <r>
    <n v="51"/>
    <n v="37"/>
    <s v="Jacks, crevalles nei"/>
    <s v="Caranx spp"/>
    <m/>
    <m/>
    <x v="1"/>
    <x v="1"/>
    <x v="2"/>
    <x v="2"/>
  </r>
  <r>
    <n v="51"/>
    <n v="37"/>
    <s v="Mackerels nei"/>
    <s v="Scombridae"/>
    <m/>
    <m/>
    <x v="1"/>
    <x v="1"/>
    <x v="2"/>
    <x v="2"/>
  </r>
  <r>
    <n v="51"/>
    <n v="37"/>
    <s v="Pelagic percomorphs nei"/>
    <s v="Perciformes"/>
    <m/>
    <m/>
    <x v="1"/>
    <x v="1"/>
    <x v="2"/>
    <x v="2"/>
  </r>
  <r>
    <n v="51"/>
    <n v="37"/>
    <s v="Pompanos nei"/>
    <s v="Trachinotus spp"/>
    <m/>
    <m/>
    <x v="1"/>
    <x v="1"/>
    <x v="2"/>
    <x v="2"/>
  </r>
  <r>
    <n v="51"/>
    <n v="37"/>
    <s v="Other Miscellaneous pelagic fishes"/>
    <m/>
    <m/>
    <m/>
    <x v="1"/>
    <x v="1"/>
    <x v="2"/>
    <x v="2"/>
  </r>
  <r>
    <n v="51"/>
    <n v="37"/>
    <s v="37-Miscellaneous pelagic fishes"/>
    <m/>
    <m/>
    <m/>
    <x v="1"/>
    <x v="1"/>
    <x v="2"/>
    <x v="2"/>
  </r>
  <r>
    <n v="51"/>
    <n v="39"/>
    <s v="39-Marine fishes not identified"/>
    <m/>
    <m/>
    <m/>
    <x v="1"/>
    <x v="1"/>
    <x v="2"/>
    <x v="2"/>
  </r>
  <r>
    <n v="51"/>
    <n v="45"/>
    <s v="Indian white prawn"/>
    <s v="Penaeus indicus"/>
    <s v="O"/>
    <s v="O"/>
    <x v="0"/>
    <x v="0"/>
    <x v="0"/>
    <x v="1"/>
  </r>
  <r>
    <n v="51"/>
    <n v="45"/>
    <s v="Jack-knife shrimp"/>
    <s v="Haliporoides sibogae"/>
    <s v="O"/>
    <s v="O"/>
    <x v="0"/>
    <x v="0"/>
    <x v="0"/>
    <x v="1"/>
  </r>
  <r>
    <n v="51"/>
    <n v="45"/>
    <s v="Knife shrimp"/>
    <s v="Haliporoides triarthrus"/>
    <s v="O"/>
    <s v="O"/>
    <x v="0"/>
    <x v="0"/>
    <x v="1"/>
    <x v="0"/>
  </r>
  <r>
    <n v="51"/>
    <n v="45"/>
    <s v="Natantian decapods nei"/>
    <s v="Natantia"/>
    <s v="F"/>
    <s v="F"/>
    <x v="3"/>
    <x v="2"/>
    <x v="4"/>
    <x v="3"/>
  </r>
  <r>
    <n v="51"/>
    <n v="45"/>
    <s v="Penaeus shrimps nei"/>
    <s v="Penaeus spp"/>
    <s v="F"/>
    <s v="F"/>
    <x v="0"/>
    <x v="0"/>
    <x v="0"/>
    <x v="1"/>
  </r>
  <r>
    <n v="51"/>
    <n v="45"/>
    <s v="Other Shrimps, prawns"/>
    <m/>
    <m/>
    <m/>
    <x v="12"/>
    <x v="5"/>
    <x v="4"/>
    <x v="2"/>
  </r>
  <r>
    <n v="51"/>
    <n v="45"/>
    <s v="45-Shrimps, prawns"/>
    <m/>
    <m/>
    <m/>
    <x v="1"/>
    <x v="1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">
  <r>
    <x v="0"/>
    <n v="31"/>
    <s v="Amer. plaice(=Long rough dab)"/>
    <s v="Hippoglossoides platessoides"/>
    <s v="O"/>
    <s v="O"/>
    <s v="O"/>
    <s v="O"/>
    <s v="O"/>
    <x v="0"/>
    <s v="L"/>
    <s v="L"/>
    <s v="L"/>
    <s v="L"/>
    <s v="L"/>
    <s v="L"/>
  </r>
  <r>
    <x v="0"/>
    <n v="31"/>
    <s v="Flatfishes nei"/>
    <s v="Pleuronectiformes"/>
    <m/>
    <s v=" "/>
    <s v=" "/>
    <m/>
    <s v=" "/>
    <x v="1"/>
    <m/>
    <m/>
    <m/>
    <s v="N/A"/>
    <s v="N/A"/>
    <s v="L"/>
  </r>
  <r>
    <x v="0"/>
    <n v="31"/>
    <s v="Greenland halibut"/>
    <s v="Reinhardtius hippoglossoides"/>
    <s v="F"/>
    <s v="F"/>
    <s v="F"/>
    <s v="F"/>
    <s v="F"/>
    <x v="2"/>
    <s v="L"/>
    <s v="L"/>
    <s v="L"/>
    <s v="M"/>
    <s v="M"/>
    <s v="L"/>
  </r>
  <r>
    <x v="0"/>
    <n v="31"/>
    <s v="Summer flounder"/>
    <s v="Paralichthys dentatus"/>
    <s v="F"/>
    <s v="F"/>
    <s v="F"/>
    <s v="F"/>
    <s v="F"/>
    <x v="2"/>
    <s v="L"/>
    <s v="L"/>
    <s v="L"/>
    <s v="L"/>
    <s v="L"/>
    <s v="L"/>
  </r>
  <r>
    <x v="0"/>
    <n v="31"/>
    <s v="Winter flounder"/>
    <s v="Pseudopleuronectes americanus"/>
    <m/>
    <s v="O"/>
    <s v="O"/>
    <s v="O"/>
    <s v="F"/>
    <x v="3"/>
    <m/>
    <s v="M"/>
    <s v="M"/>
    <s v="L"/>
    <s v="L"/>
    <s v="L"/>
  </r>
  <r>
    <x v="0"/>
    <n v="31"/>
    <s v="Witch flounder"/>
    <s v="Glyptocephalus cynoglossus"/>
    <s v="O"/>
    <s v="O"/>
    <s v="O"/>
    <s v="O"/>
    <s v="O"/>
    <x v="3"/>
    <s v="L"/>
    <s v="L"/>
    <s v="L"/>
    <s v="L"/>
    <s v="L"/>
    <s v="L"/>
  </r>
  <r>
    <x v="0"/>
    <n v="31"/>
    <s v="Yellowtail flounder"/>
    <s v="Limanda ferruginea"/>
    <s v="F/U"/>
    <s v="U/F"/>
    <s v="U/F"/>
    <s v="O"/>
    <s v="O"/>
    <x v="0"/>
    <s v="L"/>
    <s v="L"/>
    <s v="L"/>
    <s v="L"/>
    <s v="L"/>
    <s v="L"/>
  </r>
  <r>
    <x v="0"/>
    <n v="31"/>
    <s v="Other Flounders, halibuts, soles"/>
    <m/>
    <s v="F"/>
    <s v="F"/>
    <s v="F"/>
    <s v="F"/>
    <s v="O"/>
    <x v="2"/>
    <s v="L"/>
    <s v="L"/>
    <s v="L"/>
    <s v="N/A"/>
    <s v="N/A"/>
    <s v="L"/>
  </r>
  <r>
    <x v="0"/>
    <n v="31"/>
    <s v="31-Flounders, halibuts, soles"/>
    <m/>
    <m/>
    <m/>
    <s v=" "/>
    <m/>
    <s v=" "/>
    <x v="1"/>
    <m/>
    <m/>
    <m/>
    <m/>
    <m/>
    <m/>
  </r>
  <r>
    <x v="0"/>
    <n v="32"/>
    <s v="Atlantic cod"/>
    <s v="Gadus morhua"/>
    <s v="F"/>
    <s v="O"/>
    <s v="O"/>
    <s v="O"/>
    <s v="O-F"/>
    <x v="3"/>
    <s v="L"/>
    <s v="L"/>
    <s v="L"/>
    <s v="L"/>
    <s v="L"/>
    <s v="L"/>
  </r>
  <r>
    <x v="0"/>
    <n v="32"/>
    <s v="Haddock"/>
    <s v="Melanogrammus aeglefinus"/>
    <s v="U/F"/>
    <s v="F"/>
    <s v="F"/>
    <s v="F"/>
    <s v="O"/>
    <x v="4"/>
    <s v="L"/>
    <s v="L"/>
    <s v="L"/>
    <s v="L"/>
    <s v="L"/>
    <s v="L"/>
  </r>
  <r>
    <x v="0"/>
    <n v="32"/>
    <s v="Saithe(=Pollock)"/>
    <s v="Pollachius virens"/>
    <s v="F"/>
    <s v="F"/>
    <s v="F"/>
    <s v="F"/>
    <s v="U-F"/>
    <x v="5"/>
    <s v="L"/>
    <s v="L"/>
    <s v="L"/>
    <s v="L"/>
    <s v="L"/>
    <s v="L"/>
  </r>
  <r>
    <x v="0"/>
    <n v="32"/>
    <s v="Silver hake"/>
    <s v="Merluccius bilinearis"/>
    <s v="F"/>
    <s v="F"/>
    <s v="F"/>
    <s v="F"/>
    <s v="U"/>
    <x v="2"/>
    <s v="L"/>
    <s v="L"/>
    <s v="L"/>
    <s v="L"/>
    <s v="L"/>
    <s v="L"/>
  </r>
  <r>
    <x v="0"/>
    <n v="32"/>
    <s v="Tusk(=Cusk)"/>
    <s v="Brosme brosme"/>
    <s v="O"/>
    <s v="O"/>
    <s v="O"/>
    <s v="O"/>
    <s v="F"/>
    <x v="0"/>
    <s v="L"/>
    <s v="L"/>
    <s v="M"/>
    <m/>
    <m/>
    <s v="L"/>
  </r>
  <r>
    <x v="0"/>
    <n v="32"/>
    <s v="White hake"/>
    <s v="Urophycis tenuis"/>
    <s v="O"/>
    <s v="O"/>
    <s v="O"/>
    <s v="F"/>
    <s v="O"/>
    <x v="3"/>
    <s v="L"/>
    <s v="L"/>
    <s v="L"/>
    <s v="L"/>
    <s v="L"/>
    <s v="L"/>
  </r>
  <r>
    <x v="0"/>
    <n v="32"/>
    <s v="Other Cods, hakes, haddocks"/>
    <m/>
    <s v="F"/>
    <s v=" "/>
    <s v=" "/>
    <m/>
    <s v="O"/>
    <x v="3"/>
    <s v="L"/>
    <m/>
    <m/>
    <s v=" "/>
    <s v=" "/>
    <m/>
  </r>
  <r>
    <x v="0"/>
    <n v="32"/>
    <s v="32-Cods, hakes, haddocks"/>
    <m/>
    <m/>
    <m/>
    <m/>
    <m/>
    <s v=" "/>
    <x v="1"/>
    <m/>
    <m/>
    <m/>
    <m/>
    <m/>
    <m/>
  </r>
  <r>
    <x v="0"/>
    <n v="33"/>
    <s v="33-Miscellaneous coastal fishes"/>
    <m/>
    <m/>
    <m/>
    <m/>
    <m/>
    <s v=" "/>
    <x v="1"/>
    <m/>
    <m/>
    <m/>
    <s v=" "/>
    <s v=" "/>
    <m/>
  </r>
  <r>
    <x v="0"/>
    <n v="34"/>
    <s v="American angler"/>
    <s v="Lophius americanus"/>
    <s v="F"/>
    <s v="F"/>
    <s v="F"/>
    <s v="N"/>
    <s v="F"/>
    <x v="4"/>
    <s v="L"/>
    <s v="L"/>
    <s v="M"/>
    <s v="L"/>
    <s v="L"/>
    <s v="L"/>
  </r>
  <r>
    <x v="0"/>
    <n v="34"/>
    <s v="Atlantic redfishes nei"/>
    <s v="Sebastes spp"/>
    <s v="O"/>
    <s v="F/O"/>
    <s v="F/O"/>
    <s v="F"/>
    <s v="U"/>
    <x v="2"/>
    <s v="L"/>
    <s v="L"/>
    <s v="L"/>
    <s v="L"/>
    <s v="L"/>
    <s v="L"/>
  </r>
  <r>
    <x v="0"/>
    <n v="34"/>
    <s v="Other Miscellaneous demersal fishes"/>
    <m/>
    <m/>
    <s v="F"/>
    <m/>
    <m/>
    <s v=" "/>
    <x v="1"/>
    <m/>
    <s v="L"/>
    <s v="L"/>
    <s v="N/A"/>
    <s v="N/A"/>
    <m/>
  </r>
  <r>
    <x v="0"/>
    <n v="34"/>
    <s v="34-Miscellaneous demersal fishes"/>
    <m/>
    <m/>
    <m/>
    <m/>
    <m/>
    <s v=" "/>
    <x v="1"/>
    <m/>
    <m/>
    <m/>
    <m/>
    <m/>
    <m/>
  </r>
  <r>
    <x v="0"/>
    <n v="35"/>
    <s v="Atlantic herring"/>
    <s v="Clupea harengus"/>
    <s v="F"/>
    <s v="F"/>
    <s v="F"/>
    <s v="N"/>
    <s v="O"/>
    <x v="3"/>
    <s v="L"/>
    <s v="L"/>
    <s v="L"/>
    <s v="L"/>
    <s v="L"/>
    <s v="L"/>
  </r>
  <r>
    <x v="0"/>
    <n v="35"/>
    <s v="Atlantic menhaden"/>
    <s v="Brevoortia tyrannus"/>
    <s v="F"/>
    <s v="F"/>
    <s v="F"/>
    <s v="F"/>
    <s v="F"/>
    <x v="2"/>
    <s v="L"/>
    <s v="L"/>
    <s v="L"/>
    <m/>
    <m/>
    <s v="M"/>
  </r>
  <r>
    <x v="0"/>
    <n v="35"/>
    <s v="Other Herrings, sardines, anchovies"/>
    <m/>
    <m/>
    <m/>
    <m/>
    <m/>
    <s v=" "/>
    <x v="1"/>
    <m/>
    <m/>
    <m/>
    <s v="N/A"/>
    <s v="N/A"/>
    <m/>
  </r>
  <r>
    <x v="0"/>
    <n v="35"/>
    <s v="35-Herrings, sardines, anchovies"/>
    <m/>
    <m/>
    <m/>
    <m/>
    <m/>
    <s v=" "/>
    <x v="1"/>
    <m/>
    <m/>
    <m/>
    <m/>
    <m/>
    <m/>
  </r>
  <r>
    <x v="0"/>
    <n v="37"/>
    <s v="Atlantic mackerel"/>
    <s v="Scomber scombrus"/>
    <s v="F"/>
    <s v="O"/>
    <s v="O"/>
    <s v="F"/>
    <s v="O"/>
    <x v="3"/>
    <s v="L"/>
    <s v="M"/>
    <s v="M"/>
    <m/>
    <m/>
    <s v="L"/>
  </r>
  <r>
    <x v="0"/>
    <n v="37"/>
    <s v="Capelin"/>
    <s v="Mallotus villosus"/>
    <s v="F"/>
    <s v="F"/>
    <s v="F"/>
    <s v="F"/>
    <s v="O"/>
    <x v="0"/>
    <s v="L"/>
    <s v="L"/>
    <s v="L"/>
    <m/>
    <m/>
    <s v="M"/>
  </r>
  <r>
    <x v="0"/>
    <n v="37"/>
    <s v="Other Miscellaneous pelagic fishes"/>
    <m/>
    <m/>
    <m/>
    <m/>
    <m/>
    <s v=" "/>
    <x v="1"/>
    <m/>
    <m/>
    <m/>
    <s v="N/A"/>
    <s v="N/A"/>
    <m/>
  </r>
  <r>
    <x v="0"/>
    <n v="37"/>
    <s v="37-Miscellaneous pelagic fishes"/>
    <m/>
    <m/>
    <m/>
    <m/>
    <m/>
    <s v=" "/>
    <x v="1"/>
    <m/>
    <m/>
    <m/>
    <m/>
    <m/>
    <m/>
  </r>
  <r>
    <x v="0"/>
    <n v="43"/>
    <s v="American lobster"/>
    <s v="Homarus americanus"/>
    <s v="F"/>
    <s v="F"/>
    <s v="F"/>
    <s v="F"/>
    <s v="F"/>
    <x v="2"/>
    <s v="L"/>
    <s v="L"/>
    <s v="L"/>
    <m/>
    <m/>
    <s v="L"/>
  </r>
  <r>
    <x v="0"/>
    <n v="45"/>
    <s v="45-Shrimps, prawns"/>
    <m/>
    <m/>
    <m/>
    <m/>
    <m/>
    <s v=" "/>
    <x v="1"/>
    <m/>
    <m/>
    <m/>
    <s v="N/A"/>
    <s v="N/A"/>
    <m/>
  </r>
  <r>
    <x v="0"/>
    <n v="45"/>
    <s v="Pandalus shrimps nei"/>
    <s v="Pandalus spp"/>
    <s v="F"/>
    <s v="F"/>
    <s v="F"/>
    <s v="F"/>
    <s v="O"/>
    <x v="0"/>
    <s v="L"/>
    <s v="L"/>
    <s v="L"/>
    <m/>
    <m/>
    <s v="L"/>
  </r>
  <r>
    <x v="0"/>
    <n v="45"/>
    <s v="Other Shrimps, prawns"/>
    <m/>
    <s v="F"/>
    <m/>
    <m/>
    <m/>
    <s v=" "/>
    <x v="1"/>
    <s v="L"/>
    <m/>
    <m/>
    <m/>
    <m/>
    <m/>
  </r>
  <r>
    <x v="0"/>
    <n v="55"/>
    <s v="American sea scallop"/>
    <s v="Placopecten magellanicus"/>
    <s v="F"/>
    <s v="F"/>
    <s v="F"/>
    <s v="F"/>
    <s v="U-F"/>
    <x v="2"/>
    <s v="L"/>
    <s v="M"/>
    <s v="L"/>
    <s v="L"/>
    <s v="L"/>
    <s v="L"/>
  </r>
  <r>
    <x v="0"/>
    <n v="55"/>
    <s v="Atlantic bay scallop"/>
    <s v="Argopecten irradians"/>
    <m/>
    <m/>
    <s v="O"/>
    <s v="O"/>
    <s v="O"/>
    <x v="3"/>
    <m/>
    <m/>
    <s v="H"/>
    <m/>
    <m/>
    <m/>
  </r>
  <r>
    <x v="0"/>
    <n v="55"/>
    <s v="Iceland scallop"/>
    <s v="Chlamys islandica"/>
    <s v="F"/>
    <s v="U"/>
    <s v="U"/>
    <s v="N"/>
    <s v="F-O"/>
    <x v="0"/>
    <s v="L"/>
    <s v="M"/>
    <s v="M"/>
    <m/>
    <m/>
    <s v="M"/>
  </r>
  <r>
    <x v="0"/>
    <n v="55"/>
    <s v="55-Scallops, pectens"/>
    <m/>
    <m/>
    <m/>
    <m/>
    <m/>
    <s v=" "/>
    <x v="6"/>
    <m/>
    <m/>
    <m/>
    <m/>
    <m/>
    <m/>
  </r>
  <r>
    <x v="0"/>
    <n v="56"/>
    <s v="Atlantic surf clam"/>
    <s v="Spisula solidissima"/>
    <s v="F"/>
    <s v="F"/>
    <s v="F"/>
    <s v="F"/>
    <s v="F"/>
    <x v="2"/>
    <s v="L"/>
    <s v="L"/>
    <s v="L"/>
    <s v="L"/>
    <s v="L"/>
    <s v="L"/>
  </r>
  <r>
    <x v="0"/>
    <n v="56"/>
    <s v="Northern quahog(=Hard clam)"/>
    <s v="Mercenaria mercenaria"/>
    <s v="F"/>
    <s v=" "/>
    <m/>
    <m/>
    <s v=" "/>
    <x v="1"/>
    <s v="L"/>
    <s v=" "/>
    <m/>
    <m/>
    <m/>
    <m/>
  </r>
  <r>
    <x v="0"/>
    <n v="56"/>
    <s v="Ocean quahog"/>
    <s v="Arctica islandica"/>
    <s v="F"/>
    <s v="U"/>
    <s v="U"/>
    <s v="N"/>
    <s v="U"/>
    <x v="2"/>
    <s v="L"/>
    <s v="L"/>
    <s v="H"/>
    <s v="L"/>
    <s v="L"/>
    <s v="L"/>
  </r>
  <r>
    <x v="0"/>
    <n v="56"/>
    <s v="Sand gaper"/>
    <s v="Mya arenaria"/>
    <s v="F"/>
    <s v="F"/>
    <s v="F"/>
    <s v="F"/>
    <s v="F"/>
    <x v="2"/>
    <s v="M"/>
    <s v="M"/>
    <s v="H"/>
    <m/>
    <m/>
    <s v="M"/>
  </r>
  <r>
    <x v="0"/>
    <n v="56"/>
    <s v="Other Clams, cockles, arkshells"/>
    <m/>
    <m/>
    <m/>
    <s v=" "/>
    <m/>
    <s v=" "/>
    <x v="6"/>
    <m/>
    <m/>
    <m/>
    <s v="N/A"/>
    <s v="N/A"/>
    <m/>
  </r>
  <r>
    <x v="0"/>
    <n v="56"/>
    <s v="56-Clams, cockles, arkshells"/>
    <m/>
    <m/>
    <m/>
    <s v=" "/>
    <m/>
    <s v=" "/>
    <x v="6"/>
    <s v=" "/>
    <s v=" "/>
    <m/>
    <m/>
    <m/>
    <m/>
  </r>
  <r>
    <x v="1"/>
    <n v="23"/>
    <s v="Atlantic salmon"/>
    <s v="Salmo salar"/>
    <s v="O"/>
    <s v="F"/>
    <s v="F"/>
    <s v="O"/>
    <s v="F"/>
    <x v="0"/>
    <s v="L"/>
    <s v="L"/>
    <s v="L "/>
    <s v="H"/>
    <s v="H"/>
    <s v="L"/>
  </r>
  <r>
    <x v="1"/>
    <n v="23"/>
    <s v="Other Salmons, trouts, smelts"/>
    <m/>
    <s v="O"/>
    <s v="O"/>
    <s v="O"/>
    <s v="O"/>
    <s v="O"/>
    <x v="3"/>
    <s v="L"/>
    <s v="L"/>
    <s v="L"/>
    <s v="H"/>
    <s v="H"/>
    <s v="H"/>
  </r>
  <r>
    <x v="1"/>
    <n v="23"/>
    <s v="23-Salmons, trouts, smelts"/>
    <m/>
    <m/>
    <m/>
    <m/>
    <m/>
    <s v=" "/>
    <x v="6"/>
    <m/>
    <m/>
    <m/>
    <m/>
    <m/>
    <s v=" "/>
  </r>
  <r>
    <x v="1"/>
    <n v="31"/>
    <s v="European plaice"/>
    <s v="Pleuronectes platessa"/>
    <s v="F"/>
    <s v="N"/>
    <s v="F"/>
    <s v="F"/>
    <s v="F"/>
    <x v="2"/>
    <s v="L"/>
    <s v="L"/>
    <s v="L"/>
    <s v="H"/>
    <s v="H"/>
    <s v="L"/>
  </r>
  <r>
    <x v="1"/>
    <n v="31"/>
    <s v="Other Flounders, halibuts, soles"/>
    <m/>
    <s v="O"/>
    <s v="F"/>
    <s v="O"/>
    <s v="O"/>
    <s v="F-O"/>
    <x v="2"/>
    <s v="L"/>
    <s v="L"/>
    <s v="M"/>
    <s v="H"/>
    <s v="H"/>
    <s v="L"/>
  </r>
  <r>
    <x v="1"/>
    <n v="31"/>
    <s v="31-Flounders, halibuts, soles"/>
    <m/>
    <m/>
    <m/>
    <m/>
    <m/>
    <m/>
    <x v="6"/>
    <m/>
    <m/>
    <m/>
    <m/>
    <m/>
    <s v=" "/>
  </r>
  <r>
    <x v="1"/>
    <n v="32"/>
    <s v="Atlantic cod"/>
    <s v="Gadus morhua"/>
    <s v="F"/>
    <s v="F"/>
    <s v="F-O"/>
    <s v="F"/>
    <s v="F-O"/>
    <x v="0"/>
    <s v="L"/>
    <s v="L"/>
    <s v="L-M"/>
    <s v="H"/>
    <s v="H"/>
    <s v="L"/>
  </r>
  <r>
    <x v="1"/>
    <n v="32"/>
    <s v="Blue whiting(=Poutassou)"/>
    <s v="Micromesistius poutassou"/>
    <s v="F"/>
    <s v="F"/>
    <s v="F"/>
    <s v="F"/>
    <s v="F"/>
    <x v="2"/>
    <s v="L"/>
    <s v="L"/>
    <s v="L"/>
    <s v="H"/>
    <s v="H"/>
    <s v="L"/>
  </r>
  <r>
    <x v="1"/>
    <n v="32"/>
    <s v="Haddock"/>
    <s v="Melanogrammus aeglefinus"/>
    <s v="F"/>
    <s v="F"/>
    <s v="F"/>
    <s v="F"/>
    <s v="F"/>
    <x v="2"/>
    <s v="L"/>
    <s v="L"/>
    <s v="L"/>
    <s v="H"/>
    <s v="H"/>
    <s v="L"/>
  </r>
  <r>
    <x v="1"/>
    <n v="32"/>
    <s v="Norway pout"/>
    <s v="Trisopterus esmarkii"/>
    <s v="F"/>
    <s v="F"/>
    <s v="F"/>
    <s v="F"/>
    <s v="F"/>
    <x v="2"/>
    <s v="L"/>
    <s v="L"/>
    <s v="L"/>
    <s v="H"/>
    <s v="H"/>
    <s v="L"/>
  </r>
  <r>
    <x v="1"/>
    <n v="32"/>
    <s v="Polar cod"/>
    <s v="Boreogadus saida"/>
    <s v="U"/>
    <s v="N"/>
    <s v="U "/>
    <s v="U"/>
    <s v="U"/>
    <x v="5"/>
    <s v="M"/>
    <s v="M"/>
    <s v="H"/>
    <s v="L"/>
    <s v="L"/>
    <s v="L"/>
  </r>
  <r>
    <x v="1"/>
    <n v="32"/>
    <s v="Saithe(=Pollock)"/>
    <s v="Pollachius virens"/>
    <s v="F"/>
    <s v="F"/>
    <s v="F"/>
    <s v="F"/>
    <s v="F"/>
    <x v="2"/>
    <s v="L"/>
    <s v="L"/>
    <s v="L"/>
    <s v="H"/>
    <s v="H"/>
    <s v="L"/>
  </r>
  <r>
    <x v="1"/>
    <n v="32"/>
    <s v="Whiting"/>
    <s v="Merlangius merlangus"/>
    <s v="O"/>
    <s v="O"/>
    <s v="F-O"/>
    <s v="F"/>
    <s v="O"/>
    <x v="0"/>
    <s v="L"/>
    <s v="L"/>
    <s v="M"/>
    <s v="H"/>
    <s v="H"/>
    <s v="L"/>
  </r>
  <r>
    <x v="1"/>
    <n v="32"/>
    <s v="Other Cods, hakes, haddocks"/>
    <m/>
    <s v="F"/>
    <s v="F"/>
    <s v="F"/>
    <s v="O"/>
    <s v="F"/>
    <x v="0"/>
    <s v="L"/>
    <s v="L"/>
    <s v="M"/>
    <s v="H"/>
    <s v="H"/>
    <s v="L"/>
  </r>
  <r>
    <x v="1"/>
    <n v="32"/>
    <s v="32-Cods, hakes, haddocks"/>
    <m/>
    <m/>
    <m/>
    <m/>
    <m/>
    <s v=" "/>
    <x v="6"/>
    <m/>
    <m/>
    <m/>
    <m/>
    <m/>
    <s v=" "/>
  </r>
  <r>
    <x v="1"/>
    <n v="33"/>
    <s v="Sandeels(=Sandlances) nei"/>
    <s v="Ammodytes spp"/>
    <s v="O"/>
    <s v="O"/>
    <s v="O"/>
    <s v="F"/>
    <s v="F"/>
    <x v="0"/>
    <s v="L"/>
    <s v="L"/>
    <s v="L"/>
    <s v="H"/>
    <s v="H"/>
    <s v="L"/>
  </r>
  <r>
    <x v="1"/>
    <n v="33"/>
    <s v="Other Miscellaneous coastal fishes"/>
    <m/>
    <s v="F"/>
    <s v="F"/>
    <s v="O"/>
    <s v="F"/>
    <s v="F"/>
    <x v="0"/>
    <s v="M"/>
    <s v="M"/>
    <s v="M"/>
    <s v="H"/>
    <s v="H"/>
    <s v="H"/>
  </r>
  <r>
    <x v="1"/>
    <n v="33"/>
    <s v="33-Miscellaneous coastal fishes"/>
    <m/>
    <m/>
    <m/>
    <m/>
    <m/>
    <s v=" "/>
    <x v="6"/>
    <m/>
    <m/>
    <m/>
    <m/>
    <m/>
    <s v=" "/>
  </r>
  <r>
    <x v="1"/>
    <n v="34"/>
    <s v="Atlantic redfishes nei"/>
    <s v="Sebastes spp"/>
    <s v="O"/>
    <s v="O"/>
    <s v="F"/>
    <s v="F"/>
    <s v="F"/>
    <x v="2"/>
    <s v="L"/>
    <s v="L"/>
    <s v="M"/>
    <s v="M"/>
    <s v="M"/>
    <s v="L"/>
  </r>
  <r>
    <x v="1"/>
    <n v="34"/>
    <s v="Other Miscellaneous demersal fishes"/>
    <m/>
    <s v="F"/>
    <s v="F"/>
    <s v="F"/>
    <s v="F"/>
    <s v="F"/>
    <x v="2"/>
    <s v="L"/>
    <s v="L"/>
    <s v="M"/>
    <s v="H"/>
    <s v="H"/>
    <s v="M"/>
  </r>
  <r>
    <x v="1"/>
    <n v="34"/>
    <s v="34-Miscellaneous demersal fishes"/>
    <m/>
    <m/>
    <m/>
    <m/>
    <m/>
    <s v=" "/>
    <x v="1"/>
    <m/>
    <m/>
    <m/>
    <m/>
    <m/>
    <s v="L"/>
  </r>
  <r>
    <x v="1"/>
    <n v="35"/>
    <s v="Atlantic herring"/>
    <s v="Clupea harengus"/>
    <s v="F"/>
    <s v="F"/>
    <s v="F"/>
    <s v="F"/>
    <s v="F"/>
    <x v="2"/>
    <s v="L"/>
    <s v="L"/>
    <s v="L"/>
    <s v="M"/>
    <s v="M"/>
    <s v="L"/>
  </r>
  <r>
    <x v="1"/>
    <n v="35"/>
    <s v="European pilchard(=Sardine)"/>
    <s v="Sardina pilchardus"/>
    <s v="F"/>
    <s v="F"/>
    <s v="F"/>
    <s v="F"/>
    <s v="O"/>
    <x v="3"/>
    <s v="L"/>
    <s v="L"/>
    <s v="L"/>
    <s v="M"/>
    <s v="M"/>
    <s v="L"/>
  </r>
  <r>
    <x v="1"/>
    <n v="35"/>
    <s v="European sprat"/>
    <s v="Sprattus sprattus"/>
    <s v="F"/>
    <s v="F"/>
    <s v="F"/>
    <s v="F"/>
    <s v="F"/>
    <x v="2"/>
    <s v="L"/>
    <s v="L"/>
    <s v="L"/>
    <s v="M"/>
    <s v="M"/>
    <s v="L"/>
  </r>
  <r>
    <x v="1"/>
    <n v="35"/>
    <s v="Other Herrings, sardines, anchovies"/>
    <m/>
    <s v="O"/>
    <s v="F"/>
    <s v="F"/>
    <s v="O"/>
    <s v="F"/>
    <x v="2"/>
    <s v="L"/>
    <s v="L"/>
    <s v="L"/>
    <s v="H"/>
    <s v="H"/>
    <s v="L"/>
  </r>
  <r>
    <x v="1"/>
    <n v="35"/>
    <s v="35-Herrings, sardines, anchovies"/>
    <m/>
    <m/>
    <m/>
    <m/>
    <m/>
    <s v=" "/>
    <x v="6"/>
    <m/>
    <m/>
    <m/>
    <m/>
    <m/>
    <s v=" "/>
  </r>
  <r>
    <x v="1"/>
    <n v="37"/>
    <s v="Atlantic horse mackerel"/>
    <s v="Trachurus trachurus"/>
    <s v="F"/>
    <s v="F"/>
    <s v="F"/>
    <s v="O"/>
    <s v="O"/>
    <x v="0"/>
    <s v="L"/>
    <s v="L"/>
    <s v="L"/>
    <s v="H"/>
    <s v="H"/>
    <s v="L"/>
  </r>
  <r>
    <x v="1"/>
    <n v="37"/>
    <s v="Atlantic mackerel"/>
    <s v="Scomber scombrus"/>
    <s v="F"/>
    <s v="F"/>
    <s v="F"/>
    <s v="F"/>
    <s v="F"/>
    <x v="2"/>
    <s v="L"/>
    <s v="L"/>
    <s v="L"/>
    <s v="H"/>
    <s v="H"/>
    <s v="L"/>
  </r>
  <r>
    <x v="1"/>
    <n v="37"/>
    <s v="Capelin"/>
    <s v="Mallotus villosus"/>
    <s v="O"/>
    <s v="F"/>
    <s v="F"/>
    <s v="O"/>
    <s v="F"/>
    <x v="2"/>
    <s v="L"/>
    <s v="L"/>
    <s v="L"/>
    <s v="H"/>
    <s v="H"/>
    <s v="L"/>
  </r>
  <r>
    <x v="1"/>
    <n v="37"/>
    <s v="Other Miscellaneous pelagic fishes"/>
    <m/>
    <s v="F"/>
    <s v="F"/>
    <s v="F"/>
    <s v="F"/>
    <s v="F"/>
    <x v="2"/>
    <s v="H"/>
    <s v="H"/>
    <s v="H"/>
    <s v="H"/>
    <s v="H"/>
    <s v="L"/>
  </r>
  <r>
    <x v="1"/>
    <n v="37"/>
    <s v="37-Miscellaneous pelagic fishes"/>
    <m/>
    <m/>
    <m/>
    <m/>
    <m/>
    <s v=" "/>
    <x v="6"/>
    <m/>
    <m/>
    <m/>
    <m/>
    <m/>
    <s v=" "/>
  </r>
  <r>
    <x v="1"/>
    <n v="45"/>
    <s v="Northern prawn"/>
    <s v="Pandalus borealis"/>
    <s v="U"/>
    <s v="N"/>
    <s v="U"/>
    <s v="F"/>
    <s v="F"/>
    <x v="5"/>
    <s v="L"/>
    <s v="L"/>
    <s v="L"/>
    <s v="H"/>
    <s v="H"/>
    <s v="L"/>
  </r>
  <r>
    <x v="1"/>
    <n v="45"/>
    <s v="Other Shrimps, prawns"/>
    <m/>
    <s v="F"/>
    <s v="F"/>
    <s v="F"/>
    <s v="F"/>
    <s v="F"/>
    <x v="2"/>
    <s v="L"/>
    <s v="L"/>
    <s v="L"/>
    <s v="H"/>
    <s v="H"/>
    <s v="H"/>
  </r>
  <r>
    <x v="1"/>
    <n v="45"/>
    <s v="45-Shrimps, prawns"/>
    <m/>
    <m/>
    <m/>
    <m/>
    <m/>
    <s v="F"/>
    <x v="6"/>
    <m/>
    <m/>
    <m/>
    <m/>
    <m/>
    <m/>
  </r>
  <r>
    <x v="1"/>
    <n v="54"/>
    <s v="Blue mussel"/>
    <s v="Mytilus edulis"/>
    <s v="?"/>
    <s v="?"/>
    <m/>
    <s v="?"/>
    <s v="?"/>
    <x v="1"/>
    <m/>
    <m/>
    <m/>
    <s v="?"/>
    <m/>
    <m/>
  </r>
  <r>
    <x v="1"/>
    <n v="54"/>
    <s v="Other Mussels"/>
    <m/>
    <s v="?"/>
    <s v="?"/>
    <m/>
    <s v="-"/>
    <s v="?"/>
    <x v="6"/>
    <m/>
    <m/>
    <m/>
    <s v="-"/>
    <m/>
    <m/>
  </r>
  <r>
    <x v="1"/>
    <n v="54"/>
    <s v="54-Mussels"/>
    <m/>
    <m/>
    <m/>
    <m/>
    <m/>
    <m/>
    <x v="1"/>
    <m/>
    <m/>
    <m/>
    <m/>
    <m/>
    <m/>
  </r>
  <r>
    <x v="2"/>
    <n v="33"/>
    <s v="Flathead grey mullet"/>
    <s v="Mugil cephalus"/>
    <s v="F/O"/>
    <s v="F/O"/>
    <s v="F/O"/>
    <s v="F,F, O"/>
    <s v="F,F,O"/>
    <x v="7"/>
    <s v="M"/>
    <s v="M"/>
    <s v="M"/>
    <s v="M"/>
    <s v="M"/>
    <s v="M"/>
  </r>
  <r>
    <x v="2"/>
    <n v="33"/>
    <s v="Groupers"/>
    <m/>
    <s v="O"/>
    <s v="F/O"/>
    <s v="O"/>
    <s v="O"/>
    <s v="F/O"/>
    <x v="8"/>
    <s v="M"/>
    <s v="M"/>
    <s v="M"/>
    <s v="L"/>
    <s v="L"/>
    <s v="L"/>
  </r>
  <r>
    <x v="2"/>
    <n v="33"/>
    <s v="Grunts, sweetlips nei"/>
    <s v="Haemulidae (=Pomadasyidae)"/>
    <s v="F/O"/>
    <s v="F/O"/>
    <s v="F/O"/>
    <s v="O, F"/>
    <s v="F/O"/>
    <x v="8"/>
    <s v="M"/>
    <s v="M"/>
    <s v="M"/>
    <s v="H"/>
    <s v="H"/>
    <s v="H"/>
  </r>
  <r>
    <x v="2"/>
    <n v="33"/>
    <s v="Mullets nei"/>
    <s v="Mugilidae"/>
    <s v="?"/>
    <s v="O"/>
    <s v="?"/>
    <s v="O, F"/>
    <s v="F/O"/>
    <x v="3"/>
    <m/>
    <s v="H"/>
    <s v="M"/>
    <s v="H"/>
    <s v="H"/>
    <s v="H"/>
  </r>
  <r>
    <x v="2"/>
    <n v="33"/>
    <s v="Sciaenids"/>
    <m/>
    <s v="F/O"/>
    <s v="F/O"/>
    <s v="F/O"/>
    <s v="F, O"/>
    <s v="F/O"/>
    <x v="7"/>
    <s v="M"/>
    <s v="M"/>
    <s v="M"/>
    <s v="M"/>
    <s v="M"/>
    <s v="M"/>
  </r>
  <r>
    <x v="2"/>
    <n v="33"/>
    <s v="Snappers"/>
    <m/>
    <s v="O"/>
    <s v="F/O"/>
    <s v="O"/>
    <s v="O, F, O"/>
    <s v="F/O"/>
    <x v="8"/>
    <s v="M"/>
    <s v="M"/>
    <s v="M"/>
    <s v="M"/>
    <s v="M"/>
    <s v="L"/>
  </r>
  <r>
    <x v="2"/>
    <n v="33"/>
    <s v="Other Miscellaneous coastal fishes"/>
    <m/>
    <m/>
    <m/>
    <m/>
    <s v="F, O"/>
    <s v="F/O"/>
    <x v="7"/>
    <m/>
    <m/>
    <m/>
    <s v="H"/>
    <s v="H"/>
    <s v="H"/>
  </r>
  <r>
    <x v="2"/>
    <n v="34"/>
    <s v="Miscellaneous demersal fishes"/>
    <m/>
    <m/>
    <m/>
    <m/>
    <s v="F"/>
    <s v="F"/>
    <x v="2"/>
    <m/>
    <m/>
    <m/>
    <s v="M"/>
    <s v="M"/>
    <s v="H"/>
  </r>
  <r>
    <x v="2"/>
    <n v="35"/>
    <s v="Atlantic menhaden"/>
    <s v="Brevoortia tyrannus"/>
    <s v="F/O"/>
    <s v="F"/>
    <s v="F"/>
    <s v="F"/>
    <s v="F"/>
    <x v="5"/>
    <s v="L"/>
    <s v="L"/>
    <s v="L"/>
    <s v="L"/>
    <s v="L"/>
    <s v="L"/>
  </r>
  <r>
    <x v="2"/>
    <n v="35"/>
    <s v="Atlantic thread herring"/>
    <s v="Opisthonema oglinum"/>
    <s v="?"/>
    <s v="?"/>
    <s v="?"/>
    <s v="O"/>
    <s v="F"/>
    <x v="2"/>
    <m/>
    <m/>
    <m/>
    <s v="H"/>
    <s v="H "/>
    <s v="HÊ"/>
  </r>
  <r>
    <x v="2"/>
    <n v="35"/>
    <s v="Gulf menhaden"/>
    <s v="Brevoortia patronus"/>
    <s v="F"/>
    <s v="F"/>
    <s v="F"/>
    <s v="F"/>
    <s v="F"/>
    <x v="2"/>
    <s v="L"/>
    <s v="L"/>
    <s v="L"/>
    <s v="L"/>
    <s v="L"/>
    <s v="L"/>
  </r>
  <r>
    <x v="2"/>
    <n v="35"/>
    <s v="Round sardinella"/>
    <s v="Sardinella aurita"/>
    <s v="O"/>
    <s v="O"/>
    <s v="O"/>
    <s v="F"/>
    <s v="F"/>
    <x v="2"/>
    <s v="L"/>
    <s v="L"/>
    <s v="M"/>
    <s v="M"/>
    <s v="H"/>
    <s v="H"/>
  </r>
  <r>
    <x v="2"/>
    <n v="35"/>
    <s v="Other Herrings, sardines, anchovies"/>
    <m/>
    <m/>
    <m/>
    <m/>
    <s v="O, F"/>
    <s v="O,F"/>
    <x v="9"/>
    <m/>
    <m/>
    <m/>
    <s v="H"/>
    <s v="H"/>
    <s v="H"/>
  </r>
  <r>
    <x v="2"/>
    <n v="35"/>
    <s v="35-Herrings, sardines, anchovies"/>
    <m/>
    <m/>
    <m/>
    <m/>
    <m/>
    <s v=" "/>
    <x v="1"/>
    <m/>
    <m/>
    <m/>
    <m/>
    <s v=" "/>
    <m/>
  </r>
  <r>
    <x v="2"/>
    <n v="36"/>
    <s v="Albacore"/>
    <s v="Thunnus alalunga"/>
    <m/>
    <m/>
    <m/>
    <s v="F"/>
    <s v="F"/>
    <x v="2"/>
    <m/>
    <m/>
    <m/>
    <s v="M"/>
    <s v="L"/>
    <s v="L"/>
  </r>
  <r>
    <x v="2"/>
    <n v="36"/>
    <s v="Atlantic bonito"/>
    <s v="Sarda sarda"/>
    <s v="?"/>
    <s v="?"/>
    <s v="?"/>
    <s v="F"/>
    <s v="F/O"/>
    <x v="8"/>
    <m/>
    <m/>
    <m/>
    <s v="H"/>
    <s v="H"/>
    <s v="H"/>
  </r>
  <r>
    <x v="2"/>
    <n v="36"/>
    <s v="Atlantic Spanish mackerel"/>
    <s v="Scomberomorus maculatus"/>
    <s v="?"/>
    <s v="F"/>
    <s v="F/O"/>
    <s v="F"/>
    <s v="F"/>
    <x v="2"/>
    <m/>
    <s v="H"/>
    <s v="M"/>
    <s v="M"/>
    <s v="M"/>
    <s v="H"/>
  </r>
  <r>
    <x v="2"/>
    <n v="36"/>
    <s v="Cero"/>
    <s v="Scomberomorus regalis"/>
    <s v="?"/>
    <s v="?"/>
    <s v="?"/>
    <s v="O"/>
    <s v="?"/>
    <x v="10"/>
    <m/>
    <m/>
    <m/>
    <s v="H"/>
    <s v=" "/>
    <m/>
  </r>
  <r>
    <x v="2"/>
    <n v="36"/>
    <s v="King mackerel"/>
    <s v="Scomberomorus cavalla"/>
    <s v="O,O"/>
    <s v="F"/>
    <s v="F/O"/>
    <s v="F"/>
    <s v="F"/>
    <x v="2"/>
    <s v="H"/>
    <s v="H"/>
    <s v="M"/>
    <s v="M"/>
    <s v="M"/>
    <s v="M"/>
  </r>
  <r>
    <x v="2"/>
    <n v="36"/>
    <s v="Serra Spanish mackerel"/>
    <s v="Scomberomorus brasiliensis"/>
    <s v="?"/>
    <s v="F"/>
    <s v="?"/>
    <s v="O"/>
    <s v="O"/>
    <x v="3"/>
    <m/>
    <s v="H"/>
    <m/>
    <s v="H"/>
    <s v="H"/>
    <s v="H"/>
  </r>
  <r>
    <x v="2"/>
    <n v="36"/>
    <s v="Skipjack tuna"/>
    <m/>
    <m/>
    <m/>
    <m/>
    <s v="F"/>
    <s v="F"/>
    <x v="2"/>
    <m/>
    <m/>
    <m/>
    <s v="L"/>
    <s v="M"/>
    <s v="H"/>
  </r>
  <r>
    <x v="2"/>
    <n v="36"/>
    <s v="Yellowfin tuna"/>
    <m/>
    <m/>
    <m/>
    <m/>
    <s v="F"/>
    <s v="O"/>
    <x v="2"/>
    <m/>
    <m/>
    <m/>
    <s v="L"/>
    <s v="L"/>
    <s v="L"/>
  </r>
  <r>
    <x v="2"/>
    <n v="36"/>
    <s v="Other Tunas, bonitos, billfishes"/>
    <m/>
    <m/>
    <m/>
    <m/>
    <s v="O, F"/>
    <s v="O,F"/>
    <x v="9"/>
    <m/>
    <m/>
    <m/>
    <s v="L"/>
    <s v="M"/>
    <s v="M"/>
  </r>
  <r>
    <x v="2"/>
    <n v="36"/>
    <s v="36-Tunas, bonitos, billfishes"/>
    <m/>
    <m/>
    <m/>
    <m/>
    <m/>
    <s v=" "/>
    <x v="1"/>
    <m/>
    <m/>
    <m/>
    <m/>
    <s v=" "/>
    <m/>
  </r>
  <r>
    <x v="2"/>
    <n v="38"/>
    <s v="Sharks, rays, chimaeras"/>
    <m/>
    <s v="?"/>
    <s v=" "/>
    <s v="?"/>
    <s v="F,F, O"/>
    <s v="F/O"/>
    <x v="8"/>
    <m/>
    <m/>
    <m/>
    <s v="M"/>
    <s v="M"/>
    <s v="M"/>
  </r>
  <r>
    <x v="2"/>
    <n v="39"/>
    <s v="Marine fishes not identified"/>
    <m/>
    <m/>
    <m/>
    <m/>
    <s v="F"/>
    <s v="F"/>
    <x v="2"/>
    <m/>
    <m/>
    <m/>
    <s v="H"/>
    <s v="H"/>
    <s v="H"/>
  </r>
  <r>
    <x v="2"/>
    <n v="42"/>
    <s v="Crabs, sea-spiders"/>
    <m/>
    <m/>
    <m/>
    <m/>
    <s v="O"/>
    <s v="F/O"/>
    <x v="2"/>
    <m/>
    <m/>
    <m/>
    <s v="M"/>
    <s v="M"/>
    <s v="H"/>
  </r>
  <r>
    <x v="2"/>
    <n v="43"/>
    <s v="Caribbean spiny lobster"/>
    <s v="Panulirus argus"/>
    <s v="F/O"/>
    <s v="F/O"/>
    <s v="F/O"/>
    <s v="F"/>
    <s v="F"/>
    <x v="8"/>
    <s v="L"/>
    <s v="L"/>
    <s v="M"/>
    <s v="L"/>
    <s v="H"/>
    <s v="H"/>
  </r>
  <r>
    <x v="2"/>
    <n v="43"/>
    <s v="Other Lobsters, spiny-rock lobsters"/>
    <m/>
    <m/>
    <m/>
    <m/>
    <m/>
    <m/>
    <x v="1"/>
    <m/>
    <m/>
    <m/>
    <m/>
    <m/>
    <m/>
  </r>
  <r>
    <x v="2"/>
    <n v="43"/>
    <s v="43-Lobsters, spiny-rock lobsters"/>
    <m/>
    <m/>
    <m/>
    <m/>
    <m/>
    <s v=" "/>
    <x v="1"/>
    <m/>
    <m/>
    <m/>
    <m/>
    <s v=" "/>
    <m/>
  </r>
  <r>
    <x v="2"/>
    <n v="45"/>
    <s v="Atlantic seabob"/>
    <s v="Xiphopenaeus kroyeri"/>
    <s v="F"/>
    <s v="F"/>
    <s v="F"/>
    <s v="F"/>
    <s v="F"/>
    <x v="2"/>
    <s v="L"/>
    <s v="L"/>
    <s v="L"/>
    <s v="L"/>
    <s v="M"/>
    <s v="M"/>
  </r>
  <r>
    <x v="2"/>
    <n v="45"/>
    <s v="Northern brown shrimp"/>
    <s v="Penaeus aztecus"/>
    <s v="F"/>
    <s v="N"/>
    <s v="F"/>
    <s v="F"/>
    <s v="F"/>
    <x v="11"/>
    <s v="L"/>
    <s v="L"/>
    <s v="L"/>
    <s v="L"/>
    <s v="L"/>
    <s v="L"/>
  </r>
  <r>
    <x v="2"/>
    <n v="45"/>
    <s v="Northern pink shrimp"/>
    <s v="Penaeus duorarum"/>
    <s v="O"/>
    <s v="F"/>
    <s v="F, O"/>
    <s v="F,F, O"/>
    <s v="F/ O"/>
    <x v="12"/>
    <s v="M"/>
    <s v="L"/>
    <s v="M"/>
    <s v="M"/>
    <s v="M"/>
    <s v="M"/>
  </r>
  <r>
    <x v="2"/>
    <n v="45"/>
    <s v="Northern white shrimp"/>
    <s v="Penaeus setiferus"/>
    <s v="?"/>
    <s v="N"/>
    <s v="U"/>
    <s v="F"/>
    <s v="F"/>
    <x v="5"/>
    <m/>
    <s v="L"/>
    <s v="M"/>
    <s v="L"/>
    <s v="L"/>
    <s v="L"/>
  </r>
  <r>
    <x v="2"/>
    <n v="45"/>
    <s v="Penaeus shrimps nei"/>
    <s v="Penaeus spp"/>
    <s v="?"/>
    <s v="F/O"/>
    <s v="?"/>
    <s v="F,O"/>
    <s v="F/O"/>
    <x v="8"/>
    <m/>
    <s v="H"/>
    <m/>
    <s v="H"/>
    <s v="H"/>
    <s v="H"/>
  </r>
  <r>
    <x v="2"/>
    <n v="45"/>
    <s v="Redspotted shrimp"/>
    <s v="Penaeus brasiliensis"/>
    <s v="O"/>
    <s v="O"/>
    <s v="O"/>
    <s v="O"/>
    <s v="O"/>
    <x v="3"/>
    <s v="H"/>
    <s v="H"/>
    <s v="H"/>
    <s v="H"/>
    <s v="H"/>
    <s v="H"/>
  </r>
  <r>
    <x v="2"/>
    <n v="45"/>
    <s v="Rock shrimp"/>
    <s v="Sicyonia brevirostris"/>
    <m/>
    <s v="F"/>
    <s v="?"/>
    <s v="O"/>
    <s v="O"/>
    <x v="3"/>
    <m/>
    <s v="H"/>
    <m/>
    <s v="H"/>
    <s v="H"/>
    <s v="H"/>
  </r>
  <r>
    <x v="2"/>
    <n v="45"/>
    <s v="Royal red shrimp"/>
    <s v="Pleoticus robustus"/>
    <s v="?"/>
    <s v="F"/>
    <s v="?"/>
    <s v="F"/>
    <s v="F"/>
    <x v="10"/>
    <m/>
    <s v="H"/>
    <m/>
    <s v="H"/>
    <s v="H"/>
    <s v="H"/>
  </r>
  <r>
    <x v="2"/>
    <n v="45"/>
    <s v="Other Shrimps, prawns"/>
    <m/>
    <m/>
    <m/>
    <m/>
    <s v="F"/>
    <s v="F"/>
    <x v="2"/>
    <m/>
    <m/>
    <m/>
    <s v="H"/>
    <s v="H"/>
    <s v="H"/>
  </r>
  <r>
    <x v="2"/>
    <n v="45"/>
    <s v="45-Shrimps, prawns"/>
    <m/>
    <m/>
    <m/>
    <m/>
    <m/>
    <s v=" "/>
    <x v="1"/>
    <m/>
    <m/>
    <m/>
    <m/>
    <s v=" "/>
    <m/>
  </r>
  <r>
    <x v="2"/>
    <n v="52"/>
    <s v="Stromboid conchs nei"/>
    <s v="Strombus spp"/>
    <s v="F/O"/>
    <s v="F/O"/>
    <s v="F/O"/>
    <s v="F"/>
    <s v="F/O"/>
    <x v="8"/>
    <s v="L"/>
    <s v="M"/>
    <s v="L"/>
    <s v="M"/>
    <s v="H"/>
    <s v="H"/>
  </r>
  <r>
    <x v="2"/>
    <n v="52"/>
    <s v="Other Abalones, winkles, conchs"/>
    <m/>
    <m/>
    <m/>
    <m/>
    <s v="F"/>
    <s v="F"/>
    <x v="2"/>
    <m/>
    <m/>
    <m/>
    <s v="H"/>
    <s v="H"/>
    <s v="H"/>
  </r>
  <r>
    <x v="2"/>
    <n v="52"/>
    <s v="52-Abalones, winkles, conchs"/>
    <m/>
    <m/>
    <m/>
    <m/>
    <m/>
    <m/>
    <x v="1"/>
    <m/>
    <m/>
    <m/>
    <m/>
    <m/>
    <m/>
  </r>
  <r>
    <x v="2"/>
    <n v="53"/>
    <s v="American cupped oyster"/>
    <s v="Crassostrea virginica"/>
    <s v="U, F"/>
    <m/>
    <s v="U, F"/>
    <s v="O, F"/>
    <s v="F/O"/>
    <x v="8"/>
    <s v="H"/>
    <s v="H"/>
    <s v="H"/>
    <s v="M"/>
    <s v="M"/>
    <s v="M"/>
  </r>
  <r>
    <x v="2"/>
    <n v="53"/>
    <s v="Other Oysters"/>
    <m/>
    <m/>
    <m/>
    <m/>
    <s v="O"/>
    <s v="O"/>
    <x v="3"/>
    <m/>
    <m/>
    <m/>
    <s v="H"/>
    <s v="H"/>
    <s v="H"/>
  </r>
  <r>
    <x v="2"/>
    <n v="53"/>
    <s v="53-Oysters"/>
    <m/>
    <m/>
    <m/>
    <m/>
    <m/>
    <s v=" "/>
    <x v="1"/>
    <m/>
    <m/>
    <m/>
    <m/>
    <s v=" "/>
    <m/>
  </r>
  <r>
    <x v="2"/>
    <n v="55"/>
    <s v="Calico scallop"/>
    <s v="Argopecten gibbus"/>
    <s v="?"/>
    <s v=" "/>
    <m/>
    <s v="O"/>
    <s v="?"/>
    <x v="1"/>
    <m/>
    <m/>
    <m/>
    <s v="H"/>
    <m/>
    <m/>
  </r>
  <r>
    <x v="2"/>
    <n v="55"/>
    <s v="Other Scallops, pectens"/>
    <m/>
    <m/>
    <m/>
    <m/>
    <s v="O,F"/>
    <s v="O,F"/>
    <x v="1"/>
    <m/>
    <m/>
    <m/>
    <s v="M"/>
    <s v="M"/>
    <m/>
  </r>
  <r>
    <x v="2"/>
    <n v="55"/>
    <s v="55-Scallops, pectens"/>
    <m/>
    <m/>
    <m/>
    <m/>
    <m/>
    <m/>
    <x v="1"/>
    <m/>
    <m/>
    <m/>
    <m/>
    <m/>
    <m/>
  </r>
  <r>
    <x v="3"/>
    <n v="31"/>
    <s v="Common sole"/>
    <s v="Solea solea"/>
    <s v="O"/>
    <s v="O"/>
    <s v="O"/>
    <s v="O"/>
    <s v="O"/>
    <x v="2"/>
    <s v="H"/>
    <s v="H"/>
    <s v="H"/>
    <s v="H"/>
    <s v="H"/>
    <s v="H"/>
  </r>
  <r>
    <x v="3"/>
    <n v="31"/>
    <s v="Flatfishes nei"/>
    <s v="Pleuronectiformes"/>
    <s v="O"/>
    <s v="O"/>
    <s v="O"/>
    <s v="O"/>
    <s v="O"/>
    <x v="3"/>
    <s v="H"/>
    <s v="H"/>
    <s v="H"/>
    <s v="H"/>
    <s v="H"/>
    <s v="H"/>
  </r>
  <r>
    <x v="3"/>
    <n v="31"/>
    <s v="Tonguefishes"/>
    <s v="Cynoglossidae"/>
    <s v="O"/>
    <s v="O"/>
    <s v="O"/>
    <s v="O"/>
    <s v="F"/>
    <x v="2"/>
    <s v="H"/>
    <s v="H"/>
    <s v="H"/>
    <s v="H"/>
    <s v="H"/>
    <s v="H"/>
  </r>
  <r>
    <x v="3"/>
    <n v="31"/>
    <s v="Other Flounders, halibuts, soles"/>
    <m/>
    <s v="O"/>
    <s v="O"/>
    <s v="O"/>
    <m/>
    <m/>
    <x v="1"/>
    <s v="H"/>
    <s v="H"/>
    <m/>
    <m/>
    <m/>
    <m/>
  </r>
  <r>
    <x v="3"/>
    <n v="31"/>
    <s v="31-Flounders, halibuts, soles"/>
    <m/>
    <m/>
    <m/>
    <m/>
    <m/>
    <m/>
    <x v="1"/>
    <m/>
    <m/>
    <m/>
    <m/>
    <m/>
    <m/>
  </r>
  <r>
    <x v="3"/>
    <n v="32"/>
    <s v="European hake"/>
    <s v="Merluccius merluccius"/>
    <s v="O"/>
    <s v="O"/>
    <s v="O"/>
    <s v="O"/>
    <s v="O"/>
    <x v="3"/>
    <s v="L"/>
    <s v="L"/>
    <s v="M"/>
    <s v="L"/>
    <s v="L"/>
    <s v="L"/>
  </r>
  <r>
    <x v="3"/>
    <n v="32"/>
    <s v="Senegalese hake"/>
    <s v="Merluccius senegalensis"/>
    <s v="F"/>
    <s v="N"/>
    <s v="N"/>
    <s v="F"/>
    <s v="F"/>
    <x v="3"/>
    <s v="L"/>
    <s v="L"/>
    <s v="M"/>
    <s v="L"/>
    <s v="L"/>
    <s v="L"/>
  </r>
  <r>
    <x v="3"/>
    <n v="32"/>
    <s v="Other Cods, hakes, haddocks"/>
    <m/>
    <s v="?"/>
    <s v="F"/>
    <s v="F"/>
    <s v="F"/>
    <s v="F"/>
    <x v="2"/>
    <m/>
    <s v="L"/>
    <m/>
    <s v="M"/>
    <s v="M"/>
    <s v="M"/>
  </r>
  <r>
    <x v="3"/>
    <n v="32"/>
    <s v="32-Cods, hakes, haddocks"/>
    <m/>
    <m/>
    <m/>
    <m/>
    <m/>
    <m/>
    <x v="1"/>
    <m/>
    <m/>
    <m/>
    <m/>
    <m/>
    <m/>
  </r>
  <r>
    <x v="3"/>
    <n v="33"/>
    <s v="Bigeye grunt"/>
    <s v="Brachydeuterus auritus"/>
    <s v="F"/>
    <s v="O"/>
    <s v="O"/>
    <s v="O"/>
    <s v="O"/>
    <x v="2"/>
    <s v="L"/>
    <s v="L"/>
    <s v="H"/>
    <s v="L"/>
    <s v="L"/>
    <s v="H"/>
  </r>
  <r>
    <x v="3"/>
    <n v="33"/>
    <s v="Bobo croaker"/>
    <s v="Pseudotolithus elongatus"/>
    <s v="O"/>
    <s v="F"/>
    <s v="F"/>
    <s v="F"/>
    <s v="F"/>
    <x v="2"/>
    <s v="L"/>
    <s v="L"/>
    <s v="H"/>
    <s v="L"/>
    <s v="L"/>
    <s v="M"/>
  </r>
  <r>
    <x v="3"/>
    <n v="33"/>
    <s v="Common dentex"/>
    <s v="Dentex dentex"/>
    <s v="F"/>
    <s v="F"/>
    <s v="F"/>
    <s v="?"/>
    <s v="?"/>
    <x v="2"/>
    <s v="M"/>
    <s v="M"/>
    <s v="H"/>
    <s v="L"/>
    <s v="H"/>
    <s v="H"/>
  </r>
  <r>
    <x v="3"/>
    <n v="33"/>
    <s v="Croakers, drums nei"/>
    <s v="Sciaenidae"/>
    <m/>
    <s v="F-O"/>
    <s v="F-O"/>
    <s v="F-O"/>
    <s v="F/O"/>
    <x v="8"/>
    <m/>
    <s v="M"/>
    <s v="H"/>
    <s v="L"/>
    <s v="L"/>
    <s v="M"/>
  </r>
  <r>
    <x v="3"/>
    <n v="33"/>
    <s v="Mullets nei"/>
    <s v="Mugilidae"/>
    <m/>
    <s v="F"/>
    <s v="F"/>
    <s v="F/O"/>
    <s v="F/O"/>
    <x v="8"/>
    <m/>
    <s v="L"/>
    <s v="H"/>
    <s v="L"/>
    <s v="L"/>
    <s v="M"/>
  </r>
  <r>
    <x v="3"/>
    <n v="33"/>
    <s v="Threadfins, tasselfishes nei"/>
    <s v="Polynemidae"/>
    <m/>
    <s v="O"/>
    <s v="O"/>
    <s v="?"/>
    <s v="O"/>
    <x v="3"/>
    <m/>
    <s v="M"/>
    <m/>
    <m/>
    <m/>
    <s v="H"/>
  </r>
  <r>
    <x v="3"/>
    <n v="33"/>
    <s v="Other Miscellaneous coastal fishes"/>
    <m/>
    <m/>
    <m/>
    <m/>
    <m/>
    <m/>
    <x v="1"/>
    <m/>
    <m/>
    <m/>
    <m/>
    <m/>
    <m/>
  </r>
  <r>
    <x v="3"/>
    <n v="33"/>
    <s v="33-Miscellaneous coastal fishes"/>
    <m/>
    <m/>
    <m/>
    <m/>
    <m/>
    <m/>
    <x v="1"/>
    <m/>
    <m/>
    <m/>
    <m/>
    <m/>
    <m/>
  </r>
  <r>
    <x v="3"/>
    <n v="34"/>
    <s v="Largehead hairtail"/>
    <s v="Trichiurus lepturus"/>
    <m/>
    <s v="F"/>
    <s v="F"/>
    <s v="F"/>
    <s v="F"/>
    <x v="3"/>
    <m/>
    <s v="L"/>
    <m/>
    <s v="L"/>
    <s v="H"/>
    <s v="H"/>
  </r>
  <r>
    <x v="3"/>
    <n v="34"/>
    <s v="Other Miscellaneous demersal fishes"/>
    <m/>
    <m/>
    <m/>
    <m/>
    <m/>
    <m/>
    <x v="1"/>
    <m/>
    <m/>
    <m/>
    <m/>
    <m/>
    <m/>
  </r>
  <r>
    <x v="3"/>
    <n v="34"/>
    <s v="34-Miscellaneous demersal fishes"/>
    <m/>
    <m/>
    <m/>
    <m/>
    <m/>
    <m/>
    <x v="1"/>
    <m/>
    <m/>
    <m/>
    <m/>
    <m/>
    <m/>
  </r>
  <r>
    <x v="3"/>
    <n v="35"/>
    <s v="Bonga shad"/>
    <s v="Ethmalosa fimbriata"/>
    <s v="F"/>
    <s v="O"/>
    <s v="O"/>
    <s v="F-O"/>
    <s v="F-O"/>
    <x v="13"/>
    <s v="L"/>
    <s v="H"/>
    <s v="M"/>
    <s v="M"/>
    <s v="M"/>
    <s v="M"/>
  </r>
  <r>
    <x v="3"/>
    <n v="35"/>
    <s v="European anchovy"/>
    <s v="Engraulis encrasicolus"/>
    <s v="F"/>
    <s v="F"/>
    <s v="F-O"/>
    <s v="F-F"/>
    <s v="F-F"/>
    <x v="14"/>
    <s v="L"/>
    <s v="L"/>
    <s v="H"/>
    <s v="M"/>
    <s v="L"/>
    <s v="M"/>
  </r>
  <r>
    <x v="3"/>
    <n v="35"/>
    <s v="European pilchard(=Sardine)"/>
    <s v="Sardina pilchardus"/>
    <s v="U-F"/>
    <s v="N-O"/>
    <s v="U-F"/>
    <s v="U"/>
    <s v="U"/>
    <x v="5"/>
    <s v="L"/>
    <s v="L"/>
    <s v="M"/>
    <s v="L"/>
    <s v="L"/>
    <s v="L"/>
  </r>
  <r>
    <x v="3"/>
    <n v="35"/>
    <s v="Madeiran sardinella"/>
    <s v="Sardinella maderensis"/>
    <s v="F"/>
    <s v="F"/>
    <s v="F-O"/>
    <s v="F/O"/>
    <s v="O/F/U"/>
    <x v="15"/>
    <s v="L"/>
    <s v="L"/>
    <s v="H"/>
    <s v="M"/>
    <s v="M"/>
    <s v="M"/>
  </r>
  <r>
    <x v="3"/>
    <n v="35"/>
    <s v="Round sardinella"/>
    <s v="Sardinella aurita"/>
    <s v="O"/>
    <s v="O"/>
    <s v="O"/>
    <s v="F/O"/>
    <s v="O"/>
    <x v="3"/>
    <s v="L"/>
    <s v="L"/>
    <s v="M"/>
    <s v="M"/>
    <s v="H"/>
    <s v="H"/>
  </r>
  <r>
    <x v="3"/>
    <n v="35"/>
    <s v="Other Herrings, sardines, anchovies"/>
    <m/>
    <s v="F"/>
    <s v="F"/>
    <s v="F"/>
    <s v="F/O"/>
    <s v="F/O"/>
    <x v="8"/>
    <s v="M"/>
    <s v="M"/>
    <m/>
    <s v="M"/>
    <s v="M"/>
    <s v="M"/>
  </r>
  <r>
    <x v="3"/>
    <n v="35"/>
    <s v="35-Herrings, sardines, anchovies"/>
    <m/>
    <m/>
    <m/>
    <m/>
    <m/>
    <m/>
    <x v="1"/>
    <m/>
    <m/>
    <m/>
    <m/>
    <m/>
    <m/>
  </r>
  <r>
    <x v="3"/>
    <n v="36"/>
    <s v="Atlantic bonito"/>
    <s v="Sarda sarda"/>
    <m/>
    <m/>
    <m/>
    <m/>
    <m/>
    <x v="1"/>
    <m/>
    <m/>
    <m/>
    <m/>
    <m/>
    <m/>
  </r>
  <r>
    <x v="3"/>
    <n v="36"/>
    <s v="Bigeye tuna"/>
    <s v="Thunnus obesus"/>
    <m/>
    <m/>
    <m/>
    <m/>
    <m/>
    <x v="1"/>
    <m/>
    <m/>
    <m/>
    <m/>
    <m/>
    <m/>
  </r>
  <r>
    <x v="3"/>
    <n v="36"/>
    <s v="Frigate and bullet tunas"/>
    <s v="Auxis thazard, A. rochei"/>
    <m/>
    <m/>
    <m/>
    <m/>
    <m/>
    <x v="1"/>
    <m/>
    <m/>
    <m/>
    <m/>
    <m/>
    <m/>
  </r>
  <r>
    <x v="3"/>
    <n v="36"/>
    <s v="Little tunny(=Atl.black skipj)"/>
    <s v="Euthynnus alletteratus"/>
    <m/>
    <m/>
    <m/>
    <m/>
    <m/>
    <x v="1"/>
    <m/>
    <m/>
    <m/>
    <m/>
    <m/>
    <m/>
  </r>
  <r>
    <x v="3"/>
    <n v="36"/>
    <s v="Skipjack tuna"/>
    <s v="Katsuwonus pelamis"/>
    <m/>
    <m/>
    <m/>
    <m/>
    <m/>
    <x v="1"/>
    <m/>
    <m/>
    <m/>
    <m/>
    <m/>
    <m/>
  </r>
  <r>
    <x v="3"/>
    <n v="36"/>
    <s v="Swordfish"/>
    <s v="Xiphias gladius"/>
    <m/>
    <m/>
    <m/>
    <m/>
    <m/>
    <x v="1"/>
    <m/>
    <m/>
    <m/>
    <m/>
    <m/>
    <m/>
  </r>
  <r>
    <x v="3"/>
    <n v="36"/>
    <s v="Tuna-like fishes nei"/>
    <s v="Scombroidei"/>
    <m/>
    <m/>
    <m/>
    <m/>
    <m/>
    <x v="1"/>
    <m/>
    <m/>
    <m/>
    <m/>
    <m/>
    <m/>
  </r>
  <r>
    <x v="3"/>
    <n v="36"/>
    <s v="Yellowfin tuna"/>
    <s v="Thunnus albacares"/>
    <m/>
    <m/>
    <m/>
    <m/>
    <m/>
    <x v="1"/>
    <m/>
    <m/>
    <m/>
    <m/>
    <m/>
    <m/>
  </r>
  <r>
    <x v="3"/>
    <n v="36"/>
    <s v="Other Tunas, bonitos, billfishes"/>
    <m/>
    <m/>
    <m/>
    <m/>
    <m/>
    <m/>
    <x v="1"/>
    <m/>
    <m/>
    <m/>
    <m/>
    <m/>
    <m/>
  </r>
  <r>
    <x v="3"/>
    <n v="36"/>
    <s v="36-Tunas, bonitos, billfishes"/>
    <m/>
    <m/>
    <m/>
    <m/>
    <m/>
    <m/>
    <x v="1"/>
    <m/>
    <m/>
    <m/>
    <m/>
    <m/>
    <m/>
  </r>
  <r>
    <x v="3"/>
    <n v="37"/>
    <s v="Atlantic horse mackerel"/>
    <s v="Trachurus trachurus"/>
    <s v="O"/>
    <s v="F"/>
    <s v="F"/>
    <s v="O"/>
    <s v="O"/>
    <x v="5"/>
    <s v="L"/>
    <s v="L"/>
    <s v="M"/>
    <s v="L"/>
    <s v="L"/>
    <s v="L"/>
  </r>
  <r>
    <x v="3"/>
    <n v="37"/>
    <s v="Barracudas nei"/>
    <s v="Sphyraena spp"/>
    <s v="F"/>
    <s v="F"/>
    <s v="F"/>
    <s v="F"/>
    <s v="F"/>
    <x v="2"/>
    <s v="M"/>
    <s v="M"/>
    <s v="H"/>
    <s v="H"/>
    <s v="H"/>
    <s v="H"/>
  </r>
  <r>
    <x v="3"/>
    <n v="37"/>
    <s v="Atlantic chub mackerel"/>
    <s v="Scomber japonicus"/>
    <s v="F"/>
    <s v="F"/>
    <s v="F"/>
    <s v="F"/>
    <s v="F"/>
    <x v="2"/>
    <s v="L"/>
    <s v="L"/>
    <s v="M"/>
    <s v="L"/>
    <s v="H"/>
    <s v="H"/>
  </r>
  <r>
    <x v="3"/>
    <n v="37"/>
    <s v="False scad"/>
    <s v="Caranx rhonchus"/>
    <s v="F-O"/>
    <s v="F-O"/>
    <s v="F-O"/>
    <s v="F/O"/>
    <s v="O/F"/>
    <x v="8"/>
    <s v="M"/>
    <s v="M"/>
    <m/>
    <s v="H"/>
    <s v="H"/>
    <s v="H"/>
  </r>
  <r>
    <x v="3"/>
    <n v="37"/>
    <s v="Jack and horse mackerels nei"/>
    <s v="Trachurus spp"/>
    <s v="O"/>
    <s v="O"/>
    <s v="O"/>
    <s v="O"/>
    <s v="F"/>
    <x v="2"/>
    <s v="L"/>
    <s v="L"/>
    <s v="M"/>
    <s v="L"/>
    <s v="L"/>
    <s v="L"/>
  </r>
  <r>
    <x v="3"/>
    <n v="37"/>
    <s v="Other Miscellaneous pelagic fishes"/>
    <m/>
    <m/>
    <m/>
    <m/>
    <m/>
    <m/>
    <x v="1"/>
    <m/>
    <m/>
    <m/>
    <m/>
    <m/>
    <m/>
  </r>
  <r>
    <x v="3"/>
    <n v="37"/>
    <s v="37-Miscellaneous pelagic fishes"/>
    <m/>
    <m/>
    <m/>
    <m/>
    <m/>
    <m/>
    <x v="1"/>
    <m/>
    <m/>
    <m/>
    <m/>
    <m/>
    <m/>
  </r>
  <r>
    <x v="3"/>
    <n v="38"/>
    <s v="38-Sharks, rays, chimaeras"/>
    <m/>
    <m/>
    <s v="F"/>
    <m/>
    <m/>
    <m/>
    <x v="1"/>
    <m/>
    <s v="L"/>
    <m/>
    <m/>
    <m/>
    <m/>
  </r>
  <r>
    <x v="3"/>
    <n v="39"/>
    <s v="39-Marine fishes not identified"/>
    <m/>
    <m/>
    <m/>
    <m/>
    <m/>
    <m/>
    <x v="1"/>
    <m/>
    <m/>
    <m/>
    <m/>
    <m/>
    <m/>
  </r>
  <r>
    <x v="3"/>
    <n v="43"/>
    <s v="European lobster"/>
    <s v="Homarus gammarus"/>
    <m/>
    <m/>
    <m/>
    <m/>
    <m/>
    <x v="1"/>
    <m/>
    <m/>
    <m/>
    <m/>
    <m/>
    <m/>
  </r>
  <r>
    <x v="3"/>
    <n v="43"/>
    <s v="Norway lobster"/>
    <s v="Nephrops norvegicus"/>
    <m/>
    <m/>
    <m/>
    <m/>
    <m/>
    <x v="1"/>
    <m/>
    <m/>
    <m/>
    <m/>
    <m/>
    <m/>
  </r>
  <r>
    <x v="3"/>
    <n v="43"/>
    <s v="Palinurid spiny lobsters nei"/>
    <s v="Palinurus spp"/>
    <s v="O"/>
    <s v="O"/>
    <s v="O"/>
    <s v="O"/>
    <s v="O"/>
    <x v="3"/>
    <s v="H"/>
    <s v="H"/>
    <s v="H"/>
    <s v="H"/>
    <s v="L"/>
    <s v="L"/>
  </r>
  <r>
    <x v="3"/>
    <n v="43"/>
    <s v="Tropical spiny lobsters nei"/>
    <s v="Panulirus spp"/>
    <s v="F"/>
    <s v="F"/>
    <s v="F"/>
    <s v="F"/>
    <s v="F"/>
    <x v="2"/>
    <s v="H"/>
    <s v="H"/>
    <s v="H"/>
    <s v="H"/>
    <s v="H"/>
    <s v="H"/>
  </r>
  <r>
    <x v="3"/>
    <n v="43"/>
    <s v="Other Lobsters, spiny-rock lobsters"/>
    <m/>
    <m/>
    <m/>
    <m/>
    <m/>
    <m/>
    <x v="1"/>
    <m/>
    <m/>
    <m/>
    <m/>
    <m/>
    <m/>
  </r>
  <r>
    <x v="3"/>
    <n v="43"/>
    <s v="43-Lobsters, spiny-rock lobsters"/>
    <m/>
    <m/>
    <m/>
    <m/>
    <m/>
    <m/>
    <x v="1"/>
    <m/>
    <m/>
    <m/>
    <m/>
    <m/>
    <m/>
  </r>
  <r>
    <x v="3"/>
    <n v="45"/>
    <s v="Deep-water rose shrimp"/>
    <s v="Parapenaeus longirostris"/>
    <s v="F"/>
    <s v="O/N/F"/>
    <s v="U-F"/>
    <s v="U-F-O"/>
    <s v="U-F-O"/>
    <x v="16"/>
    <s v="L"/>
    <s v="L"/>
    <m/>
    <s v="L"/>
    <s v="L"/>
    <s v="L"/>
  </r>
  <r>
    <x v="3"/>
    <n v="45"/>
    <s v="Natantian decapods nei"/>
    <s v="Natantia"/>
    <m/>
    <s v="F"/>
    <s v="F"/>
    <s v="F"/>
    <s v="F"/>
    <x v="2"/>
    <m/>
    <s v="L"/>
    <s v="M"/>
    <s v="H"/>
    <s v="H"/>
    <s v="H"/>
  </r>
  <r>
    <x v="3"/>
    <n v="45"/>
    <s v="Penaeus shrimps nei"/>
    <s v="Penaeus spp"/>
    <s v="O"/>
    <s v="O "/>
    <s v="O"/>
    <s v="F/O"/>
    <s v="F/O"/>
    <x v="8"/>
    <s v="L"/>
    <s v="L"/>
    <m/>
    <s v="M"/>
    <s v="M"/>
    <s v="M"/>
  </r>
  <r>
    <x v="3"/>
    <n v="45"/>
    <s v="Southern pink shrimp"/>
    <s v="Penaeus notialis"/>
    <s v="O"/>
    <s v="O/F"/>
    <s v="F-O"/>
    <s v="F-O"/>
    <s v="F-O"/>
    <x v="0"/>
    <s v="L"/>
    <s v="L"/>
    <s v="H"/>
    <s v="M"/>
    <s v="M"/>
    <s v="M"/>
  </r>
  <r>
    <x v="3"/>
    <n v="45"/>
    <s v="Other Shrimps, prawns"/>
    <m/>
    <m/>
    <m/>
    <m/>
    <m/>
    <s v=" "/>
    <x v="1"/>
    <m/>
    <m/>
    <s v="M"/>
    <m/>
    <s v="H"/>
    <m/>
  </r>
  <r>
    <x v="3"/>
    <n v="45"/>
    <s v="45-Shrimps, prawns"/>
    <m/>
    <m/>
    <m/>
    <m/>
    <m/>
    <m/>
    <x v="1"/>
    <m/>
    <m/>
    <m/>
    <m/>
    <m/>
    <m/>
  </r>
  <r>
    <x v="3"/>
    <n v="57"/>
    <s v="Common octopus"/>
    <s v="Octopus vulgaris"/>
    <s v="O"/>
    <s v="O"/>
    <s v="O"/>
    <s v="F-O"/>
    <s v="F-O"/>
    <x v="0"/>
    <s v="L"/>
    <s v="M"/>
    <m/>
    <s v="M"/>
    <s v="M"/>
    <s v="M"/>
  </r>
  <r>
    <x v="3"/>
    <n v="57"/>
    <s v="Common squids nei"/>
    <s v="Loligo spp"/>
    <m/>
    <s v="U"/>
    <s v="U-F"/>
    <s v="U-F"/>
    <s v="F-O"/>
    <x v="0"/>
    <m/>
    <s v="L"/>
    <s v="M"/>
    <s v="M"/>
    <s v="H"/>
    <s v="H"/>
  </r>
  <r>
    <x v="3"/>
    <n v="57"/>
    <s v="Cuttlefish, bobtail squids nei"/>
    <s v="Sepiidae, Sepiolidae"/>
    <s v="O"/>
    <s v="O"/>
    <s v="O"/>
    <s v="F-O-N"/>
    <s v="O-U"/>
    <x v="17"/>
    <s v="L"/>
    <s v="L"/>
    <m/>
    <s v="M"/>
    <s v="M"/>
    <s v="M"/>
  </r>
  <r>
    <x v="3"/>
    <n v="57"/>
    <s v="Octopuses, etc. nei"/>
    <s v="Octopodidae"/>
    <s v="O"/>
    <s v="O"/>
    <s v="O"/>
    <s v="F-O"/>
    <s v="F-O"/>
    <x v="0"/>
    <s v="L"/>
    <s v="L"/>
    <s v="M"/>
    <s v="M"/>
    <s v="M"/>
    <s v="M"/>
  </r>
  <r>
    <x v="3"/>
    <n v="57"/>
    <s v="Various squids nei"/>
    <s v="Loliginidae, Ommastrephidae"/>
    <m/>
    <m/>
    <s v=" "/>
    <m/>
    <m/>
    <x v="1"/>
    <m/>
    <m/>
    <s v="H"/>
    <m/>
    <m/>
    <m/>
  </r>
  <r>
    <x v="3"/>
    <n v="57"/>
    <s v="Other Squids, cuttlefishes, octopuses"/>
    <m/>
    <m/>
    <m/>
    <m/>
    <m/>
    <m/>
    <x v="1"/>
    <m/>
    <m/>
    <s v="H"/>
    <m/>
    <m/>
    <m/>
  </r>
  <r>
    <x v="3"/>
    <n v="57"/>
    <s v="57-Squids, cuttlefishes, octopuses"/>
    <m/>
    <m/>
    <m/>
    <m/>
    <m/>
    <m/>
    <x v="1"/>
    <m/>
    <m/>
    <m/>
    <m/>
    <m/>
    <m/>
  </r>
  <r>
    <x v="4"/>
    <n v="24"/>
    <s v="Black and Caspian Sea sprat"/>
    <s v="Clupeonella cultriventris"/>
    <s v="O"/>
    <s v="O"/>
    <s v="O"/>
    <s v="O"/>
    <s v="O"/>
    <x v="3"/>
    <s v="L"/>
    <s v="L"/>
    <s v="L"/>
    <s v="M"/>
    <s v="M"/>
    <m/>
  </r>
  <r>
    <x v="4"/>
    <n v="24"/>
    <s v="Pontic shad"/>
    <s v="Alosa pontica"/>
    <s v="O"/>
    <s v="O"/>
    <s v="O"/>
    <s v="O"/>
    <s v="O"/>
    <x v="3"/>
    <s v="L"/>
    <s v="L"/>
    <s v="L"/>
    <s v="M"/>
    <s v="M"/>
    <m/>
  </r>
  <r>
    <x v="4"/>
    <n v="24"/>
    <s v="Other Shads"/>
    <m/>
    <m/>
    <m/>
    <m/>
    <m/>
    <m/>
    <x v="1"/>
    <m/>
    <m/>
    <m/>
    <m/>
    <m/>
    <m/>
  </r>
  <r>
    <x v="4"/>
    <n v="24"/>
    <s v="24-Shads"/>
    <m/>
    <m/>
    <m/>
    <m/>
    <m/>
    <m/>
    <x v="1"/>
    <m/>
    <m/>
    <m/>
    <m/>
    <m/>
    <m/>
  </r>
  <r>
    <x v="4"/>
    <n v="31"/>
    <s v="Common sole"/>
    <s v="Solea solea"/>
    <s v="O"/>
    <s v="O"/>
    <s v="O"/>
    <s v="O"/>
    <s v="O"/>
    <x v="3"/>
    <s v="L"/>
    <s v="L"/>
    <s v="L"/>
    <s v="L"/>
    <s v="L"/>
    <m/>
  </r>
  <r>
    <x v="4"/>
    <n v="31"/>
    <s v="Other Flounders, halibuts, soles"/>
    <m/>
    <m/>
    <m/>
    <m/>
    <m/>
    <s v="O"/>
    <x v="3"/>
    <m/>
    <m/>
    <m/>
    <s v="L"/>
    <s v="L"/>
    <m/>
  </r>
  <r>
    <x v="4"/>
    <n v="31"/>
    <s v="31-Flounders, halibuts, soles"/>
    <m/>
    <m/>
    <m/>
    <m/>
    <m/>
    <m/>
    <x v="1"/>
    <m/>
    <m/>
    <m/>
    <m/>
    <m/>
    <m/>
  </r>
  <r>
    <x v="4"/>
    <n v="32"/>
    <s v="European hake"/>
    <s v="Merluccius merluccius"/>
    <s v="O"/>
    <s v="O"/>
    <s v="O"/>
    <s v="O"/>
    <s v="O"/>
    <x v="0"/>
    <s v="L"/>
    <s v="L"/>
    <s v="L"/>
    <s v="L"/>
    <s v="L"/>
    <m/>
  </r>
  <r>
    <x v="4"/>
    <n v="32"/>
    <s v="Whiting"/>
    <s v="Merlangius merlangus"/>
    <s v="F"/>
    <s v="F"/>
    <s v="F-O"/>
    <s v="O"/>
    <s v="O"/>
    <x v="3"/>
    <s v="M"/>
    <s v="M"/>
    <s v="L"/>
    <s v="L"/>
    <s v="L"/>
    <m/>
  </r>
  <r>
    <x v="4"/>
    <n v="32"/>
    <s v="Other Cods, hakes, haddocks"/>
    <m/>
    <m/>
    <m/>
    <m/>
    <m/>
    <m/>
    <x v="1"/>
    <m/>
    <m/>
    <m/>
    <m/>
    <m/>
    <m/>
  </r>
  <r>
    <x v="4"/>
    <n v="32"/>
    <s v="32-Cods, hakes, haddocks"/>
    <m/>
    <m/>
    <m/>
    <m/>
    <m/>
    <m/>
    <x v="1"/>
    <m/>
    <m/>
    <m/>
    <m/>
    <m/>
    <m/>
  </r>
  <r>
    <x v="4"/>
    <n v="33"/>
    <s v="Bogue"/>
    <s v="Boops boops"/>
    <s v="F"/>
    <s v="F"/>
    <s v="O"/>
    <s v="O"/>
    <m/>
    <x v="1"/>
    <s v="L"/>
    <s v="L"/>
    <s v="L"/>
    <m/>
    <m/>
    <m/>
  </r>
  <r>
    <x v="4"/>
    <n v="33"/>
    <s v="Common dentex"/>
    <s v="Dentex dentex"/>
    <m/>
    <m/>
    <m/>
    <m/>
    <m/>
    <x v="1"/>
    <m/>
    <m/>
    <m/>
    <m/>
    <m/>
    <m/>
  </r>
  <r>
    <x v="4"/>
    <n v="33"/>
    <s v="Common pandora"/>
    <s v="Pagellus erythrinus"/>
    <s v="O"/>
    <s v="O"/>
    <s v="O"/>
    <s v="F-O"/>
    <s v="F-O"/>
    <x v="0"/>
    <s v="L"/>
    <s v="L"/>
    <s v="L"/>
    <s v="M"/>
    <s v="M"/>
    <m/>
  </r>
  <r>
    <x v="4"/>
    <n v="33"/>
    <s v="Dusky grouper"/>
    <s v="Epinephelus marginatus"/>
    <s v="O"/>
    <s v="O"/>
    <s v="O"/>
    <s v="O"/>
    <s v="O"/>
    <x v="3"/>
    <s v="L"/>
    <s v="L"/>
    <s v="M"/>
    <s v="M"/>
    <s v="M"/>
    <m/>
  </r>
  <r>
    <x v="4"/>
    <n v="33"/>
    <s v="European seabass"/>
    <s v="Dicentrarchus labrax"/>
    <s v="O"/>
    <s v="O"/>
    <s v="O"/>
    <s v="O"/>
    <s v="O"/>
    <x v="3"/>
    <s v="M"/>
    <s v="M"/>
    <s v="M"/>
    <s v="L"/>
    <s v="H"/>
    <m/>
  </r>
  <r>
    <x v="4"/>
    <n v="33"/>
    <s v="Flathead grey mullet"/>
    <s v="Mugil cephalus"/>
    <s v="F"/>
    <s v="F"/>
    <s v="F"/>
    <s v="F-O"/>
    <s v="F-O"/>
    <x v="0"/>
    <s v="M"/>
    <s v="M"/>
    <s v="M"/>
    <s v="H"/>
    <s v="H"/>
    <m/>
  </r>
  <r>
    <x v="4"/>
    <n v="33"/>
    <s v="Gilthead seabream"/>
    <s v="Sparus aurata"/>
    <s v="O"/>
    <s v="O"/>
    <s v="O"/>
    <s v="O"/>
    <s v="O"/>
    <x v="3"/>
    <s v="L"/>
    <s v="L"/>
    <s v="M"/>
    <s v="M"/>
    <s v="H"/>
    <m/>
  </r>
  <r>
    <x v="4"/>
    <n v="33"/>
    <s v="Mullets nei"/>
    <s v="Mugilidae"/>
    <m/>
    <m/>
    <m/>
    <m/>
    <m/>
    <x v="1"/>
    <m/>
    <m/>
    <m/>
    <m/>
    <m/>
    <m/>
  </r>
  <r>
    <x v="4"/>
    <n v="33"/>
    <s v="Picarels nei"/>
    <s v="Spicara spp"/>
    <m/>
    <m/>
    <s v="F"/>
    <s v="F"/>
    <s v="F"/>
    <x v="0"/>
    <m/>
    <m/>
    <s v="L"/>
    <s v="L"/>
    <s v="M"/>
    <m/>
  </r>
  <r>
    <x v="4"/>
    <n v="33"/>
    <s v="Porgies, seabreams nei"/>
    <s v="Sparidae"/>
    <s v="O"/>
    <s v="O"/>
    <s v="O"/>
    <s v="O"/>
    <m/>
    <x v="1"/>
    <s v="L"/>
    <s v="L"/>
    <s v="M"/>
    <m/>
    <m/>
    <m/>
  </r>
  <r>
    <x v="4"/>
    <n v="33"/>
    <s v="Red mullet"/>
    <s v="Mullus barbatus"/>
    <s v="O"/>
    <s v="O"/>
    <s v="O"/>
    <s v="F-O"/>
    <s v="F-O"/>
    <x v="0"/>
    <s v="L"/>
    <s v="L"/>
    <s v="L"/>
    <s v="L"/>
    <s v="H"/>
    <m/>
  </r>
  <r>
    <x v="4"/>
    <n v="33"/>
    <s v="Surmullets(=Red mullets) nei"/>
    <s v="Mullus spp"/>
    <m/>
    <m/>
    <s v="O"/>
    <s v="O"/>
    <s v="O"/>
    <x v="3"/>
    <m/>
    <m/>
    <s v="L"/>
    <s v="L"/>
    <s v="L"/>
    <m/>
  </r>
  <r>
    <x v="4"/>
    <n v="33"/>
    <s v="Other Miscellaneous coastal fishes"/>
    <m/>
    <m/>
    <m/>
    <m/>
    <m/>
    <m/>
    <x v="1"/>
    <m/>
    <m/>
    <m/>
    <m/>
    <m/>
    <m/>
  </r>
  <r>
    <x v="4"/>
    <n v="33"/>
    <s v="33-Miscellaneous coastal fishes"/>
    <m/>
    <m/>
    <m/>
    <m/>
    <m/>
    <m/>
    <x v="1"/>
    <m/>
    <m/>
    <m/>
    <m/>
    <m/>
    <m/>
  </r>
  <r>
    <x v="4"/>
    <n v="34"/>
    <s v="34-Miscellaneous demersal fishes"/>
    <m/>
    <m/>
    <m/>
    <m/>
    <m/>
    <m/>
    <x v="1"/>
    <m/>
    <m/>
    <m/>
    <m/>
    <s v="L"/>
    <m/>
  </r>
  <r>
    <x v="4"/>
    <n v="35"/>
    <s v="European anchovy"/>
    <s v="Engraulis encrasicolus"/>
    <s v="F"/>
    <s v="F"/>
    <s v="O"/>
    <s v="O"/>
    <s v="F-O"/>
    <x v="0"/>
    <s v="L"/>
    <s v="L"/>
    <s v="L"/>
    <s v="L"/>
    <s v="L"/>
    <m/>
  </r>
  <r>
    <x v="4"/>
    <n v="35"/>
    <s v="European pilchard(=Sardine)"/>
    <s v="Sardina pilchardus"/>
    <s v="F"/>
    <s v="F"/>
    <s v="F-O"/>
    <s v="F-O"/>
    <s v="F-O"/>
    <x v="3"/>
    <s v="L"/>
    <s v="L"/>
    <s v="L"/>
    <s v="L"/>
    <s v="M"/>
    <m/>
  </r>
  <r>
    <x v="4"/>
    <n v="35"/>
    <s v="European sprat"/>
    <s v="Sprattus sprattus"/>
    <s v="O"/>
    <s v="O"/>
    <s v="F"/>
    <s v="F"/>
    <s v="F"/>
    <x v="2"/>
    <s v="M"/>
    <s v="M"/>
    <s v="L"/>
    <s v="L"/>
    <s v="M"/>
    <m/>
  </r>
  <r>
    <x v="4"/>
    <n v="35"/>
    <s v="Sardinellas nei"/>
    <s v="Sardinella spp"/>
    <s v="U"/>
    <s v="U"/>
    <s v="F-O"/>
    <s v="F-O"/>
    <s v="F-O"/>
    <x v="18"/>
    <s v="L"/>
    <s v="L"/>
    <s v="M"/>
    <s v="M"/>
    <m/>
    <m/>
  </r>
  <r>
    <x v="4"/>
    <n v="35"/>
    <s v="Other Herrings, sardines, anchovies"/>
    <m/>
    <m/>
    <m/>
    <m/>
    <m/>
    <m/>
    <x v="1"/>
    <m/>
    <m/>
    <m/>
    <m/>
    <m/>
    <m/>
  </r>
  <r>
    <x v="4"/>
    <n v="35"/>
    <s v="35-Herrings, sardines, anchovies"/>
    <m/>
    <m/>
    <m/>
    <m/>
    <m/>
    <m/>
    <x v="1"/>
    <m/>
    <m/>
    <m/>
    <m/>
    <m/>
    <m/>
  </r>
  <r>
    <x v="4"/>
    <n v="36"/>
    <s v="Albacore"/>
    <s v="Thunnus alalunga"/>
    <s v=" "/>
    <m/>
    <m/>
    <m/>
    <m/>
    <x v="1"/>
    <m/>
    <m/>
    <m/>
    <m/>
    <m/>
    <m/>
  </r>
  <r>
    <x v="4"/>
    <n v="36"/>
    <s v="Atlantic bluefin tuna"/>
    <s v="Thunnus thynnus"/>
    <m/>
    <s v="O"/>
    <m/>
    <m/>
    <m/>
    <x v="1"/>
    <m/>
    <s v="L"/>
    <m/>
    <m/>
    <m/>
    <m/>
  </r>
  <r>
    <x v="4"/>
    <n v="36"/>
    <s v="Atlantic bonito"/>
    <s v="Sarda sarda"/>
    <m/>
    <m/>
    <m/>
    <m/>
    <m/>
    <x v="1"/>
    <m/>
    <m/>
    <m/>
    <m/>
    <m/>
    <m/>
  </r>
  <r>
    <x v="4"/>
    <n v="36"/>
    <s v="Plain bonito"/>
    <s v="Orcynopsis unicolor"/>
    <m/>
    <m/>
    <m/>
    <m/>
    <m/>
    <x v="1"/>
    <m/>
    <m/>
    <m/>
    <m/>
    <m/>
    <m/>
  </r>
  <r>
    <x v="4"/>
    <n v="36"/>
    <s v="Swordfish"/>
    <s v="Xiphias gladius"/>
    <m/>
    <m/>
    <m/>
    <m/>
    <m/>
    <x v="1"/>
    <m/>
    <m/>
    <m/>
    <m/>
    <m/>
    <m/>
  </r>
  <r>
    <x v="4"/>
    <n v="36"/>
    <s v="Other Tunas, bonitos, billfishes"/>
    <m/>
    <m/>
    <m/>
    <m/>
    <m/>
    <m/>
    <x v="1"/>
    <m/>
    <m/>
    <m/>
    <m/>
    <m/>
    <m/>
  </r>
  <r>
    <x v="4"/>
    <n v="36"/>
    <s v="36-Tunas, bonitos, billfishes"/>
    <m/>
    <m/>
    <m/>
    <m/>
    <m/>
    <m/>
    <x v="1"/>
    <m/>
    <m/>
    <m/>
    <m/>
    <s v="M"/>
    <m/>
  </r>
  <r>
    <x v="4"/>
    <n v="37"/>
    <s v="Chub mackerel"/>
    <s v="Scomber japonicus"/>
    <s v="F"/>
    <s v="F"/>
    <s v="F"/>
    <s v="F-O"/>
    <s v="O"/>
    <x v="3"/>
    <s v="M"/>
    <s v="M"/>
    <s v="M"/>
    <s v="M"/>
    <s v="M"/>
    <m/>
  </r>
  <r>
    <x v="4"/>
    <n v="37"/>
    <s v="Jack and horse mackerels nei"/>
    <s v="Trachurus spp"/>
    <s v="F"/>
    <s v="F"/>
    <s v="F"/>
    <s v="O"/>
    <s v="O"/>
    <x v="3"/>
    <s v="M"/>
    <s v="M"/>
    <s v="M"/>
    <s v="M"/>
    <m/>
    <m/>
  </r>
  <r>
    <x v="4"/>
    <n v="37"/>
    <s v="Silversides(=Sand smelts) nei"/>
    <s v="Atherinidae"/>
    <s v="U"/>
    <s v="F"/>
    <s v="F"/>
    <s v="F-O"/>
    <s v="F-O"/>
    <x v="0"/>
    <s v="M"/>
    <s v="M"/>
    <s v="M"/>
    <s v="M"/>
    <s v="M"/>
    <m/>
  </r>
  <r>
    <x v="4"/>
    <n v="37"/>
    <s v="Other Miscellaneous pelagic fishes"/>
    <m/>
    <m/>
    <m/>
    <m/>
    <m/>
    <m/>
    <x v="1"/>
    <m/>
    <m/>
    <m/>
    <s v="M"/>
    <m/>
    <m/>
  </r>
  <r>
    <x v="4"/>
    <n v="37"/>
    <s v="37-Miscellaneous pelagic fishes"/>
    <m/>
    <m/>
    <m/>
    <m/>
    <m/>
    <m/>
    <x v="1"/>
    <m/>
    <m/>
    <m/>
    <m/>
    <m/>
    <m/>
  </r>
  <r>
    <x v="4"/>
    <n v="45"/>
    <s v="Common prawn"/>
    <s v="Palaemon serratus"/>
    <m/>
    <m/>
    <m/>
    <m/>
    <m/>
    <x v="1"/>
    <m/>
    <m/>
    <m/>
    <m/>
    <s v="L"/>
    <m/>
  </r>
  <r>
    <x v="4"/>
    <n v="45"/>
    <s v="Deep-water rose shrimp"/>
    <s v="Parapenaeus longirostris"/>
    <s v="O"/>
    <s v="O"/>
    <s v="O"/>
    <s v="F-O"/>
    <s v="F-O"/>
    <x v="0"/>
    <s v="L"/>
    <s v="L"/>
    <s v="L"/>
    <s v="L-M"/>
    <s v="L"/>
    <m/>
  </r>
  <r>
    <x v="4"/>
    <n v="45"/>
    <s v="Other Shrimps, prawns"/>
    <m/>
    <m/>
    <m/>
    <m/>
    <s v="O"/>
    <s v="O"/>
    <x v="3"/>
    <m/>
    <m/>
    <m/>
    <s v="L"/>
    <m/>
    <m/>
  </r>
  <r>
    <x v="4"/>
    <n v="45"/>
    <s v="45-Shrimps, prawns"/>
    <m/>
    <m/>
    <m/>
    <m/>
    <m/>
    <m/>
    <x v="1"/>
    <m/>
    <m/>
    <m/>
    <m/>
    <m/>
    <m/>
  </r>
  <r>
    <x v="4"/>
    <n v="54"/>
    <s v="Mediterranean mussel"/>
    <s v="Mytilus galloprovincialis"/>
    <m/>
    <m/>
    <m/>
    <m/>
    <m/>
    <x v="1"/>
    <m/>
    <m/>
    <m/>
    <m/>
    <m/>
    <m/>
  </r>
  <r>
    <x v="4"/>
    <n v="54"/>
    <s v="54-Mussels"/>
    <m/>
    <m/>
    <m/>
    <m/>
    <m/>
    <m/>
    <x v="1"/>
    <m/>
    <m/>
    <m/>
    <m/>
    <m/>
    <m/>
  </r>
  <r>
    <x v="4"/>
    <n v="56"/>
    <s v="Striped venus"/>
    <s v="Chamelea gallina"/>
    <m/>
    <m/>
    <s v="F-O"/>
    <s v="F"/>
    <s v="N-F-O"/>
    <x v="19"/>
    <m/>
    <m/>
    <s v="M"/>
    <s v="L-M"/>
    <m/>
    <m/>
  </r>
  <r>
    <x v="4"/>
    <n v="56"/>
    <s v="Other Clams, cockles, arkshells"/>
    <m/>
    <m/>
    <m/>
    <m/>
    <m/>
    <m/>
    <x v="1"/>
    <m/>
    <m/>
    <m/>
    <m/>
    <m/>
    <m/>
  </r>
  <r>
    <x v="4"/>
    <n v="56"/>
    <s v="56-Clams, cockles, arkshells"/>
    <m/>
    <m/>
    <m/>
    <m/>
    <m/>
    <m/>
    <x v="1"/>
    <m/>
    <m/>
    <m/>
    <m/>
    <m/>
    <m/>
  </r>
  <r>
    <x v="4"/>
    <n v="57"/>
    <s v="Common cuttlefish"/>
    <s v="Sepia officinalis"/>
    <s v="U"/>
    <s v="N"/>
    <s v="U"/>
    <s v="F"/>
    <s v="F-O"/>
    <x v="0"/>
    <s v="L"/>
    <s v="L"/>
    <s v="M"/>
    <s v="M"/>
    <s v="M"/>
    <m/>
  </r>
  <r>
    <x v="4"/>
    <n v="57"/>
    <s v="Common octopus"/>
    <s v="Octopus vulgaris"/>
    <s v="F"/>
    <s v="F"/>
    <s v="F-O"/>
    <s v="F-O"/>
    <s v="F-O"/>
    <x v="0"/>
    <s v="M"/>
    <s v="M"/>
    <s v="M"/>
    <s v="M"/>
    <s v="M"/>
    <m/>
  </r>
  <r>
    <x v="4"/>
    <n v="57"/>
    <s v="Common squids nei"/>
    <s v="Loligo spp"/>
    <s v="U"/>
    <s v="N"/>
    <s v="U"/>
    <s v="F"/>
    <s v="F-O"/>
    <x v="0"/>
    <s v="M"/>
    <s v="M"/>
    <s v="M"/>
    <s v="M"/>
    <s v="M"/>
    <m/>
  </r>
  <r>
    <x v="4"/>
    <n v="57"/>
    <s v="Other Squids, cuttlefishes, octopuses"/>
    <m/>
    <m/>
    <m/>
    <m/>
    <m/>
    <m/>
    <x v="1"/>
    <m/>
    <m/>
    <m/>
    <m/>
    <m/>
    <m/>
  </r>
  <r>
    <x v="4"/>
    <n v="57"/>
    <s v="57-Squids, cuttlefishes, octopuses"/>
    <m/>
    <m/>
    <m/>
    <m/>
    <m/>
    <m/>
    <x v="1"/>
    <m/>
    <m/>
    <m/>
    <m/>
    <m/>
    <m/>
  </r>
  <r>
    <x v="5"/>
    <n v="31"/>
    <s v="Species or species groups"/>
    <s v="Scientific Name"/>
    <m/>
    <m/>
    <m/>
    <m/>
    <m/>
    <x v="1"/>
    <m/>
    <m/>
    <m/>
    <m/>
    <m/>
    <m/>
  </r>
  <r>
    <x v="5"/>
    <n v="31"/>
    <s v="31-Flounders, halibuts, soles"/>
    <m/>
    <m/>
    <m/>
    <m/>
    <m/>
    <m/>
    <x v="1"/>
    <m/>
    <m/>
    <m/>
    <m/>
    <m/>
    <m/>
  </r>
  <r>
    <x v="5"/>
    <n v="32"/>
    <m/>
    <m/>
    <m/>
    <m/>
    <m/>
    <m/>
    <m/>
    <x v="1"/>
    <m/>
    <m/>
    <m/>
    <m/>
    <m/>
    <m/>
  </r>
  <r>
    <x v="5"/>
    <n v="32"/>
    <s v="Argentine hake"/>
    <s v="Merluccius hubbsi"/>
    <s v="O"/>
    <s v="O"/>
    <s v="F,O"/>
    <s v="O, O"/>
    <s v="O, O"/>
    <x v="20"/>
    <s v="L"/>
    <s v="L"/>
    <s v="L"/>
    <s v="L"/>
    <s v="L"/>
    <s v="L"/>
  </r>
  <r>
    <x v="5"/>
    <n v="32"/>
    <s v="Patagonian grenadier"/>
    <s v="Macruronus magellanicus"/>
    <s v="U"/>
    <s v="F"/>
    <s v="U"/>
    <s v="F"/>
    <s v="F"/>
    <x v="2"/>
    <s v="L"/>
    <s v="L"/>
    <s v="L"/>
    <s v="L"/>
    <s v="L"/>
    <s v="M"/>
  </r>
  <r>
    <x v="5"/>
    <n v="32"/>
    <s v="Southern blue whiting"/>
    <s v="Micromesistius australis"/>
    <s v="O"/>
    <s v="O"/>
    <s v="O"/>
    <s v="O"/>
    <s v="O"/>
    <x v="3"/>
    <s v="L"/>
    <s v="L"/>
    <s v="M"/>
    <s v="M"/>
    <s v="L"/>
    <s v="L"/>
  </r>
  <r>
    <x v="5"/>
    <n v="32"/>
    <s v="Southern hake"/>
    <s v="Merluccius australis"/>
    <s v="F-O"/>
    <s v="F-O"/>
    <s v="F-O"/>
    <s v="F-O"/>
    <s v="O"/>
    <x v="3"/>
    <s v="M"/>
    <s v="M"/>
    <s v="M"/>
    <s v="M"/>
    <s v="M"/>
    <s v="M"/>
  </r>
  <r>
    <x v="5"/>
    <n v="32"/>
    <s v="Other Cods, hakes, haddocks"/>
    <m/>
    <m/>
    <m/>
    <m/>
    <m/>
    <m/>
    <x v="1"/>
    <s v=" "/>
    <m/>
    <m/>
    <m/>
    <m/>
    <m/>
  </r>
  <r>
    <x v="5"/>
    <n v="32"/>
    <s v="32-Cods, hakes, haddocks, etc."/>
    <m/>
    <m/>
    <m/>
    <m/>
    <m/>
    <m/>
    <x v="1"/>
    <m/>
    <m/>
    <m/>
    <m/>
    <m/>
    <m/>
  </r>
  <r>
    <x v="5"/>
    <n v="33"/>
    <m/>
    <m/>
    <m/>
    <m/>
    <m/>
    <m/>
    <m/>
    <x v="1"/>
    <m/>
    <m/>
    <m/>
    <m/>
    <m/>
    <m/>
  </r>
  <r>
    <x v="5"/>
    <n v="33"/>
    <s v="Argentine croaker"/>
    <s v="Umbrina canosai"/>
    <s v="F-O"/>
    <s v="O"/>
    <s v="F-O"/>
    <s v="O"/>
    <s v="O"/>
    <x v="3"/>
    <s v="M"/>
    <s v="M"/>
    <s v="M"/>
    <s v="M"/>
    <s v="H"/>
    <s v="H"/>
  </r>
  <r>
    <x v="5"/>
    <n v="33"/>
    <s v="Striped weakfish"/>
    <s v="Cynoscion striatus"/>
    <s v="F-O"/>
    <s v="O"/>
    <s v="F-O"/>
    <s v="F"/>
    <s v="F"/>
    <x v="2"/>
    <s v="L"/>
    <s v="L"/>
    <s v="L"/>
    <s v="L"/>
    <s v="L"/>
    <s v="M"/>
  </r>
  <r>
    <x v="5"/>
    <n v="33"/>
    <s v="Weakfishes nei"/>
    <s v="Cynoscion spp"/>
    <m/>
    <m/>
    <s v=" "/>
    <m/>
    <m/>
    <x v="1"/>
    <s v=" "/>
    <m/>
    <m/>
    <m/>
    <s v=" "/>
    <m/>
  </r>
  <r>
    <x v="5"/>
    <n v="33"/>
    <s v="Whitemouth croaker"/>
    <s v="Micropogonias furnieri"/>
    <s v="F-O"/>
    <s v="F-O"/>
    <s v="F-O"/>
    <s v="O"/>
    <s v="O"/>
    <x v="2"/>
    <s v="L"/>
    <s v="L"/>
    <s v="L"/>
    <s v="L"/>
    <s v="L"/>
    <s v="M"/>
  </r>
  <r>
    <x v="5"/>
    <n v="33"/>
    <s v="Other Miscellaneous coastal fishes"/>
    <m/>
    <m/>
    <m/>
    <s v=" "/>
    <m/>
    <m/>
    <x v="1"/>
    <m/>
    <m/>
    <m/>
    <m/>
    <m/>
    <m/>
  </r>
  <r>
    <x v="5"/>
    <n v="33"/>
    <s v="33-Miscellaneous coastal fishes"/>
    <m/>
    <m/>
    <m/>
    <s v=" "/>
    <m/>
    <m/>
    <x v="1"/>
    <m/>
    <m/>
    <m/>
    <m/>
    <m/>
    <m/>
  </r>
  <r>
    <x v="5"/>
    <n v="34"/>
    <m/>
    <m/>
    <m/>
    <m/>
    <s v=" "/>
    <m/>
    <m/>
    <x v="1"/>
    <m/>
    <m/>
    <m/>
    <m/>
    <m/>
    <m/>
  </r>
  <r>
    <x v="5"/>
    <n v="34"/>
    <s v="Patagonian toothfish"/>
    <s v="Dissostichus eleginoides"/>
    <s v="O"/>
    <s v="F-O"/>
    <s v="O"/>
    <s v="O"/>
    <s v="O"/>
    <x v="2"/>
    <s v="L"/>
    <s v="L"/>
    <s v="M"/>
    <s v="M"/>
    <s v="L"/>
    <s v="M"/>
  </r>
  <r>
    <x v="5"/>
    <n v="34"/>
    <s v="Pink cusk-eel"/>
    <s v="Genypterus blacodes"/>
    <s v="O"/>
    <s v="O"/>
    <s v="O"/>
    <s v="O"/>
    <s v="O"/>
    <x v="3"/>
    <s v="L"/>
    <s v="L"/>
    <s v="M"/>
    <s v="M"/>
    <s v="L"/>
    <s v="M"/>
  </r>
  <r>
    <x v="5"/>
    <n v="34"/>
    <s v="Other Miscellaneous demersal fishes"/>
    <m/>
    <m/>
    <m/>
    <m/>
    <m/>
    <m/>
    <x v="1"/>
    <m/>
    <m/>
    <m/>
    <m/>
    <m/>
    <s v=" "/>
  </r>
  <r>
    <x v="5"/>
    <n v="34"/>
    <s v="34-Miscellaneous demersal fishes"/>
    <m/>
    <m/>
    <m/>
    <m/>
    <m/>
    <m/>
    <x v="1"/>
    <m/>
    <m/>
    <m/>
    <m/>
    <m/>
    <m/>
  </r>
  <r>
    <x v="5"/>
    <n v="35"/>
    <m/>
    <m/>
    <m/>
    <m/>
    <m/>
    <m/>
    <m/>
    <x v="1"/>
    <m/>
    <m/>
    <m/>
    <m/>
    <m/>
    <m/>
  </r>
  <r>
    <x v="5"/>
    <n v="35"/>
    <s v="Argentine anchovy"/>
    <s v="Engraulis anchoita"/>
    <s v="F"/>
    <s v="N"/>
    <s v="N"/>
    <s v="U"/>
    <s v="U"/>
    <x v="2"/>
    <s v="L"/>
    <s v="L"/>
    <s v="L"/>
    <s v="L"/>
    <s v="H"/>
    <s v="L"/>
  </r>
  <r>
    <x v="5"/>
    <n v="35"/>
    <s v="Brazilian sardinella"/>
    <s v="Sardinella brasiliensis"/>
    <s v="O"/>
    <s v="O"/>
    <s v="O"/>
    <s v="O"/>
    <s v="F"/>
    <x v="3"/>
    <s v="L"/>
    <s v="L"/>
    <s v="H"/>
    <s v="H"/>
    <s v="M"/>
    <s v="L"/>
  </r>
  <r>
    <x v="5"/>
    <n v="35"/>
    <s v="Other Herrings, sardines, anchovies"/>
    <m/>
    <m/>
    <m/>
    <m/>
    <m/>
    <m/>
    <x v="1"/>
    <m/>
    <m/>
    <m/>
    <m/>
    <m/>
    <m/>
  </r>
  <r>
    <x v="5"/>
    <n v="35"/>
    <s v="35-Herrings, sardines, anchovies"/>
    <m/>
    <m/>
    <m/>
    <m/>
    <m/>
    <m/>
    <x v="1"/>
    <m/>
    <m/>
    <m/>
    <m/>
    <m/>
    <m/>
  </r>
  <r>
    <x v="5"/>
    <n v="36"/>
    <m/>
    <m/>
    <m/>
    <m/>
    <m/>
    <m/>
    <m/>
    <x v="1"/>
    <m/>
    <m/>
    <m/>
    <m/>
    <m/>
    <m/>
  </r>
  <r>
    <x v="5"/>
    <n v="36"/>
    <s v="Albacore"/>
    <s v="Thunnus alalunga"/>
    <m/>
    <m/>
    <m/>
    <m/>
    <m/>
    <x v="1"/>
    <m/>
    <m/>
    <m/>
    <m/>
    <m/>
    <m/>
  </r>
  <r>
    <x v="5"/>
    <n v="36"/>
    <s v="Bigeye tuna"/>
    <s v="Thunnus obesus"/>
    <m/>
    <m/>
    <m/>
    <m/>
    <m/>
    <x v="1"/>
    <m/>
    <m/>
    <m/>
    <m/>
    <m/>
    <m/>
  </r>
  <r>
    <x v="5"/>
    <n v="36"/>
    <s v="Skipjack tuna"/>
    <s v="Katsuwonus pelamis"/>
    <m/>
    <m/>
    <m/>
    <m/>
    <m/>
    <x v="1"/>
    <m/>
    <m/>
    <m/>
    <m/>
    <m/>
    <m/>
  </r>
  <r>
    <x v="5"/>
    <n v="36"/>
    <s v="Swordfish"/>
    <s v="Xiphias gladius"/>
    <m/>
    <m/>
    <m/>
    <m/>
    <m/>
    <x v="1"/>
    <m/>
    <m/>
    <m/>
    <m/>
    <m/>
    <m/>
  </r>
  <r>
    <x v="5"/>
    <n v="36"/>
    <s v="Yellowfin tuna"/>
    <s v="Thunnus albacares"/>
    <m/>
    <m/>
    <m/>
    <m/>
    <m/>
    <x v="1"/>
    <m/>
    <m/>
    <m/>
    <m/>
    <m/>
    <m/>
  </r>
  <r>
    <x v="5"/>
    <n v="36"/>
    <s v="Other Tunas, bonitos, billfishes"/>
    <m/>
    <m/>
    <m/>
    <m/>
    <m/>
    <m/>
    <x v="1"/>
    <m/>
    <m/>
    <m/>
    <m/>
    <m/>
    <m/>
  </r>
  <r>
    <x v="5"/>
    <n v="36"/>
    <s v="36-Tunas, bonitos, billfishes, etc."/>
    <m/>
    <m/>
    <m/>
    <m/>
    <m/>
    <m/>
    <x v="1"/>
    <m/>
    <m/>
    <m/>
    <m/>
    <m/>
    <m/>
  </r>
  <r>
    <x v="5"/>
    <n v="37"/>
    <m/>
    <m/>
    <m/>
    <m/>
    <m/>
    <m/>
    <m/>
    <x v="1"/>
    <m/>
    <m/>
    <m/>
    <m/>
    <m/>
    <m/>
  </r>
  <r>
    <x v="5"/>
    <n v="37"/>
    <s v="37-Miscellaneous pelagic fishes"/>
    <m/>
    <m/>
    <m/>
    <m/>
    <m/>
    <m/>
    <x v="1"/>
    <m/>
    <m/>
    <m/>
    <m/>
    <m/>
    <m/>
  </r>
  <r>
    <x v="5"/>
    <n v="38"/>
    <m/>
    <m/>
    <m/>
    <m/>
    <m/>
    <m/>
    <m/>
    <x v="1"/>
    <m/>
    <m/>
    <m/>
    <m/>
    <m/>
    <m/>
  </r>
  <r>
    <x v="5"/>
    <n v="38"/>
    <s v="38-Sharks, rays, chimaeras"/>
    <m/>
    <m/>
    <m/>
    <m/>
    <m/>
    <m/>
    <x v="1"/>
    <m/>
    <m/>
    <m/>
    <m/>
    <m/>
    <m/>
  </r>
  <r>
    <x v="5"/>
    <n v="39"/>
    <m/>
    <m/>
    <m/>
    <m/>
    <m/>
    <m/>
    <m/>
    <x v="1"/>
    <m/>
    <m/>
    <m/>
    <m/>
    <m/>
    <m/>
  </r>
  <r>
    <x v="5"/>
    <n v="39"/>
    <s v="39-Marine fishes not identified"/>
    <s v="Osteichthyes"/>
    <m/>
    <m/>
    <m/>
    <m/>
    <m/>
    <x v="1"/>
    <m/>
    <m/>
    <m/>
    <m/>
    <m/>
    <m/>
  </r>
  <r>
    <x v="5"/>
    <n v="42"/>
    <m/>
    <m/>
    <m/>
    <m/>
    <m/>
    <m/>
    <m/>
    <x v="1"/>
    <m/>
    <m/>
    <m/>
    <m/>
    <m/>
    <m/>
  </r>
  <r>
    <x v="5"/>
    <n v="42"/>
    <s v="42-Crabs, sea-spiders"/>
    <m/>
    <m/>
    <m/>
    <m/>
    <m/>
    <m/>
    <x v="1"/>
    <m/>
    <m/>
    <m/>
    <m/>
    <m/>
    <m/>
  </r>
  <r>
    <x v="5"/>
    <n v="43"/>
    <m/>
    <m/>
    <m/>
    <m/>
    <m/>
    <m/>
    <m/>
    <x v="1"/>
    <m/>
    <m/>
    <m/>
    <m/>
    <m/>
    <m/>
  </r>
  <r>
    <x v="5"/>
    <n v="43"/>
    <s v="43-Lobsters, spinyrock lobsters"/>
    <m/>
    <m/>
    <m/>
    <m/>
    <m/>
    <m/>
    <x v="1"/>
    <m/>
    <m/>
    <m/>
    <m/>
    <m/>
    <m/>
  </r>
  <r>
    <x v="5"/>
    <n v="45"/>
    <m/>
    <m/>
    <m/>
    <m/>
    <m/>
    <m/>
    <m/>
    <x v="1"/>
    <m/>
    <m/>
    <m/>
    <m/>
    <m/>
    <m/>
  </r>
  <r>
    <x v="5"/>
    <n v="45"/>
    <s v="Argentine red shrimp"/>
    <s v="Pleoticus muelleri"/>
    <s v="F"/>
    <s v="F"/>
    <s v="F"/>
    <s v="F"/>
    <s v="F"/>
    <x v="2"/>
    <s v="L"/>
    <s v="M"/>
    <m/>
    <s v="M"/>
    <m/>
    <s v="L"/>
  </r>
  <r>
    <x v="5"/>
    <n v="45"/>
    <s v="Other Shrimps, prawns"/>
    <m/>
    <s v="F-O"/>
    <s v="F-O"/>
    <m/>
    <m/>
    <m/>
    <x v="1"/>
    <s v="M"/>
    <s v="M"/>
    <m/>
    <m/>
    <m/>
    <m/>
  </r>
  <r>
    <x v="5"/>
    <n v="45"/>
    <s v="45-Shrimps, prawns, etc."/>
    <m/>
    <m/>
    <m/>
    <m/>
    <m/>
    <m/>
    <x v="1"/>
    <m/>
    <m/>
    <m/>
    <m/>
    <m/>
    <m/>
  </r>
  <r>
    <x v="5"/>
    <n v="57"/>
    <m/>
    <m/>
    <m/>
    <m/>
    <m/>
    <m/>
    <m/>
    <x v="1"/>
    <m/>
    <m/>
    <m/>
    <m/>
    <m/>
    <m/>
  </r>
  <r>
    <x v="5"/>
    <n v="57"/>
    <s v="Argentine shortfin squid"/>
    <s v="Illex argentinus"/>
    <s v="F-O"/>
    <s v="F-O"/>
    <s v="F-O"/>
    <s v="F-O"/>
    <s v="F"/>
    <x v="2"/>
    <s v="M"/>
    <s v="M"/>
    <m/>
    <s v="M"/>
    <s v="M"/>
    <s v="M"/>
  </r>
  <r>
    <x v="5"/>
    <n v="57"/>
    <s v="Patagonian squid"/>
    <s v="Loligo gahi"/>
    <s v="F"/>
    <s v="F"/>
    <s v="F"/>
    <s v="F"/>
    <s v="F"/>
    <x v="2"/>
    <s v="M"/>
    <s v="M"/>
    <m/>
    <s v="L"/>
    <s v="L"/>
    <s v="L"/>
  </r>
  <r>
    <x v="5"/>
    <n v="57"/>
    <s v="Various squids nei"/>
    <s v="Loliginidae, Ommastrephidae"/>
    <s v="F"/>
    <s v=" "/>
    <m/>
    <m/>
    <m/>
    <x v="6"/>
    <s v="M"/>
    <m/>
    <m/>
    <m/>
    <m/>
    <m/>
  </r>
  <r>
    <x v="5"/>
    <n v="57"/>
    <s v="Other squid, cuttlefish, octopuses"/>
    <m/>
    <m/>
    <m/>
    <m/>
    <m/>
    <m/>
    <x v="1"/>
    <m/>
    <m/>
    <m/>
    <m/>
    <m/>
    <m/>
  </r>
  <r>
    <x v="5"/>
    <n v="57"/>
    <s v="57-Squid, cuttlefish, octopuses"/>
    <m/>
    <m/>
    <m/>
    <m/>
    <m/>
    <m/>
    <x v="1"/>
    <m/>
    <m/>
    <m/>
    <m/>
    <m/>
    <m/>
  </r>
  <r>
    <x v="6"/>
    <n v="32"/>
    <s v="Cape hakes"/>
    <s v="Merluccius capensis, M.paradoxus"/>
    <s v="F,O"/>
    <s v="F,O"/>
    <s v="F,F"/>
    <s v="F,F"/>
    <s v="F,F"/>
    <x v="21"/>
    <s v="M"/>
    <s v="M"/>
    <s v="L"/>
    <s v="L"/>
    <s v="L"/>
    <s v="L"/>
  </r>
  <r>
    <x v="6"/>
    <n v="32"/>
    <s v="Other Cods, hakes, haddocks"/>
    <m/>
    <m/>
    <m/>
    <s v="F"/>
    <s v="F"/>
    <s v="F"/>
    <x v="2"/>
    <m/>
    <m/>
    <s v="H"/>
    <s v="H"/>
    <s v="H"/>
    <s v="H"/>
  </r>
  <r>
    <x v="6"/>
    <n v="32"/>
    <s v="32-Cods, hakes, haddocks, etc."/>
    <m/>
    <m/>
    <m/>
    <m/>
    <m/>
    <m/>
    <x v="1"/>
    <m/>
    <m/>
    <m/>
    <m/>
    <m/>
    <m/>
  </r>
  <r>
    <x v="6"/>
    <n v="33"/>
    <s v="Geelbek croaker"/>
    <s v="Atractoscion aequidens"/>
    <s v="O"/>
    <s v="O"/>
    <s v="O"/>
    <s v="O"/>
    <s v="O"/>
    <x v="3"/>
    <s v="L"/>
    <s v="L"/>
    <s v="L"/>
    <s v="L"/>
    <s v="L"/>
    <s v="L"/>
  </r>
  <r>
    <x v="6"/>
    <n v="33"/>
    <s v="Panga seabream"/>
    <s v="Pterogymnus laniarius"/>
    <m/>
    <m/>
    <m/>
    <m/>
    <s v="F"/>
    <x v="2"/>
    <m/>
    <m/>
    <m/>
    <m/>
    <s v="H"/>
    <s v="M"/>
  </r>
  <r>
    <x v="6"/>
    <n v="33"/>
    <s v="Red steenbras"/>
    <s v="Petrus rupestris"/>
    <s v="O"/>
    <s v="O"/>
    <s v="O"/>
    <s v="O"/>
    <s v="O"/>
    <x v="3"/>
    <s v="L"/>
    <s v="L"/>
    <s v="L"/>
    <s v="L"/>
    <s v="L"/>
    <s v="L"/>
  </r>
  <r>
    <x v="6"/>
    <n v="33"/>
    <s v="Other Miscellaneous coastal fishes"/>
    <m/>
    <s v="O,O,F"/>
    <s v="O,O,F"/>
    <s v="O,O,F"/>
    <s v="O,O,F"/>
    <s v="O,O,F"/>
    <x v="22"/>
    <m/>
    <s v="M"/>
    <s v="H"/>
    <s v="H"/>
    <s v="H"/>
    <s v="L,L,L"/>
  </r>
  <r>
    <x v="6"/>
    <n v="33"/>
    <s v="33-Miscellaneous costal fishes"/>
    <m/>
    <m/>
    <m/>
    <m/>
    <m/>
    <m/>
    <x v="1"/>
    <m/>
    <m/>
    <m/>
    <m/>
    <m/>
    <m/>
  </r>
  <r>
    <x v="6"/>
    <n v="34"/>
    <s v="Devil anglerfish"/>
    <s v="Lophius vomerinus"/>
    <s v="O"/>
    <s v="O"/>
    <s v="O"/>
    <s v="F"/>
    <s v="F"/>
    <x v="2"/>
    <s v="H"/>
    <s v="H"/>
    <s v="L"/>
    <s v="L"/>
    <s v="L"/>
    <s v="L"/>
  </r>
  <r>
    <x v="6"/>
    <n v="34"/>
    <s v="Kingklip"/>
    <s v="Genypterus capensis"/>
    <s v="O"/>
    <s v="O"/>
    <s v="F"/>
    <s v="F"/>
    <s v="F"/>
    <x v="2"/>
    <m/>
    <s v="M"/>
    <s v="M"/>
    <s v="M"/>
    <s v="M"/>
    <s v="L"/>
  </r>
  <r>
    <x v="6"/>
    <n v="34"/>
    <s v="Snoek"/>
    <s v="Thyrsites atun"/>
    <s v="F"/>
    <s v="F"/>
    <s v="F"/>
    <s v="F"/>
    <s v="F"/>
    <x v="2"/>
    <s v="M"/>
    <s v="M"/>
    <s v="L"/>
    <s v="L"/>
    <s v="L"/>
    <s v="L"/>
  </r>
  <r>
    <x v="6"/>
    <n v="34"/>
    <s v="Other Miscellaneous demersal fishes"/>
    <m/>
    <m/>
    <m/>
    <s v="O,O,F"/>
    <s v="O,O,F"/>
    <s v="O,O,F"/>
    <x v="22"/>
    <m/>
    <m/>
    <s v="M"/>
    <s v="M"/>
    <s v="M"/>
    <s v="M"/>
  </r>
  <r>
    <x v="6"/>
    <n v="34"/>
    <s v="34-Misccelleneous demersal fishes"/>
    <m/>
    <m/>
    <m/>
    <m/>
    <m/>
    <m/>
    <x v="1"/>
    <m/>
    <m/>
    <m/>
    <m/>
    <m/>
    <m/>
  </r>
  <r>
    <x v="6"/>
    <n v="35"/>
    <s v="Sardinellas nei"/>
    <s v="Sardinella spp"/>
    <s v="U/F"/>
    <s v="N/F"/>
    <s v="U,F"/>
    <s v="U,F"/>
    <s v="U,F"/>
    <x v="21"/>
    <s v="L"/>
    <s v="L"/>
    <s v="L"/>
    <s v="L"/>
    <s v="L"/>
    <s v="L"/>
  </r>
  <r>
    <x v="6"/>
    <n v="35"/>
    <s v="Southern African anchovy"/>
    <s v="Engraulis capensis"/>
    <s v="F"/>
    <s v="F"/>
    <s v="U"/>
    <s v="U"/>
    <s v="F"/>
    <x v="2"/>
    <s v="L"/>
    <s v="L"/>
    <s v="L"/>
    <s v="L"/>
    <s v="L"/>
    <s v="L"/>
  </r>
  <r>
    <x v="6"/>
    <n v="35"/>
    <s v="Southern African pilchard"/>
    <s v="Sardinops ocellatus"/>
    <s v="F/O"/>
    <s v="F/O"/>
    <s v="F"/>
    <s v="O"/>
    <s v="O"/>
    <x v="3"/>
    <s v="M"/>
    <s v="M"/>
    <s v="L"/>
    <s v="L"/>
    <s v="L"/>
    <s v="L"/>
  </r>
  <r>
    <x v="6"/>
    <n v="35"/>
    <s v="Whitehead's round herring"/>
    <s v="Etrumeus whiteheadi"/>
    <s v="U"/>
    <s v="N"/>
    <s v="U"/>
    <s v="U"/>
    <s v="F"/>
    <x v="2"/>
    <s v="L"/>
    <s v="L"/>
    <s v="L"/>
    <s v="L"/>
    <s v="L"/>
    <s v="L"/>
  </r>
  <r>
    <x v="6"/>
    <n v="35"/>
    <s v="Other Herrings, sardines, anchovies"/>
    <m/>
    <m/>
    <m/>
    <s v=" "/>
    <s v="F"/>
    <s v="F"/>
    <x v="2"/>
    <m/>
    <m/>
    <s v=" "/>
    <s v="H"/>
    <s v="H"/>
    <s v="H"/>
  </r>
  <r>
    <x v="6"/>
    <n v="35"/>
    <s v="35-Herrings, sardines, anchovies"/>
    <m/>
    <m/>
    <m/>
    <m/>
    <m/>
    <m/>
    <x v="1"/>
    <m/>
    <m/>
    <m/>
    <m/>
    <m/>
    <m/>
  </r>
  <r>
    <x v="6"/>
    <n v="36"/>
    <s v="Albacore"/>
    <s v="Thunnus alalunga"/>
    <m/>
    <m/>
    <m/>
    <s v="F"/>
    <s v="F"/>
    <x v="2"/>
    <m/>
    <m/>
    <m/>
    <s v="L"/>
    <s v="L"/>
    <s v="L"/>
  </r>
  <r>
    <x v="6"/>
    <n v="36"/>
    <s v="Bigeye tuna"/>
    <s v="Thunnus obesus"/>
    <m/>
    <m/>
    <m/>
    <s v="F"/>
    <s v="O"/>
    <x v="3"/>
    <m/>
    <m/>
    <m/>
    <s v="L"/>
    <s v="L"/>
    <s v="L"/>
  </r>
  <r>
    <x v="6"/>
    <n v="36"/>
    <s v="Southern bluefin tuna"/>
    <s v="Thunnus maccoyii"/>
    <m/>
    <m/>
    <m/>
    <s v="O"/>
    <s v="O"/>
    <x v="3"/>
    <m/>
    <m/>
    <m/>
    <s v="L"/>
    <s v="L"/>
    <s v="L"/>
  </r>
  <r>
    <x v="6"/>
    <n v="36"/>
    <s v="Other Tunas, bonitos, billfishes"/>
    <m/>
    <m/>
    <m/>
    <m/>
    <s v="F"/>
    <s v="F"/>
    <x v="2"/>
    <m/>
    <m/>
    <m/>
    <s v="H"/>
    <s v="H"/>
    <s v="H"/>
  </r>
  <r>
    <x v="6"/>
    <n v="36"/>
    <s v="36-Tunas, bonitos, billfishes, etc."/>
    <m/>
    <m/>
    <m/>
    <m/>
    <m/>
    <m/>
    <x v="1"/>
    <m/>
    <m/>
    <m/>
    <m/>
    <m/>
    <m/>
  </r>
  <r>
    <x v="6"/>
    <n v="37"/>
    <s v="Cape horse mackerel"/>
    <s v="Trachurus capensis"/>
    <s v="F"/>
    <s v="F"/>
    <s v="F"/>
    <s v="F"/>
    <s v="F"/>
    <x v="2"/>
    <s v="M"/>
    <s v="L"/>
    <s v="L"/>
    <s v="L"/>
    <s v="L"/>
    <s v="L"/>
  </r>
  <r>
    <x v="6"/>
    <n v="37"/>
    <s v="Cunene horse mackerel"/>
    <s v="Trachurus trecae"/>
    <s v="O"/>
    <s v="O"/>
    <s v="O"/>
    <s v="O"/>
    <s v="O"/>
    <x v="3"/>
    <s v="L"/>
    <s v="L"/>
    <s v="M"/>
    <s v="M"/>
    <s v="M"/>
    <s v="L"/>
  </r>
  <r>
    <x v="6"/>
    <n v="37"/>
    <s v="Other Miscellaneous pelagic fishes"/>
    <m/>
    <m/>
    <m/>
    <s v=" "/>
    <s v="F"/>
    <s v="F"/>
    <x v="2"/>
    <m/>
    <m/>
    <s v=" "/>
    <s v="H"/>
    <s v="H"/>
    <s v="H"/>
  </r>
  <r>
    <x v="6"/>
    <n v="37"/>
    <s v="37-Miscelleneous pelagic fishes"/>
    <m/>
    <m/>
    <m/>
    <m/>
    <m/>
    <m/>
    <x v="1"/>
    <m/>
    <m/>
    <m/>
    <m/>
    <m/>
    <m/>
  </r>
  <r>
    <x v="6"/>
    <n v="42"/>
    <m/>
    <m/>
    <m/>
    <m/>
    <m/>
    <m/>
    <m/>
    <x v="1"/>
    <m/>
    <m/>
    <m/>
    <m/>
    <m/>
    <m/>
  </r>
  <r>
    <x v="6"/>
    <n v="42"/>
    <s v="West African geryon"/>
    <s v="Chaceon maritae"/>
    <s v="O"/>
    <s v="O"/>
    <s v="O"/>
    <s v="F"/>
    <s v="F"/>
    <x v="2"/>
    <s v="M"/>
    <s v="M"/>
    <s v="M"/>
    <s v="M"/>
    <s v="M"/>
    <s v="M"/>
  </r>
  <r>
    <x v="6"/>
    <n v="42"/>
    <s v="Other sea-spiders, crabs, etc. "/>
    <m/>
    <m/>
    <m/>
    <m/>
    <m/>
    <m/>
    <x v="1"/>
    <m/>
    <m/>
    <m/>
    <m/>
    <m/>
    <m/>
  </r>
  <r>
    <x v="6"/>
    <n v="42"/>
    <s v="42-Sea-spiders, crabs, et."/>
    <m/>
    <m/>
    <m/>
    <m/>
    <m/>
    <m/>
    <x v="1"/>
    <m/>
    <m/>
    <m/>
    <m/>
    <m/>
    <m/>
  </r>
  <r>
    <x v="6"/>
    <n v="43"/>
    <s v="Cape rock lobster"/>
    <s v="Jasus lalandii"/>
    <s v="O"/>
    <s v="O"/>
    <s v="O"/>
    <s v="F/O"/>
    <s v="F"/>
    <x v="3"/>
    <s v="L"/>
    <s v="L"/>
    <s v="L"/>
    <s v="L"/>
    <s v="L"/>
    <s v="L"/>
  </r>
  <r>
    <x v="6"/>
    <n v="43"/>
    <s v="Southern spiny lobster"/>
    <s v="Palinurus gilchristi"/>
    <s v="F"/>
    <s v="F"/>
    <s v="F"/>
    <s v="F"/>
    <s v="F"/>
    <x v="2"/>
    <s v="L"/>
    <s v="L"/>
    <s v="L"/>
    <s v="L"/>
    <s v="L"/>
    <s v="L"/>
  </r>
  <r>
    <x v="6"/>
    <n v="43"/>
    <s v="Other Lobsters, spiny-rock lobsters"/>
    <m/>
    <m/>
    <m/>
    <m/>
    <m/>
    <m/>
    <x v="1"/>
    <m/>
    <m/>
    <m/>
    <m/>
    <m/>
    <m/>
  </r>
  <r>
    <x v="6"/>
    <n v="43"/>
    <s v="43-Lobsters, spinyrock lobsters"/>
    <m/>
    <m/>
    <m/>
    <m/>
    <m/>
    <m/>
    <x v="1"/>
    <m/>
    <m/>
    <m/>
    <m/>
    <m/>
    <m/>
  </r>
  <r>
    <x v="6"/>
    <n v="45"/>
    <s v="Shrimps, prawns"/>
    <m/>
    <s v="F/O"/>
    <s v="F/O"/>
    <s v="F-O"/>
    <m/>
    <m/>
    <x v="1"/>
    <s v="M"/>
    <s v="M"/>
    <s v="M"/>
    <m/>
    <m/>
    <m/>
  </r>
  <r>
    <x v="6"/>
    <n v="53"/>
    <s v="Perlemoen abalone"/>
    <s v="Haliotis midae"/>
    <s v="O"/>
    <s v="O"/>
    <s v="O"/>
    <s v="O"/>
    <s v="O"/>
    <x v="3"/>
    <s v="L"/>
    <s v="L"/>
    <s v="L"/>
    <s v="L"/>
    <s v="L"/>
    <s v="L"/>
  </r>
  <r>
    <x v="6"/>
    <n v="53"/>
    <s v="53-Oysters"/>
    <m/>
    <m/>
    <m/>
    <m/>
    <m/>
    <m/>
    <x v="1"/>
    <m/>
    <m/>
    <m/>
    <m/>
    <m/>
    <m/>
  </r>
  <r>
    <x v="6"/>
    <n v="57"/>
    <s v="Cape Hope squid"/>
    <s v="Loligo reynaudi"/>
    <s v="F"/>
    <s v="F"/>
    <s v="F"/>
    <s v="F"/>
    <s v="F"/>
    <x v="2"/>
    <s v="L"/>
    <s v="L"/>
    <s v="L"/>
    <s v="L"/>
    <s v="L"/>
    <s v="L"/>
  </r>
  <r>
    <x v="6"/>
    <n v="57"/>
    <s v="Other Squids, cuttlefishes, octopuses"/>
    <m/>
    <s v="F"/>
    <s v="F"/>
    <s v="F"/>
    <s v="F"/>
    <s v="F"/>
    <x v="2"/>
    <s v="M"/>
    <s v="M"/>
    <s v="M"/>
    <s v="M"/>
    <s v="M"/>
    <s v="M"/>
  </r>
  <r>
    <x v="6"/>
    <n v="57"/>
    <s v="57-Squid, cuttlefish,octopuses"/>
    <m/>
    <m/>
    <m/>
    <m/>
    <m/>
    <m/>
    <x v="1"/>
    <m/>
    <m/>
    <m/>
    <m/>
    <m/>
    <m/>
  </r>
  <r>
    <x v="7"/>
    <n v="33"/>
    <s v="Antarctic rockcods, noties nei"/>
    <s v="Nototheniidae"/>
    <m/>
    <m/>
    <m/>
    <m/>
    <m/>
    <x v="1"/>
    <m/>
    <m/>
    <m/>
    <m/>
    <m/>
    <m/>
  </r>
  <r>
    <x v="7"/>
    <n v="33"/>
    <s v="Humped rockcod"/>
    <s v="Notothenia gibberifrons"/>
    <m/>
    <m/>
    <m/>
    <s v="O"/>
    <s v="O"/>
    <x v="3"/>
    <m/>
    <m/>
    <m/>
    <s v="H"/>
    <s v="H"/>
    <s v="H"/>
  </r>
  <r>
    <x v="7"/>
    <n v="33"/>
    <s v="Marbled rockcod"/>
    <s v="Notothenia rossii"/>
    <m/>
    <s v="O"/>
    <m/>
    <s v="O"/>
    <s v="O"/>
    <x v="2"/>
    <m/>
    <m/>
    <m/>
    <s v="H"/>
    <s v="H"/>
    <s v="H"/>
  </r>
  <r>
    <x v="7"/>
    <n v="33"/>
    <s v="Other Miscellaneous coastal fishes"/>
    <m/>
    <m/>
    <m/>
    <m/>
    <m/>
    <m/>
    <x v="1"/>
    <m/>
    <m/>
    <m/>
    <m/>
    <m/>
    <m/>
  </r>
  <r>
    <x v="7"/>
    <n v="33"/>
    <s v="33-Miscellaneous coastal fishes"/>
    <m/>
    <m/>
    <m/>
    <m/>
    <m/>
    <m/>
    <x v="1"/>
    <m/>
    <m/>
    <m/>
    <m/>
    <m/>
    <m/>
  </r>
  <r>
    <x v="7"/>
    <n v="34"/>
    <s v="Blackfin icefish"/>
    <s v="Chaenocephalus aceratus"/>
    <m/>
    <m/>
    <m/>
    <s v="?"/>
    <m/>
    <x v="1"/>
    <m/>
    <m/>
    <m/>
    <m/>
    <m/>
    <m/>
  </r>
  <r>
    <x v="7"/>
    <n v="34"/>
    <s v="Lanternfishes nei"/>
    <s v="Myctophidae"/>
    <s v="U"/>
    <s v="N/F"/>
    <m/>
    <m/>
    <m/>
    <x v="1"/>
    <s v="M"/>
    <s v="M"/>
    <m/>
    <m/>
    <m/>
    <m/>
  </r>
  <r>
    <x v="7"/>
    <n v="34"/>
    <s v="Mackerel icefish"/>
    <s v="Champsocephalus gunnari"/>
    <s v="O"/>
    <s v="O"/>
    <m/>
    <s v="F"/>
    <s v="F"/>
    <x v="2"/>
    <s v="M"/>
    <s v="M"/>
    <m/>
    <s v="H"/>
    <s v="H"/>
    <s v="H"/>
  </r>
  <r>
    <x v="7"/>
    <n v="34"/>
    <s v="Patagonian toothfish"/>
    <s v="Dissostichus eleginoides"/>
    <s v="F"/>
    <s v="F"/>
    <s v="F"/>
    <s v="F"/>
    <s v="F"/>
    <x v="2"/>
    <s v="M"/>
    <s v="M"/>
    <s v="H"/>
    <s v="H"/>
    <s v="H"/>
    <s v="H"/>
  </r>
  <r>
    <x v="7"/>
    <n v="34"/>
    <s v="South Georgia icefish"/>
    <s v="Pseudochaenichthys georgianus"/>
    <m/>
    <m/>
    <m/>
    <m/>
    <m/>
    <x v="1"/>
    <m/>
    <m/>
    <m/>
    <m/>
    <m/>
    <m/>
  </r>
  <r>
    <x v="7"/>
    <n v="34"/>
    <s v="Other Miscellaneous demersal fishes"/>
    <m/>
    <m/>
    <m/>
    <m/>
    <m/>
    <m/>
    <x v="1"/>
    <m/>
    <m/>
    <m/>
    <m/>
    <m/>
    <m/>
  </r>
  <r>
    <x v="7"/>
    <n v="34"/>
    <s v="34-Miscellaneous demersal fishes"/>
    <m/>
    <m/>
    <m/>
    <m/>
    <m/>
    <m/>
    <x v="1"/>
    <m/>
    <m/>
    <m/>
    <m/>
    <m/>
    <m/>
  </r>
  <r>
    <x v="7"/>
    <n v="46"/>
    <s v="Antarctic krill"/>
    <s v="Euphausia superba"/>
    <s v="U"/>
    <s v="F"/>
    <s v="U-F"/>
    <s v="F"/>
    <s v="F"/>
    <x v="5"/>
    <s v="M"/>
    <s v="M"/>
    <s v="H"/>
    <s v="H"/>
    <s v="L"/>
    <s v="M"/>
  </r>
  <r>
    <x v="7"/>
    <n v="46"/>
    <s v="46-Krill, planktonic crustaceans"/>
    <m/>
    <m/>
    <m/>
    <m/>
    <m/>
    <m/>
    <x v="1"/>
    <m/>
    <m/>
    <m/>
    <m/>
    <m/>
    <m/>
  </r>
  <r>
    <x v="8"/>
    <n v="33"/>
    <s v="Bombay-duck"/>
    <s v="Harpadon nehereus"/>
    <s v="F"/>
    <s v="F"/>
    <s v="F"/>
    <s v="F/O"/>
    <s v="F/O"/>
    <x v="8"/>
    <s v="M"/>
    <s v="M"/>
    <s v="M"/>
    <s v="M"/>
    <s v="M"/>
    <s v="M"/>
  </r>
  <r>
    <x v="8"/>
    <n v="33"/>
    <s v="Croakers, drums nei"/>
    <s v="Sciaenidae"/>
    <s v="F"/>
    <s v="F"/>
    <s v="F"/>
    <s v="F"/>
    <s v="F"/>
    <x v="8"/>
    <s v="H"/>
    <s v="H"/>
    <s v="H"/>
    <s v="F"/>
    <s v="H"/>
    <s v="H"/>
  </r>
  <r>
    <x v="8"/>
    <n v="33"/>
    <s v="Emperors(=Scavengers) nei"/>
    <s v="Lethrinidae"/>
    <s v="F"/>
    <s v="F"/>
    <s v="F"/>
    <s v="F"/>
    <s v="F"/>
    <x v="2"/>
    <s v="L"/>
    <s v="L"/>
    <s v="L"/>
    <s v="L"/>
    <s v="L"/>
    <s v="L"/>
  </r>
  <r>
    <x v="8"/>
    <n v="33"/>
    <s v="Lizardfishes nei"/>
    <s v="Synodontidae"/>
    <m/>
    <m/>
    <m/>
    <m/>
    <m/>
    <x v="1"/>
    <m/>
    <m/>
    <m/>
    <m/>
    <m/>
    <m/>
  </r>
  <r>
    <x v="8"/>
    <n v="33"/>
    <s v="Mullets nei"/>
    <s v="Mugilidae"/>
    <m/>
    <m/>
    <s v="F,F"/>
    <s v="F,F"/>
    <s v="F,F"/>
    <x v="21"/>
    <m/>
    <m/>
    <s v="M"/>
    <s v="M"/>
    <s v="M"/>
    <s v="M"/>
  </r>
  <r>
    <x v="8"/>
    <n v="33"/>
    <s v="Sea catfishes nei"/>
    <s v="Ariidae"/>
    <m/>
    <m/>
    <m/>
    <m/>
    <m/>
    <x v="1"/>
    <m/>
    <m/>
    <m/>
    <m/>
    <m/>
    <m/>
  </r>
  <r>
    <x v="8"/>
    <n v="33"/>
    <s v="Other Miscellaneous coastal fishes"/>
    <m/>
    <m/>
    <m/>
    <m/>
    <m/>
    <m/>
    <x v="1"/>
    <m/>
    <m/>
    <m/>
    <m/>
    <m/>
    <m/>
  </r>
  <r>
    <x v="8"/>
    <n v="33"/>
    <s v="33-Miscellaneous coastal fishes"/>
    <m/>
    <m/>
    <m/>
    <m/>
    <m/>
    <m/>
    <x v="1"/>
    <m/>
    <m/>
    <m/>
    <m/>
    <m/>
    <m/>
  </r>
  <r>
    <x v="8"/>
    <n v="34"/>
    <s v="Demersal percomorphs nei"/>
    <s v="Perciformes"/>
    <s v="F"/>
    <s v="F"/>
    <s v="F"/>
    <s v="F"/>
    <s v="F"/>
    <x v="3"/>
    <s v="M"/>
    <s v="M"/>
    <s v="M"/>
    <s v="M"/>
    <s v="M"/>
    <s v="H"/>
  </r>
  <r>
    <x v="8"/>
    <n v="34"/>
    <s v="Hairtails, scabbardfishes nei"/>
    <s v="Trichiuridae"/>
    <m/>
    <m/>
    <s v="F"/>
    <s v="F"/>
    <s v="F"/>
    <x v="2"/>
    <m/>
    <m/>
    <s v="H"/>
    <s v="H"/>
    <s v="H"/>
    <s v="H"/>
  </r>
  <r>
    <x v="8"/>
    <n v="34"/>
    <s v="Largehead hairtail"/>
    <s v="Trichiurus lepturus"/>
    <m/>
    <m/>
    <s v="F"/>
    <s v="F"/>
    <s v="F"/>
    <x v="2"/>
    <m/>
    <m/>
    <s v="H"/>
    <s v="H"/>
    <s v="H"/>
    <s v="H"/>
  </r>
  <r>
    <x v="8"/>
    <n v="34"/>
    <s v="Other Miscellaneous demersal fishes"/>
    <m/>
    <m/>
    <m/>
    <s v="O,O,O"/>
    <s v="O,O,O"/>
    <s v="O,O,O"/>
    <x v="1"/>
    <m/>
    <m/>
    <s v="H"/>
    <s v="H"/>
    <s v="H"/>
    <m/>
  </r>
  <r>
    <x v="8"/>
    <n v="34"/>
    <s v="34-Miscellaneous demersal fishes"/>
    <m/>
    <m/>
    <m/>
    <m/>
    <m/>
    <m/>
    <x v="1"/>
    <m/>
    <m/>
    <m/>
    <m/>
    <m/>
    <m/>
  </r>
  <r>
    <x v="8"/>
    <n v="35"/>
    <s v="Anchovies, etc. nei"/>
    <s v="Engraulidae"/>
    <s v="F"/>
    <s v="F"/>
    <s v="F"/>
    <s v="F"/>
    <s v="F"/>
    <x v="2"/>
    <s v="L"/>
    <s v="L"/>
    <s v="H"/>
    <s v="H"/>
    <s v="H"/>
    <s v="H"/>
  </r>
  <r>
    <x v="8"/>
    <n v="35"/>
    <s v="Clupeoids nei"/>
    <s v="Clupeoidei"/>
    <m/>
    <m/>
    <s v="F/O"/>
    <s v="F/O"/>
    <s v="F,F,F"/>
    <x v="23"/>
    <m/>
    <m/>
    <s v="H"/>
    <s v="H"/>
    <s v="M, M, M"/>
    <s v="M,M,M"/>
  </r>
  <r>
    <x v="8"/>
    <n v="35"/>
    <s v="Dorab wolf-herring"/>
    <s v="Chirocentrus dorab"/>
    <m/>
    <m/>
    <m/>
    <m/>
    <m/>
    <x v="1"/>
    <m/>
    <m/>
    <m/>
    <m/>
    <m/>
    <m/>
  </r>
  <r>
    <x v="8"/>
    <n v="35"/>
    <s v="Indian oil sardine"/>
    <s v="Sardinella longiceps"/>
    <s v="U"/>
    <s v="N"/>
    <s v="F"/>
    <s v="F"/>
    <s v="F,O"/>
    <x v="18"/>
    <s v="L"/>
    <s v="L"/>
    <s v="M"/>
    <s v="M"/>
    <s v="M"/>
    <s v="M"/>
  </r>
  <r>
    <x v="8"/>
    <n v="35"/>
    <s v="Sardinellas nei"/>
    <s v="Sardinella spp"/>
    <m/>
    <m/>
    <s v="F"/>
    <s v="F"/>
    <s v="F"/>
    <x v="8"/>
    <m/>
    <m/>
    <s v="H"/>
    <s v="H"/>
    <s v="H"/>
    <s v="H"/>
  </r>
  <r>
    <x v="8"/>
    <n v="35"/>
    <s v="Stolephorus anchovies"/>
    <s v="Stolephorus spp"/>
    <m/>
    <m/>
    <s v="F"/>
    <m/>
    <m/>
    <x v="1"/>
    <m/>
    <m/>
    <s v="H"/>
    <m/>
    <m/>
    <m/>
  </r>
  <r>
    <x v="8"/>
    <n v="35"/>
    <s v="Wolf-herrings nei"/>
    <s v="Chirocentrus spp"/>
    <m/>
    <m/>
    <s v="F"/>
    <s v="F"/>
    <s v="F"/>
    <x v="8"/>
    <m/>
    <m/>
    <s v="H"/>
    <s v="H"/>
    <s v="H"/>
    <s v="H"/>
  </r>
  <r>
    <x v="8"/>
    <n v="35"/>
    <s v="Other Herrings, sardines, anchovies"/>
    <m/>
    <m/>
    <m/>
    <m/>
    <s v="F"/>
    <s v="F"/>
    <x v="1"/>
    <m/>
    <m/>
    <m/>
    <s v="H"/>
    <s v="M"/>
    <m/>
  </r>
  <r>
    <x v="8"/>
    <n v="35"/>
    <s v="35-Herrings, sardines, anchovies"/>
    <m/>
    <m/>
    <m/>
    <m/>
    <m/>
    <m/>
    <x v="1"/>
    <m/>
    <m/>
    <m/>
    <m/>
    <m/>
    <m/>
  </r>
  <r>
    <x v="8"/>
    <n v="36"/>
    <s v="Bigeye tuna"/>
    <s v="Thunnus obesus"/>
    <m/>
    <s v="F"/>
    <m/>
    <s v="F"/>
    <s v="F"/>
    <x v="2"/>
    <m/>
    <s v="L"/>
    <m/>
    <s v="L"/>
    <s v="L"/>
    <s v="L"/>
  </r>
  <r>
    <x v="8"/>
    <n v="36"/>
    <s v="Kawakawa"/>
    <s v="Euthynnus affinis"/>
    <m/>
    <m/>
    <m/>
    <s v="F"/>
    <s v="F"/>
    <x v="2"/>
    <m/>
    <m/>
    <m/>
    <s v="M"/>
    <s v="L"/>
    <s v="L"/>
  </r>
  <r>
    <x v="8"/>
    <n v="36"/>
    <s v="Narrow-barred Spanish mackerel"/>
    <s v="Scomberomorus commerson"/>
    <s v="F-O"/>
    <s v="F-O"/>
    <s v="F-O"/>
    <s v="F,O"/>
    <s v="O"/>
    <x v="3"/>
    <s v="H"/>
    <s v="H"/>
    <m/>
    <s v="M"/>
    <s v="L"/>
    <s v="L"/>
  </r>
  <r>
    <x v="8"/>
    <n v="36"/>
    <s v="Skipjack tuna"/>
    <s v="Katsuwonus pelamis"/>
    <m/>
    <s v="F"/>
    <m/>
    <s v="F/O"/>
    <s v="F"/>
    <x v="2"/>
    <m/>
    <s v="M"/>
    <m/>
    <s v="H"/>
    <s v="H"/>
    <s v="L"/>
  </r>
  <r>
    <x v="8"/>
    <n v="36"/>
    <s v="Tuna-like fishes nei"/>
    <s v="Scombroidei"/>
    <m/>
    <m/>
    <m/>
    <s v="F"/>
    <s v="F/O"/>
    <x v="8"/>
    <m/>
    <m/>
    <m/>
    <s v="H"/>
    <s v="M"/>
    <s v="M"/>
  </r>
  <r>
    <x v="8"/>
    <n v="36"/>
    <s v="Yellowfin tuna"/>
    <s v="Thunnus albacares"/>
    <m/>
    <s v="F"/>
    <m/>
    <s v="F"/>
    <s v="O"/>
    <x v="3"/>
    <m/>
    <s v="L"/>
    <m/>
    <s v="L"/>
    <s v="L"/>
    <s v="L"/>
  </r>
  <r>
    <x v="8"/>
    <n v="36"/>
    <s v="Other Tunas, bonitos, billfishes"/>
    <m/>
    <m/>
    <m/>
    <m/>
    <m/>
    <m/>
    <x v="1"/>
    <m/>
    <m/>
    <m/>
    <m/>
    <m/>
    <m/>
  </r>
  <r>
    <x v="8"/>
    <n v="36"/>
    <s v="36-Tunas, bonitos, billfishes"/>
    <m/>
    <m/>
    <m/>
    <m/>
    <m/>
    <m/>
    <x v="1"/>
    <m/>
    <m/>
    <m/>
    <m/>
    <m/>
    <m/>
  </r>
  <r>
    <x v="8"/>
    <n v="37"/>
    <s v="Barracudas nei"/>
    <s v="Sphyraena spp"/>
    <s v="F"/>
    <s v="F"/>
    <s v="F"/>
    <s v="F"/>
    <s v="F"/>
    <x v="2"/>
    <s v="L"/>
    <s v="L"/>
    <s v="L"/>
    <s v="L"/>
    <s v="L"/>
    <s v="M"/>
  </r>
  <r>
    <x v="8"/>
    <n v="37"/>
    <s v="Butterfishes, pomfrets nei"/>
    <s v="Stromateidae"/>
    <s v="O"/>
    <s v="O"/>
    <s v="O"/>
    <s v="O"/>
    <s v="F"/>
    <x v="8"/>
    <s v="L"/>
    <s v="L"/>
    <s v="L"/>
    <s v="L"/>
    <s v="L"/>
    <s v="M"/>
  </r>
  <r>
    <x v="8"/>
    <n v="37"/>
    <s v="Carangids nei"/>
    <s v="Carangidae"/>
    <m/>
    <m/>
    <s v="F"/>
    <s v="F"/>
    <s v="F"/>
    <x v="2"/>
    <m/>
    <m/>
    <s v="H"/>
    <s v="H"/>
    <s v="H"/>
    <s v="H"/>
  </r>
  <r>
    <x v="8"/>
    <n v="37"/>
    <s v="Pacific chub mackerel"/>
    <s v="Scomber japonicus"/>
    <m/>
    <m/>
    <s v="F"/>
    <m/>
    <m/>
    <x v="1"/>
    <m/>
    <m/>
    <s v="H"/>
    <m/>
    <m/>
    <m/>
  </r>
  <r>
    <x v="8"/>
    <n v="37"/>
    <s v="Indian mackerel"/>
    <s v="Rastrelliger kanagurta"/>
    <s v="F"/>
    <s v="F"/>
    <s v="F"/>
    <s v="F"/>
    <s v="F"/>
    <x v="2"/>
    <s v="M"/>
    <s v="M"/>
    <s v="M"/>
    <s v="M"/>
    <s v="M"/>
    <s v="M"/>
  </r>
  <r>
    <x v="8"/>
    <n v="37"/>
    <s v="Indian mackerels nei"/>
    <s v="Rastrelliger spp"/>
    <s v="F"/>
    <s v="F"/>
    <s v="F"/>
    <s v="F"/>
    <s v="F"/>
    <x v="8"/>
    <s v="L"/>
    <s v="L"/>
    <s v="L"/>
    <s v="L"/>
    <s v="L"/>
    <s v="M"/>
  </r>
  <r>
    <x v="8"/>
    <n v="37"/>
    <s v="Jacks, crevalles nei"/>
    <s v="Caranx spp"/>
    <m/>
    <m/>
    <m/>
    <m/>
    <m/>
    <x v="1"/>
    <m/>
    <m/>
    <m/>
    <m/>
    <m/>
    <m/>
  </r>
  <r>
    <x v="8"/>
    <n v="37"/>
    <s v="Mackerels nei"/>
    <s v="Scombridae"/>
    <m/>
    <m/>
    <m/>
    <m/>
    <m/>
    <x v="1"/>
    <m/>
    <m/>
    <m/>
    <m/>
    <m/>
    <m/>
  </r>
  <r>
    <x v="8"/>
    <n v="37"/>
    <s v="Pelagic percomorphs nei"/>
    <s v="Perciformes"/>
    <m/>
    <m/>
    <m/>
    <m/>
    <m/>
    <x v="1"/>
    <m/>
    <m/>
    <m/>
    <m/>
    <m/>
    <m/>
  </r>
  <r>
    <x v="8"/>
    <n v="37"/>
    <s v="Pompanos nei"/>
    <s v="Trachinotus spp"/>
    <m/>
    <m/>
    <m/>
    <m/>
    <m/>
    <x v="1"/>
    <m/>
    <m/>
    <m/>
    <m/>
    <m/>
    <m/>
  </r>
  <r>
    <x v="8"/>
    <n v="37"/>
    <s v="Other Miscellaneous pelagic fishes"/>
    <m/>
    <m/>
    <m/>
    <m/>
    <m/>
    <m/>
    <x v="1"/>
    <m/>
    <m/>
    <m/>
    <m/>
    <m/>
    <m/>
  </r>
  <r>
    <x v="8"/>
    <n v="37"/>
    <s v="37-Miscellaneous pelagic fishes"/>
    <m/>
    <m/>
    <m/>
    <m/>
    <m/>
    <m/>
    <x v="1"/>
    <m/>
    <m/>
    <m/>
    <m/>
    <m/>
    <m/>
  </r>
  <r>
    <x v="8"/>
    <n v="39"/>
    <s v="39-Marine fishes not identified"/>
    <m/>
    <m/>
    <m/>
    <m/>
    <m/>
    <m/>
    <x v="1"/>
    <m/>
    <m/>
    <m/>
    <m/>
    <m/>
    <m/>
  </r>
  <r>
    <x v="8"/>
    <n v="45"/>
    <s v="Indian white prawn"/>
    <s v="Penaeus indicus"/>
    <s v="O"/>
    <s v="O"/>
    <s v="O"/>
    <s v="O"/>
    <s v="O"/>
    <x v="3"/>
    <s v="M"/>
    <s v="M"/>
    <s v="M"/>
    <s v="M"/>
    <s v="M"/>
    <s v="M"/>
  </r>
  <r>
    <x v="8"/>
    <n v="45"/>
    <s v="Jack-knife shrimp"/>
    <s v="Haliporoides sibogae"/>
    <s v="O"/>
    <s v="O"/>
    <s v="O"/>
    <s v="O"/>
    <s v="O"/>
    <x v="3"/>
    <s v="L"/>
    <s v="M"/>
    <s v="M"/>
    <s v="M"/>
    <s v="M"/>
    <s v="M"/>
  </r>
  <r>
    <x v="8"/>
    <n v="45"/>
    <s v="Knife shrimp"/>
    <s v="Haliporoides triarthrus"/>
    <s v="O"/>
    <s v="O"/>
    <s v="O"/>
    <s v="O"/>
    <s v="F"/>
    <x v="2"/>
    <s v="M"/>
    <s v="M"/>
    <s v="M"/>
    <s v="M"/>
    <s v="M"/>
    <s v="M"/>
  </r>
  <r>
    <x v="8"/>
    <n v="45"/>
    <s v="Natantian decapods nei"/>
    <s v="Natantia"/>
    <s v="F"/>
    <s v="F"/>
    <s v="F"/>
    <s v="F"/>
    <s v="F/O"/>
    <x v="8"/>
    <s v="H"/>
    <s v="H"/>
    <s v="H"/>
    <s v="H"/>
    <s v="H"/>
    <s v="H"/>
  </r>
  <r>
    <x v="8"/>
    <n v="45"/>
    <s v="Penaeus shrimps nei"/>
    <s v="Penaeus spp"/>
    <s v="F"/>
    <s v="F"/>
    <s v="O"/>
    <s v="O"/>
    <s v="O"/>
    <x v="3"/>
    <s v="H"/>
    <s v="H"/>
    <s v="H"/>
    <s v="H"/>
    <s v="H"/>
    <s v="M"/>
  </r>
  <r>
    <x v="8"/>
    <n v="45"/>
    <s v="Other Shrimps, prawns"/>
    <m/>
    <m/>
    <m/>
    <s v="F/O"/>
    <s v="F/O"/>
    <s v="F/O"/>
    <x v="1"/>
    <m/>
    <m/>
    <s v="H"/>
    <s v="H"/>
    <s v="H"/>
    <m/>
  </r>
  <r>
    <x v="8"/>
    <n v="45"/>
    <s v="45-Shrimps, prawns"/>
    <m/>
    <m/>
    <m/>
    <m/>
    <m/>
    <m/>
    <x v="1"/>
    <m/>
    <m/>
    <m/>
    <m/>
    <m/>
    <m/>
  </r>
  <r>
    <x v="9"/>
    <n v="24"/>
    <s v="Chacunda gizzard shad"/>
    <s v="Anodontostoma chacunda"/>
    <s v="U"/>
    <s v="N"/>
    <s v="U"/>
    <s v="N-F"/>
    <s v="N-F"/>
    <x v="2"/>
    <s v="H"/>
    <s v="H"/>
    <s v="H"/>
    <s v="M"/>
    <s v="H"/>
    <s v="M"/>
  </r>
  <r>
    <x v="9"/>
    <n v="24"/>
    <s v="Diadromous clupeoids nei"/>
    <s v="Clupeoidei"/>
    <m/>
    <m/>
    <s v="F"/>
    <s v="F"/>
    <s v="F"/>
    <x v="3"/>
    <m/>
    <m/>
    <s v="H"/>
    <s v="L"/>
    <s v="H"/>
    <s v="M"/>
  </r>
  <r>
    <x v="9"/>
    <n v="24"/>
    <s v="Hilsa shad"/>
    <s v="Tenualosa ilisha"/>
    <s v="U"/>
    <s v="N"/>
    <s v="F"/>
    <s v="F"/>
    <s v="F"/>
    <x v="0"/>
    <s v="H"/>
    <s v="H"/>
    <s v="H"/>
    <s v="M"/>
    <s v="M"/>
    <s v="M"/>
  </r>
  <r>
    <x v="9"/>
    <n v="24"/>
    <s v="Indian pellona"/>
    <s v="Pellona ditchela"/>
    <m/>
    <m/>
    <s v="F"/>
    <s v="F"/>
    <s v="N-F"/>
    <x v="24"/>
    <m/>
    <m/>
    <s v="H"/>
    <s v="M"/>
    <s v="H"/>
    <s v="M"/>
  </r>
  <r>
    <x v="9"/>
    <n v="24"/>
    <s v="Kelee shad"/>
    <s v="Hilsa kelee"/>
    <s v="O"/>
    <m/>
    <s v="F"/>
    <m/>
    <m/>
    <x v="1"/>
    <s v="M"/>
    <m/>
    <s v="H"/>
    <m/>
    <m/>
    <m/>
  </r>
  <r>
    <x v="9"/>
    <n v="24"/>
    <s v="Toli shad"/>
    <s v="Tenualosa toli"/>
    <m/>
    <s v="F"/>
    <s v="F"/>
    <s v="O"/>
    <s v="O"/>
    <x v="3"/>
    <m/>
    <s v="H"/>
    <s v="H"/>
    <s v="H"/>
    <s v="H"/>
    <s v="M"/>
  </r>
  <r>
    <x v="9"/>
    <n v="24"/>
    <s v="24-Shads"/>
    <m/>
    <m/>
    <m/>
    <m/>
    <m/>
    <m/>
    <x v="1"/>
    <m/>
    <m/>
    <m/>
    <m/>
    <s v=" "/>
    <m/>
  </r>
  <r>
    <x v="9"/>
    <n v="33"/>
    <s v="Croakers, drums nei"/>
    <s v="Sciaenidae"/>
    <m/>
    <m/>
    <m/>
    <s v=" "/>
    <m/>
    <x v="0"/>
    <s v="H"/>
    <m/>
    <m/>
    <s v="M"/>
    <s v=" "/>
    <s v="M"/>
  </r>
  <r>
    <x v="9"/>
    <n v="33"/>
    <s v="Mullets nei"/>
    <s v="Mugilidae"/>
    <s v="F"/>
    <s v="F"/>
    <s v="F"/>
    <s v="F-O"/>
    <s v="F-O"/>
    <x v="0"/>
    <m/>
    <s v="H"/>
    <s v="H"/>
    <s v="M"/>
    <s v="H"/>
    <s v="M"/>
  </r>
  <r>
    <x v="9"/>
    <n v="33"/>
    <s v="Percoids nei"/>
    <s v="Percoidei"/>
    <m/>
    <m/>
    <s v="F"/>
    <s v="F-O"/>
    <m/>
    <x v="1"/>
    <m/>
    <m/>
    <s v="H"/>
    <s v="M"/>
    <s v="H"/>
    <m/>
  </r>
  <r>
    <x v="9"/>
    <n v="33"/>
    <s v="Ponyfishes(=Slipmouths) nei"/>
    <s v="Leiognathidae"/>
    <s v="F"/>
    <s v="F"/>
    <s v="F"/>
    <s v="F"/>
    <s v="F-O"/>
    <x v="0"/>
    <s v="H"/>
    <s v="H"/>
    <s v="H"/>
    <s v="L"/>
    <s v="H"/>
    <s v="M"/>
  </r>
  <r>
    <x v="9"/>
    <n v="33"/>
    <s v="Sea catfishes nei"/>
    <s v="Ariidae"/>
    <s v="F"/>
    <s v="F"/>
    <s v="F"/>
    <s v="F"/>
    <s v="F-O"/>
    <x v="3"/>
    <s v="H"/>
    <s v="H"/>
    <s v="H"/>
    <s v="M"/>
    <s v="M"/>
    <s v="M"/>
  </r>
  <r>
    <x v="9"/>
    <n v="33"/>
    <s v="Threadfin breams nei"/>
    <s v="Nemipterus spp"/>
    <s v="F"/>
    <s v="F"/>
    <s v="F"/>
    <s v="F-O"/>
    <s v="F-O"/>
    <x v="25"/>
    <s v="H"/>
    <s v="H"/>
    <s v="H"/>
    <s v="M"/>
    <s v="M"/>
    <s v="M"/>
  </r>
  <r>
    <x v="9"/>
    <n v="33"/>
    <s v="Other Miscellaneous coastal fishes"/>
    <m/>
    <m/>
    <m/>
    <s v=" "/>
    <m/>
    <s v=" "/>
    <x v="1"/>
    <m/>
    <m/>
    <s v=" "/>
    <m/>
    <m/>
    <m/>
  </r>
  <r>
    <x v="9"/>
    <n v="33"/>
    <s v="33-Miscellaneous coastal fishes"/>
    <m/>
    <m/>
    <m/>
    <m/>
    <m/>
    <m/>
    <x v="1"/>
    <m/>
    <m/>
    <m/>
    <m/>
    <m/>
    <m/>
  </r>
  <r>
    <x v="9"/>
    <n v="34"/>
    <s v="Hairtails, scabbardfishes nei"/>
    <s v="Trichiuridae"/>
    <s v="F"/>
    <s v="F"/>
    <s v="U"/>
    <s v="F"/>
    <s v="F-O"/>
    <x v="2"/>
    <s v="H"/>
    <s v="H"/>
    <s v="H"/>
    <s v="L"/>
    <s v="M"/>
    <s v="M"/>
  </r>
  <r>
    <x v="9"/>
    <n v="34"/>
    <s v="Largehead hairtail"/>
    <s v="Trichiurus lepturus"/>
    <s v="F"/>
    <s v="F"/>
    <s v="O"/>
    <s v="O"/>
    <s v="O"/>
    <x v="3"/>
    <s v="H"/>
    <s v="H"/>
    <s v="H"/>
    <s v="M"/>
    <s v="M"/>
    <s v="H"/>
  </r>
  <r>
    <x v="9"/>
    <n v="34"/>
    <s v="Snoek"/>
    <s v="Thyrsites atun"/>
    <m/>
    <m/>
    <s v=" "/>
    <m/>
    <s v="F"/>
    <x v="2"/>
    <m/>
    <m/>
    <s v=" "/>
    <m/>
    <s v="M"/>
    <s v="H"/>
  </r>
  <r>
    <x v="9"/>
    <n v="34"/>
    <s v="Other Miscellaneous demersal fishes"/>
    <m/>
    <m/>
    <m/>
    <s v=" "/>
    <m/>
    <m/>
    <x v="1"/>
    <m/>
    <m/>
    <s v=" "/>
    <m/>
    <m/>
    <m/>
  </r>
  <r>
    <x v="9"/>
    <n v="34"/>
    <s v="34-Miscellaneous demersal fishes"/>
    <m/>
    <m/>
    <m/>
    <m/>
    <m/>
    <m/>
    <x v="1"/>
    <m/>
    <m/>
    <m/>
    <m/>
    <m/>
    <m/>
  </r>
  <r>
    <x v="9"/>
    <n v="35"/>
    <s v="Anchovies, etc. nei"/>
    <s v="Engraulidae"/>
    <s v="F"/>
    <s v="F"/>
    <s v="U"/>
    <s v="N"/>
    <s v="F"/>
    <x v="2"/>
    <s v="H"/>
    <s v="H"/>
    <s v="H"/>
    <s v="M"/>
    <s v="H"/>
    <s v="M"/>
  </r>
  <r>
    <x v="9"/>
    <n v="35"/>
    <s v="Clupeoids nei"/>
    <s v="Clupeoidei"/>
    <s v="U-F"/>
    <s v="F"/>
    <s v="U"/>
    <s v="N-F"/>
    <s v="F"/>
    <x v="2"/>
    <s v="H"/>
    <s v="H"/>
    <s v="H"/>
    <s v="M"/>
    <s v="H"/>
    <s v="M"/>
  </r>
  <r>
    <x v="9"/>
    <n v="35"/>
    <s v="Indian oil sardine"/>
    <s v="Sardinella longiceps"/>
    <s v="O"/>
    <s v="F"/>
    <s v="F"/>
    <s v="F"/>
    <s v="O"/>
    <x v="3"/>
    <s v="M"/>
    <s v="H"/>
    <s v="H"/>
    <s v="L"/>
    <s v="M"/>
    <s v="H"/>
  </r>
  <r>
    <x v="9"/>
    <n v="35"/>
    <s v="Sardinellas nei"/>
    <s v="Sardinella spp"/>
    <s v="O"/>
    <s v="O"/>
    <s v="O"/>
    <s v="O"/>
    <s v="O"/>
    <x v="3"/>
    <s v="M"/>
    <s v="H"/>
    <s v="H"/>
    <s v="M"/>
    <s v="M"/>
    <s v="M"/>
  </r>
  <r>
    <x v="9"/>
    <n v="35"/>
    <s v="Stolephorus anchovies nei"/>
    <s v="Stolephorus spp"/>
    <s v="F"/>
    <s v="F"/>
    <s v="F"/>
    <s v="F"/>
    <s v="N-F"/>
    <x v="2"/>
    <s v="H"/>
    <s v="H"/>
    <s v="H"/>
    <s v="M"/>
    <s v="H"/>
    <s v="M"/>
  </r>
  <r>
    <x v="9"/>
    <n v="35"/>
    <s v="Other Herrings, sardines, anchovies"/>
    <m/>
    <m/>
    <m/>
    <s v="F/O"/>
    <s v="F-O"/>
    <m/>
    <x v="1"/>
    <m/>
    <m/>
    <s v="H"/>
    <s v="M"/>
    <m/>
    <m/>
  </r>
  <r>
    <x v="9"/>
    <n v="35"/>
    <s v="35-Herrings, sardines, anchovies"/>
    <m/>
    <m/>
    <m/>
    <m/>
    <m/>
    <m/>
    <x v="1"/>
    <m/>
    <m/>
    <m/>
    <m/>
    <m/>
    <m/>
  </r>
  <r>
    <x v="9"/>
    <n v="36"/>
    <s v="Kawakawa"/>
    <s v="Euthynnus affinis"/>
    <s v="U"/>
    <s v="F"/>
    <m/>
    <s v="F"/>
    <s v="F"/>
    <x v="2"/>
    <s v="H"/>
    <s v="H"/>
    <m/>
    <s v="M"/>
    <s v="L"/>
    <s v="M"/>
  </r>
  <r>
    <x v="9"/>
    <n v="36"/>
    <s v="Narrow-barred Spanish mackerel"/>
    <s v="Scomberomorus commerson"/>
    <s v="U"/>
    <s v="N"/>
    <m/>
    <s v="F,O"/>
    <s v="O"/>
    <x v="0"/>
    <s v="H"/>
    <s v="H"/>
    <m/>
    <s v="M"/>
    <s v="L"/>
    <s v="M"/>
  </r>
  <r>
    <x v="9"/>
    <n v="36"/>
    <s v="Seerfishes nei"/>
    <s v="Scomberomorus spp"/>
    <s v="F"/>
    <s v="F"/>
    <m/>
    <s v="F"/>
    <s v="F"/>
    <x v="2"/>
    <s v="H"/>
    <s v="H"/>
    <m/>
    <s v="M"/>
    <s v="H"/>
    <s v="M"/>
  </r>
  <r>
    <x v="9"/>
    <n v="36"/>
    <s v="Skipjack tuna"/>
    <s v="Katsuwonus pelamis"/>
    <m/>
    <s v="F"/>
    <m/>
    <m/>
    <m/>
    <x v="1"/>
    <m/>
    <s v="H"/>
    <m/>
    <m/>
    <m/>
    <m/>
  </r>
  <r>
    <x v="9"/>
    <n v="36"/>
    <s v="Tuna-like fishes nei"/>
    <s v="Scombroidei"/>
    <m/>
    <m/>
    <m/>
    <m/>
    <m/>
    <x v="1"/>
    <m/>
    <m/>
    <m/>
    <m/>
    <m/>
    <m/>
  </r>
  <r>
    <x v="9"/>
    <n v="36"/>
    <s v="Yellowfin tuna"/>
    <s v="Thunnus albacares"/>
    <m/>
    <s v="F"/>
    <m/>
    <m/>
    <m/>
    <x v="1"/>
    <m/>
    <s v="H"/>
    <m/>
    <m/>
    <m/>
    <m/>
  </r>
  <r>
    <x v="9"/>
    <n v="36"/>
    <s v="Other Tunas, bonitos, billfishes"/>
    <m/>
    <s v="F"/>
    <s v="F"/>
    <m/>
    <m/>
    <m/>
    <x v="1"/>
    <s v="H"/>
    <s v="H"/>
    <m/>
    <m/>
    <m/>
    <m/>
  </r>
  <r>
    <x v="9"/>
    <n v="36"/>
    <s v="36-Tunas, bonitos, billfishes"/>
    <m/>
    <m/>
    <m/>
    <m/>
    <m/>
    <m/>
    <x v="1"/>
    <m/>
    <m/>
    <m/>
    <m/>
    <m/>
    <m/>
  </r>
  <r>
    <x v="9"/>
    <n v="37"/>
    <s v="Butterfishes, pomfrets nei"/>
    <s v="Stromateidae"/>
    <s v="F"/>
    <s v="F"/>
    <s v="U/F"/>
    <s v="F"/>
    <s v="F-O"/>
    <x v="0"/>
    <s v="H"/>
    <s v="H"/>
    <s v="H"/>
    <s v="M"/>
    <s v="M"/>
    <s v="M"/>
  </r>
  <r>
    <x v="9"/>
    <n v="37"/>
    <s v="Carangids nei"/>
    <s v="Carangidae"/>
    <s v="F"/>
    <s v="F"/>
    <s v="U/F"/>
    <s v="N,F,O"/>
    <s v="F"/>
    <x v="2"/>
    <s v="H"/>
    <s v="H"/>
    <s v="H"/>
    <s v="L"/>
    <s v="H"/>
    <s v="M"/>
  </r>
  <r>
    <x v="9"/>
    <n v="37"/>
    <s v="Indian mackerel"/>
    <s v="Rastrelliger kanagurta"/>
    <s v="F"/>
    <s v="F"/>
    <s v="U/F"/>
    <s v="N"/>
    <s v="F"/>
    <x v="2"/>
    <s v="H"/>
    <s v="H"/>
    <s v="H"/>
    <s v="M"/>
    <s v="M"/>
    <s v="H"/>
  </r>
  <r>
    <x v="9"/>
    <n v="37"/>
    <s v="Indian mackerels nei"/>
    <s v="Rastrelliger spp"/>
    <s v="F"/>
    <s v="F"/>
    <s v="F"/>
    <s v="F"/>
    <s v="F"/>
    <x v="0"/>
    <s v="H"/>
    <s v="H"/>
    <s v="H"/>
    <s v="M"/>
    <s v="H"/>
    <s v="M"/>
  </r>
  <r>
    <x v="9"/>
    <n v="37"/>
    <s v="Indian scad"/>
    <s v="Decapterus russelli"/>
    <s v="F"/>
    <s v="F"/>
    <s v="F"/>
    <s v="F"/>
    <s v="F"/>
    <x v="25"/>
    <s v="H"/>
    <s v="H"/>
    <s v="H"/>
    <s v="M"/>
    <s v="H"/>
    <s v="M"/>
  </r>
  <r>
    <x v="9"/>
    <n v="37"/>
    <s v="Jacks, crevalles nei"/>
    <s v="Caranx spp"/>
    <s v="F"/>
    <s v="F"/>
    <s v="U/F"/>
    <s v="N"/>
    <s v="F-O"/>
    <x v="25"/>
    <s v="H"/>
    <s v="H"/>
    <s v="H"/>
    <s v="M"/>
    <s v="H"/>
    <s v="H"/>
  </r>
  <r>
    <x v="9"/>
    <n v="37"/>
    <s v="Scads nei"/>
    <s v="Decapterus spp"/>
    <s v="F"/>
    <s v="F"/>
    <s v="U/F"/>
    <s v="F"/>
    <s v="F"/>
    <x v="24"/>
    <s v="H"/>
    <s v="H"/>
    <s v="H"/>
    <s v="M"/>
    <s v="M"/>
    <s v="H"/>
  </r>
  <r>
    <x v="9"/>
    <n v="37"/>
    <s v="Torpedo scad"/>
    <s v="Megalaspis cordyla"/>
    <m/>
    <m/>
    <s v=" "/>
    <m/>
    <s v="F"/>
    <x v="2"/>
    <m/>
    <m/>
    <m/>
    <m/>
    <s v="H"/>
    <s v="M"/>
  </r>
  <r>
    <x v="9"/>
    <n v="37"/>
    <s v="Other Miscellaneous pelagic fishes"/>
    <m/>
    <m/>
    <m/>
    <s v=" "/>
    <m/>
    <m/>
    <x v="1"/>
    <m/>
    <m/>
    <m/>
    <m/>
    <m/>
    <m/>
  </r>
  <r>
    <x v="9"/>
    <n v="37"/>
    <s v="37-Miscellaneous pelagic fishes"/>
    <m/>
    <m/>
    <m/>
    <m/>
    <m/>
    <m/>
    <x v="1"/>
    <m/>
    <m/>
    <m/>
    <m/>
    <m/>
    <m/>
  </r>
  <r>
    <x v="9"/>
    <n v="38"/>
    <s v="Rays, stingrays, mantas nei"/>
    <s v="Rajiformes"/>
    <s v="O"/>
    <s v="O"/>
    <s v="O"/>
    <s v="O"/>
    <s v="O"/>
    <x v="3"/>
    <s v="M"/>
    <s v="H"/>
    <s v="H"/>
    <s v="M"/>
    <s v="L"/>
    <s v="H"/>
  </r>
  <r>
    <x v="9"/>
    <n v="38"/>
    <s v="Silky shark"/>
    <s v="Carcharhinus falciformis"/>
    <s v="O"/>
    <s v="O"/>
    <s v="O"/>
    <s v="O"/>
    <s v="O"/>
    <x v="3"/>
    <s v="M"/>
    <s v="H"/>
    <s v="H"/>
    <s v="M"/>
    <s v="M"/>
    <s v="M"/>
  </r>
  <r>
    <x v="9"/>
    <n v="38"/>
    <s v="Other Sharks, rays, chimaeras"/>
    <m/>
    <m/>
    <m/>
    <s v=" "/>
    <m/>
    <m/>
    <x v="1"/>
    <m/>
    <m/>
    <s v=" "/>
    <m/>
    <m/>
    <m/>
  </r>
  <r>
    <x v="9"/>
    <n v="38"/>
    <s v="38-Sharks, rays, chimaeras"/>
    <m/>
    <m/>
    <m/>
    <m/>
    <m/>
    <m/>
    <x v="1"/>
    <m/>
    <m/>
    <m/>
    <m/>
    <m/>
    <m/>
  </r>
  <r>
    <x v="9"/>
    <n v="39"/>
    <s v="Marine fishes not identified"/>
    <m/>
    <s v="U-F"/>
    <s v="F"/>
    <s v="U/F"/>
    <m/>
    <m/>
    <x v="1"/>
    <s v="H"/>
    <s v="H"/>
    <s v="H"/>
    <m/>
    <m/>
    <m/>
  </r>
  <r>
    <x v="9"/>
    <n v="45"/>
    <s v="Banana prawn"/>
    <s v="Penaeus merguiensis"/>
    <s v="F"/>
    <s v="F"/>
    <s v="F"/>
    <s v="F"/>
    <s v="F"/>
    <x v="2"/>
    <s v="H"/>
    <s v="H"/>
    <s v="H"/>
    <s v="M"/>
    <s v="L"/>
    <s v="M"/>
  </r>
  <r>
    <x v="9"/>
    <n v="45"/>
    <s v="Giant tiger prawn"/>
    <s v="Penaeus monodon"/>
    <s v="F"/>
    <s v="F"/>
    <s v="F"/>
    <s v="F"/>
    <s v="F"/>
    <x v="2"/>
    <s v="H"/>
    <s v="H"/>
    <s v="H"/>
    <s v="M"/>
    <s v="M"/>
    <s v="M"/>
  </r>
  <r>
    <x v="9"/>
    <n v="45"/>
    <s v="Natantian decapods nei"/>
    <s v="Natantia"/>
    <m/>
    <m/>
    <s v="F"/>
    <m/>
    <m/>
    <x v="1"/>
    <m/>
    <m/>
    <s v="H"/>
    <m/>
    <m/>
    <m/>
  </r>
  <r>
    <x v="9"/>
    <n v="45"/>
    <s v="Penaeus shrimps nei"/>
    <s v="Penaeus spp"/>
    <s v="F"/>
    <s v="F"/>
    <s v="O"/>
    <s v="F,O"/>
    <s v="F-O"/>
    <x v="3"/>
    <s v="H"/>
    <s v="H"/>
    <s v="H"/>
    <s v="M"/>
    <s v="M"/>
    <s v="H"/>
  </r>
  <r>
    <x v="9"/>
    <n v="45"/>
    <s v="Sergestid shrimps nei"/>
    <s v="Sergestidae"/>
    <s v="O"/>
    <s v="F"/>
    <s v="F"/>
    <s v="F"/>
    <s v="F"/>
    <x v="2"/>
    <s v="H"/>
    <s v="H"/>
    <s v="H"/>
    <s v="H"/>
    <s v="H"/>
    <s v="M"/>
  </r>
  <r>
    <x v="9"/>
    <n v="45"/>
    <s v="45-Shrimps, prawns"/>
    <m/>
    <m/>
    <m/>
    <m/>
    <m/>
    <m/>
    <x v="1"/>
    <m/>
    <m/>
    <s v=" "/>
    <m/>
    <m/>
    <m/>
  </r>
  <r>
    <x v="9"/>
    <n v="57"/>
    <s v="Cephalopods nei"/>
    <s v="Cephalopoda"/>
    <s v="O"/>
    <s v="F"/>
    <s v="F"/>
    <s v="F"/>
    <m/>
    <x v="1"/>
    <s v="H"/>
    <s v="H"/>
    <s v="H"/>
    <s v="M"/>
    <m/>
    <m/>
  </r>
  <r>
    <x v="9"/>
    <n v="57"/>
    <s v="Common squids nei"/>
    <s v="Loligo spp"/>
    <s v="F"/>
    <s v="F"/>
    <s v="F"/>
    <s v="F"/>
    <s v="N-F"/>
    <x v="2"/>
    <s v="H"/>
    <s v="H"/>
    <s v="H"/>
    <s v="M"/>
    <s v="H"/>
    <s v="M"/>
  </r>
  <r>
    <x v="9"/>
    <n v="57"/>
    <s v="Cuttlefish, bobtail squids nei"/>
    <s v="Sepiidae, Sepiolidae"/>
    <s v="F"/>
    <s v="O"/>
    <s v="F"/>
    <s v="F"/>
    <s v="F"/>
    <x v="2"/>
    <s v="H"/>
    <s v="H"/>
    <s v="H"/>
    <s v="M"/>
    <s v="H"/>
    <s v="M"/>
  </r>
  <r>
    <x v="9"/>
    <n v="57"/>
    <s v="Octopuses, etc. nei"/>
    <s v="Octopodidae"/>
    <s v="O"/>
    <s v="F"/>
    <s v="O"/>
    <s v="O"/>
    <s v="F-O"/>
    <x v="3"/>
    <s v="M"/>
    <s v="H"/>
    <s v="H"/>
    <s v="M"/>
    <s v="M"/>
    <s v="M"/>
  </r>
  <r>
    <x v="9"/>
    <n v="57"/>
    <s v="Various squids nei"/>
    <s v="Loliginidae, Ommastrephidae"/>
    <s v="F"/>
    <s v="F"/>
    <s v="F"/>
    <s v="F"/>
    <s v="F"/>
    <x v="2"/>
    <s v="H"/>
    <s v="H"/>
    <s v="H"/>
    <s v="M"/>
    <s v="H"/>
    <s v="M"/>
  </r>
  <r>
    <x v="9"/>
    <n v="57"/>
    <s v="57-Squids, cuttlefishes, octopuses"/>
    <m/>
    <m/>
    <m/>
    <m/>
    <m/>
    <m/>
    <x v="1"/>
    <m/>
    <m/>
    <m/>
    <m/>
    <m/>
    <m/>
  </r>
  <r>
    <x v="10"/>
    <n v="32"/>
    <s v="Ridge scaled rattail"/>
    <s v="Macrourus carinatus"/>
    <m/>
    <m/>
    <m/>
    <m/>
    <m/>
    <x v="1"/>
    <m/>
    <m/>
    <m/>
    <m/>
    <m/>
    <m/>
  </r>
  <r>
    <x v="10"/>
    <n v="33"/>
    <s v="Antarctic silverfish"/>
    <s v="Pleuragramma antarcticum"/>
    <s v="N"/>
    <m/>
    <m/>
    <m/>
    <m/>
    <x v="1"/>
    <s v="M"/>
    <m/>
    <m/>
    <m/>
    <m/>
    <m/>
  </r>
  <r>
    <x v="10"/>
    <n v="33"/>
    <s v="Marbled rockcod"/>
    <s v="Notothenia rossii"/>
    <m/>
    <m/>
    <m/>
    <m/>
    <m/>
    <x v="1"/>
    <m/>
    <m/>
    <m/>
    <m/>
    <m/>
    <m/>
  </r>
  <r>
    <x v="10"/>
    <n v="33"/>
    <s v="Other Miscellaneous coastal fishes"/>
    <m/>
    <m/>
    <m/>
    <m/>
    <s v="?"/>
    <m/>
    <x v="1"/>
    <m/>
    <m/>
    <m/>
    <m/>
    <m/>
    <m/>
  </r>
  <r>
    <x v="10"/>
    <n v="33"/>
    <s v="33-Miscellaneous coastal fishes"/>
    <m/>
    <m/>
    <m/>
    <m/>
    <m/>
    <m/>
    <x v="1"/>
    <m/>
    <m/>
    <m/>
    <m/>
    <m/>
    <m/>
  </r>
  <r>
    <x v="10"/>
    <n v="34"/>
    <s v="Mackerel icefish"/>
    <s v="Champsocephalus gunnari"/>
    <s v="O"/>
    <s v="O"/>
    <s v="U-F"/>
    <s v="F"/>
    <s v="F"/>
    <x v="2"/>
    <s v="M"/>
    <s v="M"/>
    <s v="H"/>
    <m/>
    <s v="H"/>
    <s v="L"/>
  </r>
  <r>
    <x v="10"/>
    <n v="34"/>
    <s v="Patagonian toothfish"/>
    <s v="Dissostichus eleginoides"/>
    <s v="F"/>
    <s v="F"/>
    <s v="F"/>
    <s v="F"/>
    <s v="F"/>
    <x v="2"/>
    <s v="M"/>
    <s v="M"/>
    <s v="H"/>
    <s v="H"/>
    <s v="H"/>
    <s v="L"/>
  </r>
  <r>
    <x v="10"/>
    <n v="34"/>
    <s v="Other Miscellaneous demersal fishes"/>
    <m/>
    <m/>
    <m/>
    <m/>
    <m/>
    <m/>
    <x v="1"/>
    <m/>
    <m/>
    <m/>
    <m/>
    <m/>
    <m/>
  </r>
  <r>
    <x v="10"/>
    <n v="34"/>
    <s v="34-Miscellaneous demersal fishes"/>
    <m/>
    <m/>
    <m/>
    <m/>
    <m/>
    <m/>
    <x v="1"/>
    <m/>
    <m/>
    <m/>
    <m/>
    <m/>
    <m/>
  </r>
  <r>
    <x v="10"/>
    <n v="46"/>
    <s v="Antarctic krill"/>
    <s v="Euphausia superba"/>
    <s v="U"/>
    <s v="F"/>
    <m/>
    <s v="?"/>
    <m/>
    <x v="1"/>
    <s v="M"/>
    <s v="M"/>
    <s v="H"/>
    <m/>
    <m/>
    <m/>
  </r>
  <r>
    <x v="11"/>
    <n v="23"/>
    <s v="Chum(=Keta=Dog) salmon"/>
    <s v="Oncorhynchus keta"/>
    <s v="F"/>
    <s v="F"/>
    <s v="F"/>
    <s v="F"/>
    <s v="O"/>
    <x v="3"/>
    <s v="L"/>
    <s v="L"/>
    <s v="L"/>
    <s v="L"/>
    <s v="L"/>
    <s v="L"/>
  </r>
  <r>
    <x v="11"/>
    <n v="23"/>
    <s v="Pink(=Humpback) salmon"/>
    <s v="Oncorhynchus gorbuscha"/>
    <s v="F"/>
    <s v="N"/>
    <s v="U "/>
    <s v="F"/>
    <s v="O"/>
    <x v="3"/>
    <s v="L"/>
    <s v="L"/>
    <s v="L"/>
    <s v="L"/>
    <s v="L"/>
    <s v="L"/>
  </r>
  <r>
    <x v="11"/>
    <n v="23"/>
    <s v="Other Salmons, trouts, smelts"/>
    <m/>
    <s v="F"/>
    <s v="F"/>
    <s v="F"/>
    <m/>
    <m/>
    <x v="1"/>
    <s v="H"/>
    <s v="H"/>
    <s v="H"/>
    <m/>
    <m/>
    <m/>
  </r>
  <r>
    <x v="11"/>
    <n v="23"/>
    <s v="23-Salmons, trouts, smelts"/>
    <m/>
    <m/>
    <m/>
    <m/>
    <m/>
    <m/>
    <x v="1"/>
    <m/>
    <m/>
    <m/>
    <m/>
    <m/>
    <m/>
  </r>
  <r>
    <x v="11"/>
    <n v="32"/>
    <s v="Alaska pollock(=Walleye poll.)"/>
    <s v="Theragra chalcogramma"/>
    <s v="F,F,O"/>
    <s v="F, F, O"/>
    <s v="F, F, O, U"/>
    <s v="F, F, O"/>
    <s v="O,O,F"/>
    <x v="22"/>
    <s v="M"/>
    <s v="M"/>
    <s v="M"/>
    <s v="M"/>
    <s v="M"/>
    <s v="M"/>
  </r>
  <r>
    <x v="11"/>
    <n v="32"/>
    <s v="Pacific cod"/>
    <s v="Gadus macrocephalus"/>
    <s v="F"/>
    <s v="F"/>
    <s v="F"/>
    <s v="F, F, F"/>
    <s v="F,F,F"/>
    <x v="1"/>
    <s v="H"/>
    <s v="H"/>
    <s v="H"/>
    <s v="M"/>
    <s v="M"/>
    <s v="M"/>
  </r>
  <r>
    <x v="11"/>
    <n v="32"/>
    <s v="Other Cods, hakes, haddocks"/>
    <m/>
    <s v="F"/>
    <s v="F"/>
    <s v="F"/>
    <m/>
    <m/>
    <x v="1"/>
    <s v="H"/>
    <s v="H"/>
    <s v="H"/>
    <m/>
    <m/>
    <m/>
  </r>
  <r>
    <x v="11"/>
    <n v="32"/>
    <s v="32-Cods, hakes, haddocks"/>
    <m/>
    <m/>
    <m/>
    <m/>
    <m/>
    <m/>
    <x v="1"/>
    <m/>
    <m/>
    <m/>
    <m/>
    <m/>
    <m/>
  </r>
  <r>
    <x v="11"/>
    <n v="33"/>
    <s v="Yellow croaker"/>
    <s v="Larimichthys polyactis"/>
    <s v="F"/>
    <s v="F"/>
    <s v="F"/>
    <s v="F"/>
    <s v="F"/>
    <x v="2"/>
    <s v="H"/>
    <s v="H"/>
    <s v="H"/>
    <s v="H"/>
    <s v="H"/>
    <s v="H"/>
  </r>
  <r>
    <x v="11"/>
    <n v="33"/>
    <s v="Other Miscellaneous coastal fishes"/>
    <m/>
    <m/>
    <m/>
    <m/>
    <m/>
    <m/>
    <x v="1"/>
    <m/>
    <m/>
    <m/>
    <m/>
    <m/>
    <m/>
  </r>
  <r>
    <x v="11"/>
    <n v="33"/>
    <s v="33-Miscellaneous coastal fishes"/>
    <m/>
    <m/>
    <m/>
    <m/>
    <m/>
    <m/>
    <x v="1"/>
    <m/>
    <m/>
    <m/>
    <m/>
    <m/>
    <m/>
  </r>
  <r>
    <x v="11"/>
    <n v="34"/>
    <s v="Largehead hairtail"/>
    <s v="Trichiurus lepturus"/>
    <s v="O"/>
    <s v="O"/>
    <s v="O"/>
    <s v="F"/>
    <s v="F"/>
    <x v="2"/>
    <s v="M"/>
    <s v="M"/>
    <s v="M"/>
    <s v="H"/>
    <s v="H"/>
    <s v="H"/>
  </r>
  <r>
    <x v="11"/>
    <n v="34"/>
    <s v="Other Miscellaneous demersal fishes"/>
    <m/>
    <m/>
    <m/>
    <m/>
    <m/>
    <m/>
    <x v="1"/>
    <m/>
    <m/>
    <m/>
    <m/>
    <m/>
    <m/>
  </r>
  <r>
    <x v="11"/>
    <n v="34"/>
    <s v="34-Miscellaneous demersal fishes"/>
    <m/>
    <m/>
    <m/>
    <m/>
    <m/>
    <m/>
    <x v="1"/>
    <m/>
    <m/>
    <m/>
    <m/>
    <m/>
    <m/>
  </r>
  <r>
    <x v="11"/>
    <n v="35"/>
    <s v="Japanese anchovy"/>
    <s v="Engraulis japonicus"/>
    <s v="F"/>
    <s v="F"/>
    <s v="F"/>
    <s v="O, O, F"/>
    <s v="O,O,F"/>
    <x v="22"/>
    <s v="M"/>
    <s v="M"/>
    <s v="M"/>
    <s v="M"/>
    <s v="L"/>
    <s v="L"/>
  </r>
  <r>
    <x v="11"/>
    <n v="35"/>
    <s v="Japanese pilchard"/>
    <s v="Sardinops melanostictus"/>
    <s v="?, O"/>
    <s v="O"/>
    <s v="O"/>
    <s v="O"/>
    <s v="F,F"/>
    <x v="3"/>
    <s v="L"/>
    <s v="L"/>
    <s v="L"/>
    <s v="M"/>
    <s v="L"/>
    <s v="L"/>
  </r>
  <r>
    <x v="11"/>
    <n v="35"/>
    <s v="Pacific herring"/>
    <s v="Clupea pallasii"/>
    <s v="F"/>
    <s v="F"/>
    <s v="U"/>
    <s v="F"/>
    <s v="F"/>
    <x v="2"/>
    <s v="H"/>
    <s v="H"/>
    <s v="H"/>
    <s v="H"/>
    <s v="H"/>
    <s v="H"/>
  </r>
  <r>
    <x v="11"/>
    <n v="35"/>
    <s v="Other Herrings, sardines, anchovies"/>
    <m/>
    <m/>
    <m/>
    <m/>
    <m/>
    <m/>
    <x v="1"/>
    <m/>
    <m/>
    <m/>
    <m/>
    <m/>
    <m/>
  </r>
  <r>
    <x v="11"/>
    <n v="35"/>
    <s v="35-Herrings, sardines, anchovies"/>
    <m/>
    <m/>
    <m/>
    <m/>
    <m/>
    <m/>
    <x v="1"/>
    <m/>
    <m/>
    <m/>
    <m/>
    <m/>
    <m/>
  </r>
  <r>
    <x v="11"/>
    <n v="36"/>
    <s v="Seerfishes nei"/>
    <s v="Scomberomorus spp"/>
    <m/>
    <m/>
    <m/>
    <m/>
    <m/>
    <x v="1"/>
    <m/>
    <m/>
    <m/>
    <m/>
    <m/>
    <m/>
  </r>
  <r>
    <x v="11"/>
    <n v="36"/>
    <s v="36-Tunas, bonitos, billfishes"/>
    <m/>
    <m/>
    <m/>
    <m/>
    <m/>
    <m/>
    <x v="1"/>
    <m/>
    <m/>
    <m/>
    <m/>
    <m/>
    <m/>
  </r>
  <r>
    <x v="11"/>
    <n v="37"/>
    <s v="Pacific chub mackerel"/>
    <s v="Scomber japonicus"/>
    <s v="F"/>
    <s v="F"/>
    <s v="O"/>
    <s v="O"/>
    <s v="F,F"/>
    <x v="2"/>
    <s v="L"/>
    <s v="L"/>
    <s v="L"/>
    <s v="M"/>
    <s v="L"/>
    <s v="L"/>
  </r>
  <r>
    <x v="11"/>
    <n v="37"/>
    <s v="Japanese jack mackerel"/>
    <s v="Trachurus japonicus"/>
    <s v="F"/>
    <s v="O"/>
    <s v="U, O"/>
    <s v="O, F"/>
    <s v="F"/>
    <x v="2"/>
    <s v="L"/>
    <s v="L"/>
    <s v="L"/>
    <s v="M"/>
    <s v="L"/>
    <s v="L"/>
  </r>
  <r>
    <x v="11"/>
    <n v="37"/>
    <s v="Pacific saury"/>
    <s v="Cololabis saira"/>
    <s v="U"/>
    <s v="N"/>
    <s v="F"/>
    <s v="F"/>
    <s v="F,O"/>
    <x v="18"/>
    <s v="M"/>
    <s v="M"/>
    <s v="M"/>
    <s v="H"/>
    <s v="L"/>
    <s v="L"/>
  </r>
  <r>
    <x v="11"/>
    <n v="37"/>
    <s v="Other Miscellaneous pelagic fishes"/>
    <m/>
    <m/>
    <m/>
    <m/>
    <m/>
    <m/>
    <x v="1"/>
    <m/>
    <m/>
    <m/>
    <m/>
    <m/>
    <m/>
  </r>
  <r>
    <x v="11"/>
    <n v="37"/>
    <s v="37-Miscellaneous pelagic fishes"/>
    <m/>
    <m/>
    <m/>
    <m/>
    <m/>
    <m/>
    <x v="1"/>
    <m/>
    <m/>
    <m/>
    <m/>
    <m/>
    <m/>
  </r>
  <r>
    <x v="11"/>
    <n v="38"/>
    <s v="38-Sharks, rays, chimaeras"/>
    <m/>
    <m/>
    <m/>
    <m/>
    <m/>
    <s v="O"/>
    <x v="1"/>
    <m/>
    <m/>
    <m/>
    <m/>
    <m/>
    <m/>
  </r>
  <r>
    <x v="11"/>
    <n v="39"/>
    <s v="39-Marine fishes not identified"/>
    <m/>
    <m/>
    <m/>
    <m/>
    <m/>
    <m/>
    <x v="1"/>
    <m/>
    <m/>
    <m/>
    <m/>
    <m/>
    <m/>
  </r>
  <r>
    <x v="11"/>
    <n v="42"/>
    <s v="Gazami crab"/>
    <s v="Portunus trituberculatus"/>
    <s v="F"/>
    <s v="N"/>
    <s v="U"/>
    <s v="F"/>
    <s v="F"/>
    <x v="2"/>
    <s v="H"/>
    <s v="H"/>
    <s v="H"/>
    <s v="H"/>
    <s v="H"/>
    <s v="H"/>
  </r>
  <r>
    <x v="11"/>
    <n v="42"/>
    <s v="Other Crabs, sea-spiders"/>
    <m/>
    <m/>
    <m/>
    <m/>
    <m/>
    <m/>
    <x v="1"/>
    <m/>
    <m/>
    <m/>
    <m/>
    <m/>
    <m/>
  </r>
  <r>
    <x v="11"/>
    <n v="42"/>
    <s v="42-Crabs, sea-spiders"/>
    <m/>
    <m/>
    <m/>
    <m/>
    <m/>
    <m/>
    <x v="1"/>
    <m/>
    <m/>
    <m/>
    <m/>
    <m/>
    <m/>
  </r>
  <r>
    <x v="11"/>
    <n v="45"/>
    <s v="Akiami paste shrimp"/>
    <s v="Acetes japonicus"/>
    <m/>
    <m/>
    <m/>
    <m/>
    <m/>
    <x v="1"/>
    <m/>
    <m/>
    <m/>
    <m/>
    <m/>
    <m/>
  </r>
  <r>
    <x v="11"/>
    <n v="45"/>
    <s v="Other Shrimps, prawns"/>
    <m/>
    <m/>
    <m/>
    <m/>
    <m/>
    <m/>
    <x v="1"/>
    <m/>
    <m/>
    <m/>
    <m/>
    <m/>
    <m/>
  </r>
  <r>
    <x v="11"/>
    <n v="45"/>
    <s v="45-Shrimps, prawns"/>
    <m/>
    <m/>
    <m/>
    <m/>
    <m/>
    <m/>
    <x v="1"/>
    <m/>
    <m/>
    <m/>
    <m/>
    <m/>
    <m/>
  </r>
  <r>
    <x v="11"/>
    <n v="55"/>
    <s v="Yesso scallop"/>
    <s v="Patinopecten yessoensis"/>
    <m/>
    <m/>
    <m/>
    <m/>
    <m/>
    <x v="1"/>
    <m/>
    <m/>
    <m/>
    <m/>
    <m/>
    <m/>
  </r>
  <r>
    <x v="11"/>
    <n v="55"/>
    <s v="55-Scallops, pectens"/>
    <m/>
    <m/>
    <m/>
    <m/>
    <m/>
    <m/>
    <x v="1"/>
    <m/>
    <m/>
    <m/>
    <m/>
    <m/>
    <m/>
  </r>
  <r>
    <x v="11"/>
    <n v="56"/>
    <s v="Japanese carpet shell"/>
    <s v="Ruditapes philippinarum"/>
    <m/>
    <m/>
    <m/>
    <m/>
    <m/>
    <x v="1"/>
    <m/>
    <m/>
    <m/>
    <m/>
    <m/>
    <m/>
  </r>
  <r>
    <x v="11"/>
    <n v="56"/>
    <s v="Other Clams, cockles, arkshells"/>
    <m/>
    <m/>
    <m/>
    <m/>
    <m/>
    <m/>
    <x v="1"/>
    <m/>
    <m/>
    <m/>
    <m/>
    <m/>
    <m/>
  </r>
  <r>
    <x v="11"/>
    <n v="56"/>
    <s v="56-Clams, cockles, arkshells"/>
    <m/>
    <m/>
    <m/>
    <m/>
    <m/>
    <m/>
    <x v="1"/>
    <m/>
    <m/>
    <m/>
    <m/>
    <m/>
    <m/>
  </r>
  <r>
    <x v="11"/>
    <n v="57"/>
    <s v="Japanese flying squid"/>
    <s v="Todarodes pacificus"/>
    <s v="U"/>
    <s v="N"/>
    <s v="F"/>
    <s v="F, F"/>
    <s v="O,F"/>
    <x v="26"/>
    <s v="L"/>
    <s v="L"/>
    <s v="L"/>
    <s v="M"/>
    <s v="H"/>
    <s v="H"/>
  </r>
  <r>
    <x v="11"/>
    <n v="57"/>
    <s v="Various squids nei"/>
    <s v="Loliginidae, Ommastrephidae"/>
    <s v="F"/>
    <s v="F"/>
    <s v="F"/>
    <s v="F"/>
    <s v="F"/>
    <x v="2"/>
    <s v="H"/>
    <s v="H"/>
    <s v="H"/>
    <s v="H"/>
    <s v="M"/>
    <s v="M"/>
  </r>
  <r>
    <x v="11"/>
    <n v="57"/>
    <m/>
    <m/>
    <m/>
    <m/>
    <m/>
    <m/>
    <m/>
    <x v="1"/>
    <m/>
    <m/>
    <m/>
    <m/>
    <m/>
    <m/>
  </r>
  <r>
    <x v="11"/>
    <n v="57"/>
    <s v="Other Squids, cuttlefishes, octopuses"/>
    <m/>
    <m/>
    <m/>
    <m/>
    <m/>
    <m/>
    <x v="1"/>
    <m/>
    <m/>
    <m/>
    <m/>
    <m/>
    <m/>
  </r>
  <r>
    <x v="11"/>
    <n v="57"/>
    <s v="57-Squids, cuttlefishes, octopuses"/>
    <m/>
    <m/>
    <m/>
    <m/>
    <m/>
    <m/>
    <x v="1"/>
    <m/>
    <m/>
    <m/>
    <m/>
    <m/>
    <m/>
  </r>
  <r>
    <x v="12"/>
    <n v="23"/>
    <s v="Chinook(=Spring=King) salmon"/>
    <s v="Oncorhynchus tshawytscha"/>
    <s v="F-O"/>
    <s v="F-O"/>
    <s v="F-O"/>
    <s v="O"/>
    <s v="F/O"/>
    <x v="8"/>
    <s v="L"/>
    <s v="L"/>
    <s v="L"/>
    <s v="L"/>
    <s v="L"/>
    <s v="L"/>
  </r>
  <r>
    <x v="12"/>
    <n v="23"/>
    <s v="Chum(=Keta=Dog) salmon"/>
    <s v="Oncorhynchus keta"/>
    <s v="F"/>
    <s v="F"/>
    <s v="F"/>
    <s v="O"/>
    <s v="F/O"/>
    <x v="8"/>
    <s v="L"/>
    <s v="L"/>
    <s v="L"/>
    <s v="L"/>
    <s v="M"/>
    <s v="M"/>
  </r>
  <r>
    <x v="12"/>
    <n v="23"/>
    <s v="Coho(=Silver) salmon"/>
    <s v="Oncorhynchus kisutch"/>
    <s v="F-O"/>
    <s v="F-O"/>
    <s v="F-O"/>
    <s v="F"/>
    <s v="F/O"/>
    <x v="8"/>
    <s v="L"/>
    <s v="L"/>
    <s v="L"/>
    <s v="L"/>
    <s v="L"/>
    <s v="L"/>
  </r>
  <r>
    <x v="12"/>
    <n v="23"/>
    <s v="Pink(=Humpback) salmon"/>
    <s v="Oncorhynchus gorbuscha"/>
    <s v="F"/>
    <s v="F"/>
    <s v="F"/>
    <s v="F"/>
    <s v="F/O"/>
    <x v="1"/>
    <s v="L"/>
    <s v="L"/>
    <s v="L"/>
    <s v="L"/>
    <s v="L"/>
    <s v="L"/>
  </r>
  <r>
    <x v="12"/>
    <n v="23"/>
    <s v="Sockeye(=Red) salmon"/>
    <s v="Oncorhynchus nerka"/>
    <s v="F"/>
    <s v="F"/>
    <s v="F"/>
    <s v="F,O"/>
    <s v="F/O"/>
    <x v="8"/>
    <s v="L"/>
    <s v="L"/>
    <s v="L"/>
    <s v="L"/>
    <s v="L"/>
    <s v="L"/>
  </r>
  <r>
    <x v="12"/>
    <n v="23"/>
    <s v="Other Salmons, trouts, smelts, etc. "/>
    <s v="Oncorhynch sp."/>
    <m/>
    <m/>
    <m/>
    <m/>
    <m/>
    <x v="1"/>
    <m/>
    <m/>
    <m/>
    <s v=" "/>
    <m/>
    <m/>
  </r>
  <r>
    <x v="12"/>
    <n v="23"/>
    <s v="23-Salmons, trouts, smelts, etc. "/>
    <m/>
    <m/>
    <m/>
    <m/>
    <m/>
    <m/>
    <x v="1"/>
    <m/>
    <m/>
    <m/>
    <m/>
    <m/>
    <m/>
  </r>
  <r>
    <x v="12"/>
    <n v="31"/>
    <m/>
    <m/>
    <m/>
    <m/>
    <m/>
    <m/>
    <m/>
    <x v="1"/>
    <m/>
    <m/>
    <m/>
    <m/>
    <m/>
    <m/>
  </r>
  <r>
    <x v="12"/>
    <n v="31"/>
    <s v="Pacific halibut"/>
    <s v="Hippoglossus stenolepis"/>
    <s v="F"/>
    <s v="F"/>
    <s v="F"/>
    <s v="F"/>
    <s v="F"/>
    <x v="2"/>
    <s v="L"/>
    <s v="L"/>
    <s v="L"/>
    <s v="L"/>
    <s v="L"/>
    <s v="L"/>
  </r>
  <r>
    <x v="12"/>
    <n v="31"/>
    <s v="Yellowfin sole"/>
    <s v="Lamanda aspera"/>
    <s v="U"/>
    <s v="N-F"/>
    <s v="U-F"/>
    <s v="N"/>
    <s v="U"/>
    <x v="5"/>
    <s v="L"/>
    <s v="L"/>
    <s v="L"/>
    <s v="L"/>
    <s v="L"/>
    <s v="L"/>
  </r>
  <r>
    <x v="12"/>
    <n v="31"/>
    <s v="Other flounder halibut and sole"/>
    <m/>
    <s v="F-U"/>
    <s v="F"/>
    <s v="F"/>
    <s v="F"/>
    <s v="U"/>
    <x v="5"/>
    <s v="L"/>
    <s v="L"/>
    <s v="L"/>
    <s v=" "/>
    <s v="L"/>
    <s v="L"/>
  </r>
  <r>
    <x v="12"/>
    <n v="31"/>
    <s v="31-Flounders"/>
    <m/>
    <m/>
    <m/>
    <m/>
    <m/>
    <m/>
    <x v="1"/>
    <m/>
    <m/>
    <m/>
    <m/>
    <s v=" "/>
    <m/>
  </r>
  <r>
    <x v="12"/>
    <n v="32"/>
    <m/>
    <m/>
    <m/>
    <m/>
    <m/>
    <m/>
    <m/>
    <x v="1"/>
    <m/>
    <m/>
    <m/>
    <m/>
    <m/>
    <m/>
  </r>
  <r>
    <x v="12"/>
    <n v="32"/>
    <s v="Alaska pollock(=Walleye poll.)"/>
    <s v="Gadus chalcogrammus"/>
    <s v="F"/>
    <s v="F"/>
    <s v="F"/>
    <s v="N-F"/>
    <s v="F"/>
    <x v="2"/>
    <s v="L"/>
    <s v="L"/>
    <s v="L"/>
    <s v="L"/>
    <s v="L"/>
    <s v="L"/>
  </r>
  <r>
    <x v="12"/>
    <n v="32"/>
    <s v="North Pacific hake"/>
    <s v="Merluccius productus"/>
    <s v="F"/>
    <s v="F"/>
    <s v="F"/>
    <s v="F"/>
    <s v="U"/>
    <x v="5"/>
    <s v="L"/>
    <s v="L"/>
    <s v="L"/>
    <s v="L"/>
    <s v="L"/>
    <s v="L"/>
  </r>
  <r>
    <x v="12"/>
    <n v="32"/>
    <s v="Pacific cod"/>
    <s v="Gadus macrocephalus"/>
    <s v="F"/>
    <s v="F"/>
    <s v="F"/>
    <s v="N"/>
    <s v="U"/>
    <x v="5"/>
    <s v="L"/>
    <s v="L"/>
    <s v="L"/>
    <s v="L"/>
    <s v="L"/>
    <s v="L"/>
  </r>
  <r>
    <x v="12"/>
    <n v="32"/>
    <s v="Ling cod"/>
    <s v="Ophiodon elogatus"/>
    <m/>
    <m/>
    <s v="F"/>
    <s v="F"/>
    <s v="F-U"/>
    <x v="27"/>
    <m/>
    <m/>
    <s v="L"/>
    <s v="L"/>
    <s v="L"/>
    <s v="L"/>
  </r>
  <r>
    <x v="12"/>
    <n v="32"/>
    <s v="Rockfish"/>
    <s v="Sabastes Species"/>
    <m/>
    <m/>
    <s v="F-O-R"/>
    <s v="O,F,N"/>
    <s v="F-U"/>
    <x v="27"/>
    <m/>
    <m/>
    <s v="L"/>
    <s v="L"/>
    <s v="M"/>
    <s v="M"/>
  </r>
  <r>
    <x v="12"/>
    <n v="32"/>
    <s v="Sablefish"/>
    <s v="Anoploma fimbria"/>
    <m/>
    <m/>
    <s v="F"/>
    <s v="F"/>
    <s v="F-U"/>
    <x v="27"/>
    <m/>
    <m/>
    <s v="L"/>
    <s v="L"/>
    <s v="M"/>
    <s v="M"/>
  </r>
  <r>
    <x v="12"/>
    <n v="32"/>
    <s v="Other cos, hakes, haddocks, etc."/>
    <m/>
    <m/>
    <m/>
    <m/>
    <m/>
    <m/>
    <x v="1"/>
    <m/>
    <m/>
    <m/>
    <m/>
    <m/>
    <m/>
  </r>
  <r>
    <x v="12"/>
    <n v="32"/>
    <s v="32-Cods hakes and haddocks"/>
    <m/>
    <m/>
    <m/>
    <m/>
    <m/>
    <m/>
    <x v="1"/>
    <m/>
    <m/>
    <m/>
    <m/>
    <m/>
    <m/>
  </r>
  <r>
    <x v="12"/>
    <n v="35"/>
    <s v="Pacific Herring"/>
    <s v="Clupia pallasii"/>
    <m/>
    <s v="F"/>
    <s v="F"/>
    <s v="N"/>
    <s v="F-U"/>
    <x v="27"/>
    <s v="L"/>
    <s v="L"/>
    <s v="L"/>
    <m/>
    <s v="L"/>
    <s v="L"/>
  </r>
  <r>
    <x v="12"/>
    <n v="35"/>
    <s v="Other herring, sardine, anchovy, "/>
    <m/>
    <m/>
    <s v="F"/>
    <s v="F"/>
    <s v="F"/>
    <s v="F"/>
    <x v="2"/>
    <s v="L"/>
    <s v="L"/>
    <s v="L"/>
    <s v="N/A"/>
    <s v="L"/>
    <s v="L"/>
  </r>
  <r>
    <x v="12"/>
    <n v="35"/>
    <m/>
    <m/>
    <m/>
    <m/>
    <s v=" "/>
    <m/>
    <m/>
    <x v="6"/>
    <m/>
    <m/>
    <m/>
    <m/>
    <s v=" "/>
    <m/>
  </r>
  <r>
    <x v="12"/>
    <n v="35"/>
    <s v="35-Herrings, sardines, achovies"/>
    <m/>
    <m/>
    <m/>
    <m/>
    <m/>
    <m/>
    <x v="1"/>
    <m/>
    <m/>
    <m/>
    <m/>
    <m/>
    <m/>
  </r>
  <r>
    <x v="12"/>
    <n v="37"/>
    <m/>
    <m/>
    <m/>
    <m/>
    <m/>
    <m/>
    <m/>
    <x v="6"/>
    <m/>
    <m/>
    <m/>
    <m/>
    <m/>
    <m/>
  </r>
  <r>
    <x v="12"/>
    <n v="37"/>
    <s v="Pacific chub mackerel"/>
    <s v="Scomber japonicus"/>
    <s v="F"/>
    <s v="F"/>
    <s v="F"/>
    <s v="F"/>
    <s v="F"/>
    <x v="2"/>
    <s v="L"/>
    <s v="L"/>
    <s v="L"/>
    <s v="L"/>
    <s v="L"/>
    <s v="L"/>
  </r>
  <r>
    <x v="12"/>
    <n v="37"/>
    <s v="Other miscellaneous pelegic fishes"/>
    <m/>
    <m/>
    <s v="F"/>
    <s v="F"/>
    <s v="F"/>
    <s v="F"/>
    <x v="21"/>
    <s v=" "/>
    <s v=" "/>
    <s v=" "/>
    <m/>
    <s v="L"/>
    <s v="L"/>
  </r>
  <r>
    <x v="12"/>
    <n v="37"/>
    <s v="Miscellaneous pelagic fishes"/>
    <m/>
    <m/>
    <s v="F"/>
    <s v="F"/>
    <s v="F"/>
    <s v="F"/>
    <x v="1"/>
    <m/>
    <m/>
    <m/>
    <m/>
    <s v="L"/>
    <m/>
  </r>
  <r>
    <x v="12"/>
    <n v="42"/>
    <m/>
    <m/>
    <m/>
    <m/>
    <m/>
    <m/>
    <m/>
    <x v="6"/>
    <m/>
    <m/>
    <m/>
    <m/>
    <m/>
    <m/>
  </r>
  <r>
    <x v="12"/>
    <n v="42"/>
    <m/>
    <m/>
    <m/>
    <m/>
    <m/>
    <m/>
    <m/>
    <x v="6"/>
    <m/>
    <m/>
    <m/>
    <m/>
    <m/>
    <m/>
  </r>
  <r>
    <x v="12"/>
    <n v="42"/>
    <s v="Dungeness Crab"/>
    <s v="Cancer magister"/>
    <s v="F"/>
    <s v="F-O"/>
    <s v="F"/>
    <s v="N"/>
    <s v="F"/>
    <x v="2"/>
    <s v="M"/>
    <s v="M"/>
    <s v="M"/>
    <m/>
    <s v="L"/>
    <s v="L"/>
  </r>
  <r>
    <x v="12"/>
    <n v="42"/>
    <s v="Pacific rock crab"/>
    <s v="Cancer porductus"/>
    <s v="F"/>
    <s v="F"/>
    <s v="F"/>
    <s v="N"/>
    <s v=" "/>
    <x v="6"/>
    <s v="L"/>
    <s v="L"/>
    <s v="L"/>
    <m/>
    <s v="L"/>
    <m/>
  </r>
  <r>
    <x v="12"/>
    <n v="42"/>
    <s v="Other sea-spiders, crabs, etc."/>
    <m/>
    <s v="F"/>
    <s v="F"/>
    <s v="F"/>
    <s v="F"/>
    <m/>
    <x v="1"/>
    <s v="L"/>
    <s v="L"/>
    <s v="L"/>
    <m/>
    <m/>
    <m/>
  </r>
  <r>
    <x v="12"/>
    <n v="42"/>
    <s v="42-Sea-spiders, crabs, etc."/>
    <m/>
    <m/>
    <m/>
    <m/>
    <m/>
    <m/>
    <x v="1"/>
    <m/>
    <m/>
    <m/>
    <m/>
    <m/>
    <m/>
  </r>
  <r>
    <x v="12"/>
    <n v="45"/>
    <m/>
    <m/>
    <m/>
    <m/>
    <m/>
    <m/>
    <m/>
    <x v="1"/>
    <m/>
    <m/>
    <m/>
    <m/>
    <m/>
    <m/>
  </r>
  <r>
    <x v="12"/>
    <n v="45"/>
    <s v="Pacific shrimp"/>
    <s v="Pandalus sp."/>
    <s v="F"/>
    <s v="F"/>
    <s v="F"/>
    <s v="F"/>
    <s v="F"/>
    <x v="2"/>
    <s v="M"/>
    <s v="M"/>
    <s v="M"/>
    <m/>
    <s v="L"/>
    <s v="L"/>
  </r>
  <r>
    <x v="12"/>
    <n v="45"/>
    <s v="Other shrimps, prawns, etc."/>
    <m/>
    <s v="F"/>
    <s v="F"/>
    <s v="F"/>
    <s v="F"/>
    <s v="F"/>
    <x v="2"/>
    <s v="M"/>
    <s v="M"/>
    <s v="M"/>
    <m/>
    <s v="L"/>
    <s v="L"/>
  </r>
  <r>
    <x v="12"/>
    <n v="45"/>
    <s v="45-Shrimps, prawns, etc."/>
    <m/>
    <m/>
    <m/>
    <m/>
    <m/>
    <m/>
    <x v="1"/>
    <m/>
    <m/>
    <m/>
    <m/>
    <m/>
    <m/>
  </r>
  <r>
    <x v="13"/>
    <n v="24"/>
    <s v="Chacunda gizzard shad"/>
    <s v="Anodontostoma chacunda"/>
    <m/>
    <m/>
    <s v="F"/>
    <s v="F"/>
    <s v="F"/>
    <x v="2"/>
    <m/>
    <m/>
    <s v="H"/>
    <s v="H"/>
    <s v="H"/>
    <s v="H"/>
  </r>
  <r>
    <x v="13"/>
    <n v="24"/>
    <s v="Diadromous clupeoids nei"/>
    <s v="Clupeoidei"/>
    <m/>
    <m/>
    <s v="F"/>
    <s v="F"/>
    <s v="F"/>
    <x v="2"/>
    <m/>
    <m/>
    <s v="H"/>
    <s v="H"/>
    <s v="H"/>
    <s v="M"/>
  </r>
  <r>
    <x v="13"/>
    <n v="24"/>
    <s v="Indian pellona"/>
    <s v="Pellona ditchela"/>
    <m/>
    <m/>
    <s v="F"/>
    <s v="F"/>
    <s v="F"/>
    <x v="2"/>
    <m/>
    <m/>
    <s v="H"/>
    <s v="H"/>
    <s v="H"/>
    <s v="H"/>
  </r>
  <r>
    <x v="13"/>
    <n v="24"/>
    <s v="Toli shad"/>
    <s v="Tenualosa toli"/>
    <s v="U"/>
    <s v="F"/>
    <s v="O"/>
    <s v="O"/>
    <s v="O"/>
    <x v="2"/>
    <s v="H"/>
    <s v="H"/>
    <s v="H"/>
    <s v="M"/>
    <s v="M"/>
    <s v="M"/>
  </r>
  <r>
    <x v="13"/>
    <n v="24"/>
    <s v="24-Shads"/>
    <m/>
    <m/>
    <m/>
    <m/>
    <m/>
    <m/>
    <x v="1"/>
    <m/>
    <m/>
    <m/>
    <m/>
    <m/>
    <m/>
  </r>
  <r>
    <x v="13"/>
    <n v="33"/>
    <s v="Bigeyes nei"/>
    <s v="Priacanthus spp"/>
    <m/>
    <m/>
    <s v="F"/>
    <s v="F"/>
    <s v="F"/>
    <x v="2"/>
    <m/>
    <m/>
    <s v="H"/>
    <s v="H"/>
    <s v="H"/>
    <s v="H"/>
  </r>
  <r>
    <x v="13"/>
    <n v="33"/>
    <s v="Lizardfishes nei"/>
    <s v="Synodontidae"/>
    <s v="F"/>
    <s v="F"/>
    <s v="O"/>
    <s v="F"/>
    <s v="O"/>
    <x v="3"/>
    <s v="H"/>
    <s v="H"/>
    <s v="H"/>
    <s v="M"/>
    <s v="M"/>
    <s v="M"/>
  </r>
  <r>
    <x v="13"/>
    <n v="33"/>
    <s v="Mullets nei"/>
    <s v="Mugilidae"/>
    <s v="F"/>
    <s v="F"/>
    <s v="F"/>
    <s v="F"/>
    <s v="F"/>
    <x v="2"/>
    <s v="H"/>
    <s v="H"/>
    <s v="H"/>
    <s v="H"/>
    <s v="H"/>
    <s v="H"/>
  </r>
  <r>
    <x v="13"/>
    <n v="33"/>
    <s v="Percoids nei"/>
    <s v="Percoidei"/>
    <m/>
    <m/>
    <s v="O"/>
    <s v="O"/>
    <s v="O"/>
    <x v="3"/>
    <m/>
    <m/>
    <s v="H"/>
    <s v="M"/>
    <s v="M"/>
    <s v="M"/>
  </r>
  <r>
    <x v="13"/>
    <n v="33"/>
    <s v="Ponyfishes(=Slipmouths)"/>
    <s v="Leiognathus spp"/>
    <m/>
    <m/>
    <s v="O"/>
    <s v="O"/>
    <s v="O"/>
    <x v="3"/>
    <m/>
    <m/>
    <s v="H"/>
    <s v="H"/>
    <s v="H"/>
    <s v="H"/>
  </r>
  <r>
    <x v="13"/>
    <n v="33"/>
    <s v="Ponyfishes(=Slipmouths) nei"/>
    <s v="Leiognathidae"/>
    <s v="F"/>
    <s v="F"/>
    <s v="F"/>
    <s v="F"/>
    <s v="F"/>
    <x v="2"/>
    <s v="H"/>
    <s v="H"/>
    <s v="H"/>
    <s v="H"/>
    <s v="H"/>
    <s v="H"/>
  </r>
  <r>
    <x v="13"/>
    <n v="33"/>
    <s v="Sea catfishes nei"/>
    <s v="Ariidae"/>
    <s v="F"/>
    <s v="F"/>
    <s v="F"/>
    <s v="F"/>
    <s v="F"/>
    <x v="2"/>
    <s v="H"/>
    <s v="H"/>
    <s v="H"/>
    <s v="H"/>
    <s v="H"/>
    <s v="H"/>
  </r>
  <r>
    <x v="13"/>
    <n v="33"/>
    <s v="Threadfin breams nei"/>
    <s v="Nemipterus spp"/>
    <s v="F"/>
    <s v="F"/>
    <s v="F"/>
    <s v="F"/>
    <s v="F"/>
    <x v="2"/>
    <s v="H"/>
    <s v="H"/>
    <s v="H"/>
    <s v="H"/>
    <s v="H"/>
    <s v="H"/>
  </r>
  <r>
    <x v="13"/>
    <n v="33"/>
    <s v="Other Miscellaneous coastal fishes"/>
    <m/>
    <m/>
    <m/>
    <m/>
    <m/>
    <m/>
    <x v="1"/>
    <m/>
    <m/>
    <m/>
    <m/>
    <m/>
    <m/>
  </r>
  <r>
    <x v="13"/>
    <n v="33"/>
    <s v="33-Miscellaneous coastal fishes"/>
    <m/>
    <m/>
    <m/>
    <m/>
    <m/>
    <m/>
    <x v="1"/>
    <m/>
    <m/>
    <m/>
    <m/>
    <m/>
    <m/>
  </r>
  <r>
    <x v="13"/>
    <n v="34"/>
    <s v="Hairtails, scabbardfishes nei"/>
    <s v="Trichiuridae"/>
    <s v="U"/>
    <s v="F"/>
    <s v="F"/>
    <s v="F"/>
    <s v="F"/>
    <x v="2"/>
    <s v="H"/>
    <s v="H"/>
    <s v="H"/>
    <s v="M"/>
    <s v="M"/>
    <s v="M"/>
  </r>
  <r>
    <x v="13"/>
    <n v="34"/>
    <s v="Largehead hairtail"/>
    <s v="Trichiurus lepturus"/>
    <s v="F"/>
    <s v="F"/>
    <s v="F"/>
    <s v="F"/>
    <s v="F"/>
    <x v="2"/>
    <s v="H"/>
    <s v="H"/>
    <s v="H"/>
    <s v="M"/>
    <s v="M"/>
    <s v="M"/>
  </r>
  <r>
    <x v="13"/>
    <n v="34"/>
    <s v="Other Miscellaneous demersal fishes"/>
    <m/>
    <m/>
    <m/>
    <s v=" "/>
    <s v="F"/>
    <s v="F"/>
    <x v="2"/>
    <m/>
    <m/>
    <m/>
    <s v="M"/>
    <s v="M"/>
    <s v="M"/>
  </r>
  <r>
    <x v="13"/>
    <n v="34"/>
    <s v="34-Miscellaneous demersal fishes"/>
    <m/>
    <m/>
    <m/>
    <m/>
    <m/>
    <m/>
    <x v="1"/>
    <m/>
    <m/>
    <m/>
    <m/>
    <m/>
    <m/>
  </r>
  <r>
    <x v="13"/>
    <n v="35"/>
    <s v="Anchovies, etc. nei"/>
    <s v="Engraulidae"/>
    <s v="F"/>
    <s v="F"/>
    <s v="F"/>
    <s v="F"/>
    <s v="F"/>
    <x v="2"/>
    <s v="H"/>
    <s v="H"/>
    <s v="H"/>
    <s v="M"/>
    <s v="M"/>
    <s v="M"/>
  </r>
  <r>
    <x v="13"/>
    <n v="35"/>
    <s v="Bali sardinella"/>
    <s v="Sardinella lemuru"/>
    <s v="F"/>
    <s v=" "/>
    <s v="O"/>
    <s v="O"/>
    <s v="O"/>
    <x v="2"/>
    <s v="H"/>
    <m/>
    <s v="H"/>
    <s v="M"/>
    <s v="M"/>
    <s v="M"/>
  </r>
  <r>
    <x v="13"/>
    <n v="35"/>
    <s v="Goldstripe sardinella"/>
    <s v="Sardinella gibbosa"/>
    <s v="F"/>
    <s v="F"/>
    <s v="F"/>
    <s v="F"/>
    <s v="O"/>
    <x v="3"/>
    <s v="H"/>
    <s v="H"/>
    <s v="H"/>
    <s v="M"/>
    <s v="M"/>
    <s v="M"/>
  </r>
  <r>
    <x v="13"/>
    <n v="35"/>
    <s v="Sardinellas nei"/>
    <s v="Sardinella spp"/>
    <s v="F"/>
    <s v="F"/>
    <s v="F"/>
    <s v="F"/>
    <s v="F"/>
    <x v="3"/>
    <s v="H"/>
    <s v="H"/>
    <s v="H"/>
    <s v="M"/>
    <s v="M"/>
    <s v="M"/>
  </r>
  <r>
    <x v="13"/>
    <n v="35"/>
    <s v="Stolephorus anchovies nei"/>
    <s v="Stolephorus spp"/>
    <s v="F"/>
    <s v="F"/>
    <s v="F"/>
    <s v="F"/>
    <s v="F"/>
    <x v="2"/>
    <s v="H"/>
    <s v="H"/>
    <s v="H"/>
    <s v="H"/>
    <s v="H"/>
    <s v="H"/>
  </r>
  <r>
    <x v="13"/>
    <n v="35"/>
    <s v="Other Herrings, sardines, anchovies"/>
    <m/>
    <m/>
    <m/>
    <s v=" "/>
    <s v="F"/>
    <s v="F"/>
    <x v="2"/>
    <m/>
    <m/>
    <m/>
    <s v="M"/>
    <s v="M"/>
    <s v="M"/>
  </r>
  <r>
    <x v="13"/>
    <n v="35"/>
    <s v="35-Herrings, sardines, anchovies"/>
    <m/>
    <m/>
    <m/>
    <m/>
    <m/>
    <m/>
    <x v="1"/>
    <m/>
    <m/>
    <m/>
    <m/>
    <m/>
    <m/>
  </r>
  <r>
    <x v="13"/>
    <n v="36"/>
    <s v="Frigate and bullet tunas"/>
    <s v="Auxis thazard, A. rochei"/>
    <s v="F"/>
    <s v="F"/>
    <m/>
    <s v="F"/>
    <s v="F"/>
    <x v="2"/>
    <s v="M"/>
    <s v="H"/>
    <s v="H"/>
    <s v="M"/>
    <s v="M"/>
    <s v="M"/>
  </r>
  <r>
    <x v="13"/>
    <n v="36"/>
    <s v="Kawakawa"/>
    <s v="Euthynnus affinis"/>
    <s v="F"/>
    <s v="F"/>
    <m/>
    <s v="F"/>
    <s v="F"/>
    <x v="2"/>
    <s v="H"/>
    <s v="M"/>
    <s v="M"/>
    <s v="M"/>
    <s v="M"/>
    <s v="M"/>
  </r>
  <r>
    <x v="13"/>
    <n v="36"/>
    <s v="Skipjack tuna"/>
    <s v="Katsuwonus pelamis"/>
    <m/>
    <s v="F"/>
    <m/>
    <s v="U/F"/>
    <s v="F"/>
    <x v="2"/>
    <m/>
    <s v="M"/>
    <s v="M"/>
    <s v="H"/>
    <s v="H"/>
    <s v="H"/>
  </r>
  <r>
    <x v="13"/>
    <n v="36"/>
    <s v="Tuna-like fishes nei"/>
    <s v="Scombroidei"/>
    <s v="O"/>
    <s v="O"/>
    <m/>
    <s v="O"/>
    <s v="O"/>
    <x v="3"/>
    <s v="H"/>
    <s v="M"/>
    <s v="M"/>
    <s v="H"/>
    <s v="H"/>
    <s v="H"/>
  </r>
  <r>
    <x v="13"/>
    <n v="36"/>
    <s v="Yellowfin tuna"/>
    <s v="Thunnus albacares"/>
    <m/>
    <s v="F"/>
    <m/>
    <s v="F"/>
    <m/>
    <x v="1"/>
    <m/>
    <s v="M"/>
    <s v="M"/>
    <s v="H"/>
    <s v="H"/>
    <s v="H"/>
  </r>
  <r>
    <x v="13"/>
    <n v="36"/>
    <s v="Other Tunas, bonitos, billfishes"/>
    <m/>
    <s v="F"/>
    <s v="F"/>
    <m/>
    <s v="F"/>
    <s v="F"/>
    <x v="2"/>
    <s v="M"/>
    <s v="M"/>
    <s v="M"/>
    <s v="H"/>
    <s v="H"/>
    <s v="H"/>
  </r>
  <r>
    <x v="13"/>
    <n v="36"/>
    <s v="36-Tunas, bonitos, billfishes"/>
    <m/>
    <m/>
    <m/>
    <m/>
    <m/>
    <m/>
    <x v="1"/>
    <m/>
    <m/>
    <m/>
    <m/>
    <m/>
    <m/>
  </r>
  <r>
    <x v="13"/>
    <n v="37"/>
    <s v="Bigeye scad"/>
    <s v="Selar crumenophthalmus"/>
    <s v="F"/>
    <s v="F"/>
    <s v="F"/>
    <s v="F"/>
    <s v="F"/>
    <x v="2"/>
    <s v="H"/>
    <s v="H"/>
    <s v="H"/>
    <s v="M"/>
    <s v="M"/>
    <s v="M"/>
  </r>
  <r>
    <x v="13"/>
    <n v="37"/>
    <s v="Carangids nei"/>
    <s v="Carangidae"/>
    <m/>
    <s v="F"/>
    <s v="F"/>
    <s v="F"/>
    <s v="F"/>
    <x v="2"/>
    <m/>
    <s v="H"/>
    <s v="H"/>
    <s v="M"/>
    <s v="M"/>
    <s v="M"/>
  </r>
  <r>
    <x v="13"/>
    <n v="37"/>
    <s v="Flyingfishes nei"/>
    <s v="Exocoetidae"/>
    <s v="F"/>
    <s v="F"/>
    <s v="F"/>
    <s v="F"/>
    <s v="F"/>
    <x v="2"/>
    <s v="H"/>
    <s v="H"/>
    <s v="H"/>
    <s v="H"/>
    <s v="H"/>
    <s v="H"/>
  </r>
  <r>
    <x v="13"/>
    <n v="37"/>
    <s v="Indian mackerel"/>
    <s v="Rastrelliger kanagurta"/>
    <s v="F"/>
    <s v="F"/>
    <s v="F"/>
    <s v="F"/>
    <s v="F"/>
    <x v="2"/>
    <s v="H"/>
    <s v="H"/>
    <s v="H"/>
    <s v="H"/>
    <s v="H"/>
    <s v="H"/>
  </r>
  <r>
    <x v="13"/>
    <n v="37"/>
    <s v="Indian mackerels nei"/>
    <s v="Rastrelliger spp"/>
    <s v="F"/>
    <s v="F"/>
    <s v="F"/>
    <s v="F"/>
    <s v="O"/>
    <x v="3"/>
    <s v="H"/>
    <s v="H"/>
    <s v="H"/>
    <s v="H"/>
    <s v="H"/>
    <s v="H"/>
  </r>
  <r>
    <x v="13"/>
    <n v="37"/>
    <s v="Indian scad"/>
    <s v="Decapterus russelli"/>
    <s v="F"/>
    <s v="F"/>
    <s v="F/O"/>
    <s v="F/O"/>
    <s v="F"/>
    <x v="2"/>
    <s v="H"/>
    <s v="H"/>
    <s v="H"/>
    <s v="H"/>
    <s v="H"/>
    <s v="H"/>
  </r>
  <r>
    <x v="13"/>
    <n v="37"/>
    <s v="Short mackerel"/>
    <s v="Rastrelliger brachysoma"/>
    <s v="U"/>
    <s v="N"/>
    <s v="F"/>
    <s v="F"/>
    <s v="F"/>
    <x v="2"/>
    <s v="H"/>
    <s v="H"/>
    <s v="H"/>
    <s v="H"/>
    <s v="H"/>
    <s v="H"/>
  </r>
  <r>
    <x v="13"/>
    <n v="37"/>
    <s v="Other Miscellaneous pelagic fishes"/>
    <m/>
    <s v="O"/>
    <s v="O"/>
    <s v="F"/>
    <s v="F"/>
    <s v="F"/>
    <x v="2"/>
    <s v="H"/>
    <s v="H"/>
    <s v="H"/>
    <s v="H"/>
    <s v="H"/>
    <s v="H"/>
  </r>
  <r>
    <x v="13"/>
    <n v="37"/>
    <s v="37-Miscellaneous pelagic fishes"/>
    <m/>
    <m/>
    <m/>
    <m/>
    <m/>
    <m/>
    <x v="1"/>
    <m/>
    <m/>
    <m/>
    <m/>
    <m/>
    <m/>
  </r>
  <r>
    <x v="13"/>
    <n v="38"/>
    <s v="Rays, stingrays, mantas nei"/>
    <s v="Rajiformes"/>
    <s v="O"/>
    <s v="O"/>
    <s v="O"/>
    <s v="O"/>
    <s v="O"/>
    <x v="3"/>
    <s v="M"/>
    <s v="H"/>
    <s v="H"/>
    <s v="M"/>
    <s v="M"/>
    <s v="M"/>
  </r>
  <r>
    <x v="13"/>
    <n v="38"/>
    <s v="Sharks, rays, skates, etc. nei"/>
    <s v="Elasmobranchii"/>
    <s v="O"/>
    <s v="O"/>
    <s v="O"/>
    <s v="O"/>
    <s v="O"/>
    <x v="3"/>
    <s v="M"/>
    <s v="H"/>
    <s v="H"/>
    <s v="M"/>
    <s v="M"/>
    <s v="M"/>
  </r>
  <r>
    <x v="13"/>
    <n v="38"/>
    <s v="Other Sharks, rays, chimaeras"/>
    <m/>
    <m/>
    <m/>
    <s v=" "/>
    <s v="F"/>
    <s v="F"/>
    <x v="2"/>
    <m/>
    <m/>
    <m/>
    <s v="H"/>
    <s v="H"/>
    <s v="H"/>
  </r>
  <r>
    <x v="13"/>
    <n v="38"/>
    <s v="38-Sharks, rays, chimaeras"/>
    <m/>
    <m/>
    <m/>
    <m/>
    <m/>
    <m/>
    <x v="1"/>
    <m/>
    <m/>
    <m/>
    <m/>
    <m/>
    <m/>
  </r>
  <r>
    <x v="13"/>
    <n v="39"/>
    <s v="Marine fishes nei"/>
    <s v="Osteichthyes"/>
    <s v="F"/>
    <s v="F"/>
    <s v="F"/>
    <s v="F"/>
    <s v="F"/>
    <x v="2"/>
    <s v="H"/>
    <s v="H"/>
    <s v="H"/>
    <s v="H"/>
    <s v="H"/>
    <s v="H"/>
  </r>
  <r>
    <x v="13"/>
    <n v="39"/>
    <s v="39-Marine fishes not identified"/>
    <m/>
    <m/>
    <m/>
    <m/>
    <m/>
    <m/>
    <x v="1"/>
    <m/>
    <m/>
    <m/>
    <m/>
    <m/>
    <m/>
  </r>
  <r>
    <x v="13"/>
    <n v="45"/>
    <s v="Banana prawn"/>
    <s v="Penaeus merguiensis"/>
    <s v="F"/>
    <s v="F"/>
    <s v="F"/>
    <s v="F"/>
    <s v="F"/>
    <x v="2"/>
    <s v="H"/>
    <s v="H"/>
    <s v="H"/>
    <s v="H"/>
    <s v="H"/>
    <s v="H"/>
  </r>
  <r>
    <x v="13"/>
    <n v="45"/>
    <s v="Giant tiger prawn"/>
    <s v="Penaeus monodon"/>
    <s v="F"/>
    <s v="F"/>
    <s v="F"/>
    <s v="F"/>
    <s v="F"/>
    <x v="2"/>
    <s v="H"/>
    <s v="H"/>
    <s v="H"/>
    <s v="H"/>
    <s v="H"/>
    <s v="H"/>
  </r>
  <r>
    <x v="13"/>
    <n v="45"/>
    <s v="Natantian decapods nei"/>
    <s v="Natantia"/>
    <m/>
    <m/>
    <s v="F"/>
    <s v="F"/>
    <s v="F"/>
    <x v="2"/>
    <m/>
    <m/>
    <m/>
    <s v="H"/>
    <s v="H"/>
    <s v="H"/>
  </r>
  <r>
    <x v="13"/>
    <n v="45"/>
    <s v="Penaeus shrimps nei"/>
    <s v="Penaeus spp"/>
    <s v="O"/>
    <s v="O"/>
    <s v="O"/>
    <s v="O"/>
    <s v="O"/>
    <x v="3"/>
    <s v="H"/>
    <s v="H"/>
    <s v="H"/>
    <s v="H"/>
    <s v="H"/>
    <s v="H"/>
  </r>
  <r>
    <x v="13"/>
    <n v="45"/>
    <s v="Sergestid shrimps nei"/>
    <s v="Sergestidae"/>
    <s v="F"/>
    <s v="F"/>
    <s v="F"/>
    <s v="F"/>
    <s v="F"/>
    <x v="2"/>
    <s v="H"/>
    <s v="H"/>
    <s v="H"/>
    <s v="H"/>
    <s v="H"/>
    <s v="H"/>
  </r>
  <r>
    <x v="13"/>
    <n v="45"/>
    <s v="Other Shrimps, prawns"/>
    <m/>
    <m/>
    <m/>
    <s v=" "/>
    <s v="F"/>
    <s v="F"/>
    <x v="2"/>
    <m/>
    <m/>
    <m/>
    <s v="H"/>
    <s v="H"/>
    <s v="H"/>
  </r>
  <r>
    <x v="13"/>
    <n v="45"/>
    <s v="45-Shrimps, prawns"/>
    <m/>
    <m/>
    <m/>
    <m/>
    <m/>
    <m/>
    <x v="1"/>
    <m/>
    <m/>
    <m/>
    <m/>
    <m/>
    <m/>
  </r>
  <r>
    <x v="13"/>
    <n v="57"/>
    <s v="Common squids nei"/>
    <s v="Loligo spp"/>
    <s v="F"/>
    <s v="F"/>
    <s v="F"/>
    <s v="F"/>
    <s v="F"/>
    <x v="2"/>
    <s v="H"/>
    <s v="H"/>
    <s v="H"/>
    <s v="H"/>
    <s v="H"/>
    <s v="H"/>
  </r>
  <r>
    <x v="13"/>
    <n v="57"/>
    <s v="Cuttlefish, bobtail squids nei"/>
    <s v="Sepiidae, Sepiolidae"/>
    <s v="F"/>
    <s v="F"/>
    <s v="F"/>
    <s v="F"/>
    <s v="F"/>
    <x v="2"/>
    <s v="H"/>
    <s v="H"/>
    <s v="H"/>
    <s v="M"/>
    <s v="M"/>
    <s v="M"/>
  </r>
  <r>
    <x v="13"/>
    <n v="57"/>
    <s v="Octopuses, etc. nei"/>
    <s v="Octopodidae"/>
    <s v="F"/>
    <s v="F"/>
    <s v="F"/>
    <s v="F"/>
    <s v="F"/>
    <x v="2"/>
    <s v="H"/>
    <s v="H "/>
    <s v="H"/>
    <s v="M"/>
    <s v="M"/>
    <s v="M"/>
  </r>
  <r>
    <x v="13"/>
    <n v="57"/>
    <s v="Various squids nei"/>
    <s v="Loliginidae, Ommastrephidae"/>
    <m/>
    <m/>
    <s v="F"/>
    <s v="F"/>
    <s v="F"/>
    <x v="2"/>
    <m/>
    <m/>
    <s v="H"/>
    <s v="H"/>
    <s v="H"/>
    <s v="H"/>
  </r>
  <r>
    <x v="13"/>
    <n v="57"/>
    <s v="Other Squids, cuttlefishes, octopuses"/>
    <m/>
    <m/>
    <m/>
    <s v=" "/>
    <s v="F"/>
    <s v=" F"/>
    <x v="28"/>
    <m/>
    <m/>
    <m/>
    <s v="H"/>
    <s v="H"/>
    <s v="H"/>
  </r>
  <r>
    <x v="13"/>
    <n v="57"/>
    <s v="57-Squids, cuttlefishes, octopuses"/>
    <m/>
    <m/>
    <m/>
    <m/>
    <m/>
    <m/>
    <x v="1"/>
    <m/>
    <m/>
    <m/>
    <m/>
    <m/>
    <m/>
  </r>
  <r>
    <x v="14"/>
    <n v="32"/>
    <s v="Cods, hakes, haddocks"/>
    <m/>
    <m/>
    <m/>
    <m/>
    <s v="F"/>
    <s v="F"/>
    <x v="2"/>
    <m/>
    <m/>
    <m/>
    <s v="L"/>
    <s v="L"/>
    <s v="L"/>
  </r>
  <r>
    <x v="14"/>
    <n v="33"/>
    <s v="Other Miscellaneous coastal fishes"/>
    <m/>
    <s v="F"/>
    <s v="F"/>
    <s v="F"/>
    <s v="F-O"/>
    <s v="F-O"/>
    <x v="0"/>
    <s v="H"/>
    <s v="H"/>
    <s v="H"/>
    <s v="H"/>
    <s v="L"/>
    <s v="H"/>
  </r>
  <r>
    <x v="14"/>
    <n v="34"/>
    <s v="34-Miscellaneous demersal fishes"/>
    <m/>
    <m/>
    <m/>
    <m/>
    <m/>
    <m/>
    <x v="1"/>
    <m/>
    <m/>
    <m/>
    <m/>
    <m/>
    <m/>
  </r>
  <r>
    <x v="14"/>
    <n v="35"/>
    <s v="California pilchard"/>
    <s v="Sardinops caeruleus"/>
    <s v="F"/>
    <s v="F"/>
    <s v="F"/>
    <s v="F"/>
    <s v="F"/>
    <x v="2"/>
    <s v="L"/>
    <s v="L"/>
    <s v="L"/>
    <s v="L"/>
    <s v="M"/>
    <s v="L"/>
  </r>
  <r>
    <x v="14"/>
    <n v="35"/>
    <s v="Californian anchovy"/>
    <s v="Engraulis mordax"/>
    <s v="F"/>
    <s v="F"/>
    <s v="F"/>
    <s v="F"/>
    <s v="F"/>
    <x v="2"/>
    <s v="L"/>
    <s v="L"/>
    <s v="L"/>
    <s v="M"/>
    <s v="M"/>
    <s v="M"/>
  </r>
  <r>
    <x v="14"/>
    <n v="35"/>
    <s v="Pacific anchoveta"/>
    <s v="Cetengraulis mysticetus"/>
    <s v="F"/>
    <s v="F"/>
    <s v="F"/>
    <s v="F"/>
    <s v="F"/>
    <x v="2"/>
    <s v="M"/>
    <s v="M"/>
    <s v="M"/>
    <s v="M"/>
    <s v="M"/>
    <s v="M"/>
  </r>
  <r>
    <x v="14"/>
    <n v="35"/>
    <s v="Pacific thread herring"/>
    <s v="Opisthonema libertate"/>
    <s v="F"/>
    <s v="F"/>
    <s v="F"/>
    <s v="F"/>
    <s v="F"/>
    <x v="2"/>
    <s v="H"/>
    <s v="H"/>
    <s v="H"/>
    <s v="M"/>
    <s v="L"/>
    <s v="M"/>
  </r>
  <r>
    <x v="14"/>
    <n v="35"/>
    <s v="Other Herrings, sardines, anchovies"/>
    <m/>
    <m/>
    <m/>
    <m/>
    <m/>
    <m/>
    <x v="1"/>
    <m/>
    <m/>
    <m/>
    <m/>
    <m/>
    <m/>
  </r>
  <r>
    <x v="14"/>
    <n v="35"/>
    <s v="35-Herrings, sardines, anchovies"/>
    <m/>
    <m/>
    <m/>
    <m/>
    <m/>
    <m/>
    <x v="1"/>
    <m/>
    <m/>
    <m/>
    <m/>
    <m/>
    <m/>
  </r>
  <r>
    <x v="14"/>
    <n v="36"/>
    <s v="Albacore"/>
    <s v="Thunnus alalunga"/>
    <m/>
    <m/>
    <m/>
    <m/>
    <m/>
    <x v="1"/>
    <m/>
    <m/>
    <m/>
    <m/>
    <m/>
    <m/>
  </r>
  <r>
    <x v="14"/>
    <n v="36"/>
    <s v="Bigeye tuna"/>
    <s v="Thunnus obesus"/>
    <m/>
    <m/>
    <m/>
    <m/>
    <m/>
    <x v="1"/>
    <m/>
    <m/>
    <m/>
    <m/>
    <m/>
    <m/>
  </r>
  <r>
    <x v="14"/>
    <n v="36"/>
    <s v="Pacific bluefin tuna"/>
    <s v="Thunnus orientalis"/>
    <m/>
    <m/>
    <m/>
    <m/>
    <m/>
    <x v="1"/>
    <m/>
    <m/>
    <m/>
    <m/>
    <m/>
    <m/>
  </r>
  <r>
    <x v="14"/>
    <n v="36"/>
    <s v="Skipjack tuna"/>
    <s v="Katsuwonus pelamis"/>
    <m/>
    <m/>
    <m/>
    <m/>
    <m/>
    <x v="1"/>
    <m/>
    <m/>
    <m/>
    <m/>
    <m/>
    <m/>
  </r>
  <r>
    <x v="14"/>
    <n v="36"/>
    <s v="Yellowfin tuna"/>
    <s v="Thunnus albacares"/>
    <m/>
    <m/>
    <m/>
    <m/>
    <m/>
    <x v="1"/>
    <m/>
    <m/>
    <m/>
    <m/>
    <m/>
    <m/>
  </r>
  <r>
    <x v="14"/>
    <n v="36"/>
    <s v="Other Tunas, bonitos, billfishes"/>
    <m/>
    <m/>
    <m/>
    <m/>
    <m/>
    <m/>
    <x v="1"/>
    <m/>
    <m/>
    <m/>
    <m/>
    <m/>
    <m/>
  </r>
  <r>
    <x v="14"/>
    <n v="36"/>
    <s v="36-Tunas, bonitos, billfishes"/>
    <m/>
    <m/>
    <m/>
    <m/>
    <m/>
    <m/>
    <x v="1"/>
    <m/>
    <m/>
    <m/>
    <m/>
    <m/>
    <m/>
  </r>
  <r>
    <x v="14"/>
    <n v="37"/>
    <s v="Pacific chub mackerel"/>
    <s v="Scomber japonicus"/>
    <s v="U"/>
    <s v="N"/>
    <s v="U"/>
    <s v="U,F"/>
    <s v="N"/>
    <x v="24"/>
    <s v="L"/>
    <s v="L"/>
    <s v="L"/>
    <s v="L,M"/>
    <s v="M"/>
    <s v="H"/>
  </r>
  <r>
    <x v="14"/>
    <n v="37"/>
    <s v="Pacific jack mackerel"/>
    <s v="Trachurus symmetricus"/>
    <s v="U"/>
    <s v="F"/>
    <s v="U"/>
    <s v="U "/>
    <s v="N-F"/>
    <x v="2"/>
    <s v="L"/>
    <s v="L"/>
    <s v="L"/>
    <s v="M"/>
    <s v="M"/>
    <s v="M"/>
  </r>
  <r>
    <x v="14"/>
    <n v="37"/>
    <s v="Other Miscellaneous pelagic fishes"/>
    <m/>
    <m/>
    <m/>
    <m/>
    <m/>
    <m/>
    <x v="1"/>
    <m/>
    <m/>
    <m/>
    <m/>
    <m/>
    <m/>
  </r>
  <r>
    <x v="14"/>
    <n v="37"/>
    <s v="37-Miscellaneous pelagic fishes"/>
    <m/>
    <m/>
    <m/>
    <m/>
    <m/>
    <m/>
    <x v="1"/>
    <m/>
    <m/>
    <m/>
    <m/>
    <m/>
    <m/>
  </r>
  <r>
    <x v="14"/>
    <n v="39"/>
    <s v="39-Marine fishes not identified"/>
    <m/>
    <m/>
    <m/>
    <m/>
    <m/>
    <m/>
    <x v="1"/>
    <m/>
    <m/>
    <m/>
    <m/>
    <m/>
    <m/>
  </r>
  <r>
    <x v="14"/>
    <n v="42"/>
    <s v="Dungeness crab"/>
    <s v="Cancer magister"/>
    <m/>
    <m/>
    <m/>
    <s v="F"/>
    <s v="F"/>
    <x v="2"/>
    <m/>
    <m/>
    <m/>
    <s v="M"/>
    <s v="M"/>
    <s v="M"/>
  </r>
  <r>
    <x v="14"/>
    <n v="42"/>
    <s v="Other Crabs, sea-spiders"/>
    <m/>
    <m/>
    <m/>
    <m/>
    <m/>
    <m/>
    <x v="1"/>
    <m/>
    <m/>
    <m/>
    <m/>
    <m/>
    <m/>
  </r>
  <r>
    <x v="14"/>
    <n v="42"/>
    <s v="42-Crabs, sea-spiders"/>
    <m/>
    <m/>
    <m/>
    <m/>
    <m/>
    <m/>
    <x v="1"/>
    <m/>
    <m/>
    <m/>
    <m/>
    <m/>
    <m/>
  </r>
  <r>
    <x v="14"/>
    <n v="45"/>
    <m/>
    <m/>
    <s v="F/O"/>
    <s v="F/O"/>
    <s v="F-O"/>
    <s v="F-O"/>
    <s v="F-O"/>
    <x v="0"/>
    <s v="H"/>
    <s v="H"/>
    <s v="H"/>
    <s v="H"/>
    <s v="H"/>
    <s v="M"/>
  </r>
  <r>
    <x v="14"/>
    <n v="53"/>
    <s v="53-Oysters"/>
    <m/>
    <m/>
    <s v=" "/>
    <m/>
    <m/>
    <m/>
    <x v="1"/>
    <m/>
    <m/>
    <m/>
    <m/>
    <m/>
    <m/>
  </r>
  <r>
    <x v="14"/>
    <n v="57"/>
    <s v="Jumbo flying squid"/>
    <s v="Dosidicus gigas"/>
    <s v="U"/>
    <s v="N"/>
    <s v="U"/>
    <s v="F"/>
    <s v="F"/>
    <x v="2"/>
    <s v="M"/>
    <s v="M"/>
    <s v="M"/>
    <s v="L"/>
    <s v="H"/>
    <s v="M"/>
  </r>
  <r>
    <x v="14"/>
    <n v="57"/>
    <s v="Octopuses, etc. nei"/>
    <s v="Octopodidae"/>
    <m/>
    <s v=" "/>
    <m/>
    <m/>
    <m/>
    <x v="1"/>
    <m/>
    <s v=" "/>
    <m/>
    <m/>
    <m/>
    <m/>
  </r>
  <r>
    <x v="14"/>
    <n v="57"/>
    <s v="Opalescent inshore squid"/>
    <s v="Loligo opalescens"/>
    <s v="U"/>
    <s v="N"/>
    <s v="F"/>
    <s v="F"/>
    <s v="F"/>
    <x v="2"/>
    <s v="M"/>
    <s v="M"/>
    <s v="M"/>
    <s v="M"/>
    <s v="M"/>
    <s v="H"/>
  </r>
  <r>
    <x v="14"/>
    <n v="57"/>
    <s v="Various squids nei"/>
    <s v="Loliginidae, Ommastrephidae"/>
    <m/>
    <m/>
    <m/>
    <m/>
    <m/>
    <x v="1"/>
    <m/>
    <m/>
    <m/>
    <m/>
    <m/>
    <m/>
  </r>
  <r>
    <x v="14"/>
    <n v="57"/>
    <s v="57-Squids, cuttlefishes, octopuses"/>
    <m/>
    <m/>
    <m/>
    <m/>
    <m/>
    <m/>
    <x v="1"/>
    <m/>
    <m/>
    <m/>
    <m/>
    <s v=" "/>
    <m/>
  </r>
  <r>
    <x v="15"/>
    <n v="32"/>
    <s v="Blue grenadier"/>
    <s v="Macruronus novaezelandiae"/>
    <s v="F"/>
    <s v="F"/>
    <s v="F"/>
    <s v="F"/>
    <s v="F"/>
    <x v="2"/>
    <s v="M"/>
    <s v="M"/>
    <s v="L"/>
    <s v="L"/>
    <s v="L"/>
    <s v="L"/>
  </r>
  <r>
    <x v="15"/>
    <n v="32"/>
    <s v="Gadiformes nei"/>
    <s v="Gadiformes"/>
    <s v="F"/>
    <s v="F"/>
    <s v="F"/>
    <s v="F"/>
    <s v="F"/>
    <x v="2"/>
    <s v="L"/>
    <s v="L"/>
    <s v="M"/>
    <s v="M"/>
    <s v="M"/>
    <s v="M"/>
  </r>
  <r>
    <x v="15"/>
    <n v="32"/>
    <s v="Red codling"/>
    <s v="Pseudophycis bachus"/>
    <m/>
    <m/>
    <m/>
    <m/>
    <m/>
    <x v="1"/>
    <m/>
    <m/>
    <m/>
    <m/>
    <m/>
    <m/>
  </r>
  <r>
    <x v="15"/>
    <n v="32"/>
    <s v="Southern blue whiting"/>
    <s v="Micromesistius australis"/>
    <s v="F"/>
    <s v="F"/>
    <s v="F"/>
    <s v="F"/>
    <s v="F"/>
    <x v="2"/>
    <s v="H"/>
    <s v="H"/>
    <s v="L"/>
    <s v="L"/>
    <s v="L"/>
    <s v="L"/>
  </r>
  <r>
    <x v="15"/>
    <n v="32"/>
    <s v="Southern hake"/>
    <s v="Merluccius australis"/>
    <s v="F"/>
    <s v="F"/>
    <s v="F"/>
    <s v="F"/>
    <s v="F"/>
    <x v="2"/>
    <s v="M"/>
    <s v="M"/>
    <s v="L"/>
    <s v="L"/>
    <s v="L"/>
    <s v="L"/>
  </r>
  <r>
    <x v="15"/>
    <n v="32"/>
    <s v="Other Cods, hakes, haddocks"/>
    <m/>
    <m/>
    <m/>
    <m/>
    <m/>
    <m/>
    <x v="1"/>
    <m/>
    <m/>
    <m/>
    <m/>
    <m/>
    <m/>
  </r>
  <r>
    <x v="15"/>
    <n v="32"/>
    <s v="32-Cods, hakes, haddocks"/>
    <m/>
    <m/>
    <m/>
    <m/>
    <m/>
    <m/>
    <x v="1"/>
    <m/>
    <m/>
    <m/>
    <m/>
    <m/>
    <m/>
  </r>
  <r>
    <x v="15"/>
    <n v="33"/>
    <s v="Mullets nei"/>
    <s v="Mugilidae"/>
    <s v="F"/>
    <s v="F"/>
    <s v="F"/>
    <s v="F"/>
    <s v="F"/>
    <x v="2"/>
    <s v="L"/>
    <s v="L"/>
    <s v="L"/>
    <s v="L"/>
    <s v="L"/>
    <s v="L"/>
  </r>
  <r>
    <x v="15"/>
    <n v="33"/>
    <s v="Silver seabream"/>
    <s v="Pagrus auratus"/>
    <s v="F"/>
    <s v="F"/>
    <s v="F"/>
    <s v="O"/>
    <s v="F"/>
    <x v="2"/>
    <s v="L"/>
    <s v="L"/>
    <s v="M"/>
    <s v="M"/>
    <s v="M"/>
    <s v="M"/>
  </r>
  <r>
    <x v="15"/>
    <n v="33"/>
    <s v="Other Miscellaneous coastal fishes"/>
    <m/>
    <s v="F"/>
    <s v="F"/>
    <s v="F"/>
    <s v="F"/>
    <s v="F"/>
    <x v="2"/>
    <s v="H"/>
    <s v="H"/>
    <s v="M"/>
    <s v="M"/>
    <s v="M"/>
    <s v="M"/>
  </r>
  <r>
    <x v="15"/>
    <n v="33"/>
    <s v="33-Miscellaneous coastal fishes"/>
    <m/>
    <m/>
    <m/>
    <m/>
    <m/>
    <m/>
    <x v="1"/>
    <m/>
    <m/>
    <m/>
    <m/>
    <m/>
    <m/>
  </r>
  <r>
    <x v="15"/>
    <n v="34"/>
    <s v="Demersal percomorphs nei"/>
    <s v="Perciformes"/>
    <m/>
    <m/>
    <m/>
    <m/>
    <s v="O"/>
    <x v="3"/>
    <m/>
    <m/>
    <m/>
    <m/>
    <m/>
    <m/>
  </r>
  <r>
    <x v="15"/>
    <n v="34"/>
    <s v="Hairtails, scabbardfishes nei"/>
    <s v="Trichiuridae"/>
    <m/>
    <m/>
    <m/>
    <m/>
    <m/>
    <x v="1"/>
    <m/>
    <m/>
    <m/>
    <m/>
    <m/>
    <m/>
  </r>
  <r>
    <x v="15"/>
    <n v="34"/>
    <s v="Orange roughy"/>
    <s v="Hoplostethus atlanticus"/>
    <s v="O"/>
    <s v="O"/>
    <s v="O"/>
    <s v="O"/>
    <s v="O"/>
    <x v="29"/>
    <s v="M"/>
    <s v="M"/>
    <s v="L"/>
    <s v="L"/>
    <s v="L"/>
    <s v="L"/>
  </r>
  <r>
    <x v="15"/>
    <n v="34"/>
    <s v="Oreo dories nei"/>
    <s v="Oreosomatidae"/>
    <s v="F,O"/>
    <s v="F,O"/>
    <s v="F"/>
    <s v="O"/>
    <s v="F"/>
    <x v="1"/>
    <s v="H"/>
    <s v="H"/>
    <s v="L"/>
    <s v="L"/>
    <s v="L"/>
    <s v="L"/>
  </r>
  <r>
    <x v="15"/>
    <n v="34"/>
    <s v="Pink cusk-eel"/>
    <s v="Genypterus blacodes"/>
    <s v="F"/>
    <s v="F"/>
    <s v="F"/>
    <s v="F"/>
    <s v="F"/>
    <x v="1"/>
    <s v="M"/>
    <s v="M"/>
    <s v="L"/>
    <s v="L"/>
    <s v="L"/>
    <s v="L"/>
  </r>
  <r>
    <x v="15"/>
    <n v="34"/>
    <s v="Silver gemfish"/>
    <s v="Rexea solandri"/>
    <s v="F,O"/>
    <s v="F,O"/>
    <s v="F"/>
    <s v="F"/>
    <s v="F"/>
    <x v="18"/>
    <s v="H"/>
    <s v="H"/>
    <s v="L"/>
    <s v="L"/>
    <s v="L"/>
    <s v="L"/>
  </r>
  <r>
    <x v="15"/>
    <n v="34"/>
    <s v="Silver scabbardfish"/>
    <s v="Lepidopus caudatus"/>
    <m/>
    <m/>
    <m/>
    <m/>
    <s v="F"/>
    <x v="2"/>
    <m/>
    <m/>
    <m/>
    <m/>
    <m/>
    <m/>
  </r>
  <r>
    <x v="15"/>
    <n v="34"/>
    <s v="Snoek"/>
    <s v="Thyrsites atun"/>
    <s v="U"/>
    <s v="N"/>
    <s v="F"/>
    <s v="F"/>
    <s v="F"/>
    <x v="2"/>
    <s v="H"/>
    <s v="H"/>
    <s v="L"/>
    <s v="L"/>
    <s v="L"/>
    <s v="L"/>
  </r>
  <r>
    <x v="15"/>
    <n v="34"/>
    <s v="Warehou nei"/>
    <s v="Seriolella spp"/>
    <s v="F"/>
    <s v="O"/>
    <s v="O"/>
    <s v="O"/>
    <s v="O"/>
    <x v="3"/>
    <s v="M"/>
    <s v="M"/>
    <s v="L"/>
    <s v="L"/>
    <s v="L"/>
    <s v="L"/>
  </r>
  <r>
    <x v="15"/>
    <n v="34"/>
    <s v="Other Miscellaneous demersal fishes"/>
    <m/>
    <s v="N"/>
    <s v="N"/>
    <s v="U"/>
    <s v="U"/>
    <s v="F"/>
    <x v="2"/>
    <s v="H"/>
    <s v="H"/>
    <s v="H"/>
    <s v="H"/>
    <s v="H"/>
    <s v="H"/>
  </r>
  <r>
    <x v="15"/>
    <n v="34"/>
    <s v="34-Miscellaneous demersal fishes"/>
    <m/>
    <m/>
    <m/>
    <m/>
    <m/>
    <m/>
    <x v="1"/>
    <m/>
    <m/>
    <m/>
    <m/>
    <m/>
    <m/>
  </r>
  <r>
    <x v="15"/>
    <n v="37"/>
    <s v="Barracudas nei"/>
    <s v="Sphyraena spp"/>
    <s v="F"/>
    <s v="F"/>
    <s v="F"/>
    <s v="F"/>
    <s v="F"/>
    <x v="2"/>
    <s v="L"/>
    <s v="L"/>
    <s v="M"/>
    <s v="M"/>
    <s v="M"/>
    <s v="M"/>
  </r>
  <r>
    <x v="15"/>
    <n v="37"/>
    <s v="Blue mackerel"/>
    <s v="Scomber australasicus"/>
    <s v="U"/>
    <s v="N"/>
    <s v="F"/>
    <s v="F"/>
    <s v="F"/>
    <x v="2"/>
    <s v="M"/>
    <s v="M"/>
    <s v="L"/>
    <s v="L"/>
    <s v="L"/>
    <s v="L"/>
  </r>
  <r>
    <x v="15"/>
    <n v="37"/>
    <s v="Butterfishes, pomfrets nei"/>
    <s v="Stromateidae"/>
    <m/>
    <m/>
    <m/>
    <m/>
    <m/>
    <x v="1"/>
    <m/>
    <m/>
    <m/>
    <m/>
    <m/>
    <m/>
  </r>
  <r>
    <x v="15"/>
    <n v="37"/>
    <s v="Greenback horse mackerel"/>
    <s v="Trachurus declivis"/>
    <s v="F"/>
    <s v="F"/>
    <s v="F"/>
    <s v="F"/>
    <s v="F"/>
    <x v="2"/>
    <s v="M"/>
    <s v="M"/>
    <s v="H"/>
    <s v="H"/>
    <s v="H"/>
    <s v="H"/>
  </r>
  <r>
    <x v="15"/>
    <n v="37"/>
    <s v="Jack and horse mackerels nei"/>
    <s v="Trachurus spp"/>
    <s v="F"/>
    <s v="F"/>
    <s v="F"/>
    <s v="F"/>
    <s v="F"/>
    <x v="2"/>
    <s v="H"/>
    <s v="H"/>
    <s v="H"/>
    <s v="H"/>
    <s v="H"/>
    <s v="H"/>
  </r>
  <r>
    <x v="15"/>
    <n v="37"/>
    <s v="Mackerels nei"/>
    <s v="Scombridae"/>
    <s v="U"/>
    <s v="N"/>
    <s v="F"/>
    <s v="F"/>
    <s v="F"/>
    <x v="2"/>
    <s v="M"/>
    <s v="M"/>
    <s v="L"/>
    <s v="L"/>
    <s v="L"/>
    <s v="L"/>
  </r>
  <r>
    <x v="15"/>
    <n v="37"/>
    <s v="White trevally"/>
    <s v="Pseudocaranx dentex"/>
    <s v="F"/>
    <s v="F"/>
    <s v="F,O"/>
    <s v="F"/>
    <s v="F,O"/>
    <x v="18"/>
    <s v="M"/>
    <s v="M"/>
    <s v="M"/>
    <s v="M"/>
    <s v="M"/>
    <s v="M"/>
  </r>
  <r>
    <x v="15"/>
    <n v="37"/>
    <s v="Other Miscellaneous pelagic fishes"/>
    <m/>
    <m/>
    <m/>
    <m/>
    <m/>
    <m/>
    <x v="1"/>
    <m/>
    <m/>
    <m/>
    <m/>
    <m/>
    <m/>
  </r>
  <r>
    <x v="15"/>
    <n v="37"/>
    <s v="37-Miscellaneous pelagic fishes"/>
    <m/>
    <m/>
    <m/>
    <m/>
    <m/>
    <m/>
    <x v="1"/>
    <m/>
    <m/>
    <m/>
    <m/>
    <m/>
    <m/>
  </r>
  <r>
    <x v="15"/>
    <n v="57"/>
    <s v="Cuttlefish, bobtail squids nei"/>
    <s v="Sepiidae, Sepiolidae"/>
    <m/>
    <m/>
    <m/>
    <m/>
    <m/>
    <x v="1"/>
    <m/>
    <m/>
    <m/>
    <m/>
    <m/>
    <m/>
  </r>
  <r>
    <x v="15"/>
    <n v="57"/>
    <s v="Octopuses, etc. nei"/>
    <s v="Octopodidae"/>
    <s v="U"/>
    <s v="N"/>
    <s v="F"/>
    <s v="F"/>
    <s v="F"/>
    <x v="2"/>
    <s v="H"/>
    <s v="H"/>
    <s v="M"/>
    <s v="M"/>
    <s v="M"/>
    <s v="M"/>
  </r>
  <r>
    <x v="15"/>
    <n v="57"/>
    <s v="Various squids nei"/>
    <s v="Loliginidae, Ommastrephidae"/>
    <s v="F"/>
    <s v="F"/>
    <s v="F"/>
    <s v="F"/>
    <s v="F"/>
    <x v="2"/>
    <s v="H"/>
    <s v="H"/>
    <s v="L"/>
    <s v="L"/>
    <s v="L"/>
    <s v="L"/>
  </r>
  <r>
    <x v="15"/>
    <n v="57"/>
    <s v="Wellington flying squid"/>
    <s v="Nototodarus sloani"/>
    <s v="F"/>
    <s v="F"/>
    <s v="F"/>
    <s v="F"/>
    <s v="F"/>
    <x v="2"/>
    <s v="H"/>
    <s v="H"/>
    <s v="M"/>
    <s v="M"/>
    <s v="M"/>
    <s v="M"/>
  </r>
  <r>
    <x v="15"/>
    <n v="57"/>
    <s v="57-Squids, cuttlefishes, octopuses"/>
    <m/>
    <m/>
    <m/>
    <m/>
    <m/>
    <m/>
    <x v="1"/>
    <m/>
    <m/>
    <m/>
    <m/>
    <m/>
    <m/>
  </r>
  <r>
    <x v="16"/>
    <n v="32"/>
    <s v="Patagonian grenadier"/>
    <s v="Macruronus magellanicus"/>
    <s v="O"/>
    <s v="O"/>
    <s v="O"/>
    <s v="O"/>
    <s v="O"/>
    <x v="3"/>
    <s v="H"/>
    <s v="L"/>
    <s v="L"/>
    <s v="L"/>
    <s v="L"/>
    <s v="H"/>
  </r>
  <r>
    <x v="16"/>
    <n v="32"/>
    <s v="South Pacific hake"/>
    <s v="Merluccius gayi"/>
    <s v="O"/>
    <s v="O"/>
    <s v="F-O"/>
    <s v="O"/>
    <s v="O"/>
    <x v="3"/>
    <s v="L"/>
    <s v="L"/>
    <s v="L"/>
    <s v="L"/>
    <s v="L"/>
    <s v="L"/>
  </r>
  <r>
    <x v="16"/>
    <n v="32"/>
    <s v="Southern hake"/>
    <s v="Merluccius australis"/>
    <s v="F"/>
    <s v="F"/>
    <s v="O"/>
    <s v="O"/>
    <s v="O"/>
    <x v="3"/>
    <s v="H"/>
    <s v="L"/>
    <s v="L"/>
    <s v="L"/>
    <s v="L"/>
    <s v="L"/>
  </r>
  <r>
    <x v="16"/>
    <n v="32"/>
    <s v="Other Cods, hakes, haddocks"/>
    <m/>
    <m/>
    <m/>
    <m/>
    <m/>
    <m/>
    <x v="1"/>
    <m/>
    <m/>
    <m/>
    <m/>
    <m/>
    <m/>
  </r>
  <r>
    <x v="16"/>
    <n v="32"/>
    <s v="32-Cods, hakes, haddocks"/>
    <m/>
    <m/>
    <m/>
    <m/>
    <m/>
    <m/>
    <x v="1"/>
    <m/>
    <m/>
    <m/>
    <m/>
    <m/>
    <m/>
  </r>
  <r>
    <x v="16"/>
    <n v="33"/>
    <s v="33-Miscellaneous coastal fishes"/>
    <m/>
    <m/>
    <m/>
    <m/>
    <m/>
    <m/>
    <x v="1"/>
    <m/>
    <m/>
    <m/>
    <m/>
    <m/>
    <m/>
  </r>
  <r>
    <x v="16"/>
    <n v="34"/>
    <s v="Patagonian toothfish"/>
    <s v="Dissostichus eleginoides"/>
    <s v="F"/>
    <s v="O"/>
    <s v="O"/>
    <s v="O"/>
    <s v="O"/>
    <x v="3"/>
    <s v="H"/>
    <s v="M"/>
    <s v="L"/>
    <s v="L"/>
    <s v="L"/>
    <s v="L"/>
  </r>
  <r>
    <x v="16"/>
    <n v="34"/>
    <s v="Other Miscellaneous demersal fishes"/>
    <m/>
    <m/>
    <m/>
    <m/>
    <m/>
    <m/>
    <x v="1"/>
    <m/>
    <m/>
    <m/>
    <m/>
    <m/>
    <m/>
  </r>
  <r>
    <x v="16"/>
    <n v="34"/>
    <s v="34-Miscellaneous demersal fishes"/>
    <m/>
    <m/>
    <m/>
    <m/>
    <m/>
    <m/>
    <x v="1"/>
    <m/>
    <m/>
    <m/>
    <m/>
    <m/>
    <m/>
  </r>
  <r>
    <x v="16"/>
    <n v="35"/>
    <s v="Anchoveta(=Peruvian anchovy)"/>
    <s v="Engraulis ringens"/>
    <s v="F"/>
    <s v="F"/>
    <s v="F"/>
    <s v="O, F "/>
    <s v="F"/>
    <x v="2"/>
    <s v="L"/>
    <s v="L"/>
    <s v="L"/>
    <s v="L"/>
    <s v="M"/>
    <s v="H"/>
  </r>
  <r>
    <x v="16"/>
    <n v="35"/>
    <s v="Araucanian herring"/>
    <s v="Strangomera bentincki"/>
    <s v="F"/>
    <s v="F"/>
    <s v="F"/>
    <s v="F"/>
    <s v="F"/>
    <x v="2"/>
    <s v="M"/>
    <s v="M"/>
    <s v="H"/>
    <s v="L"/>
    <s v="L"/>
    <s v="L"/>
  </r>
  <r>
    <x v="16"/>
    <n v="35"/>
    <s v="Pacific thread herring"/>
    <s v="Opisthonema libertate"/>
    <s v="F"/>
    <s v="F"/>
    <s v="F"/>
    <s v="F-O"/>
    <s v="O"/>
    <x v="3"/>
    <s v="H"/>
    <s v="H"/>
    <s v="L"/>
    <s v="H"/>
    <s v="M"/>
    <s v="L"/>
  </r>
  <r>
    <x v="16"/>
    <n v="35"/>
    <s v="South American pilchard"/>
    <s v="Sardinops sagax"/>
    <s v="F"/>
    <s v="F"/>
    <s v="F"/>
    <s v="F"/>
    <s v="O"/>
    <x v="3"/>
    <s v="L"/>
    <s v="L"/>
    <s v="M"/>
    <s v="L"/>
    <s v="M"/>
    <s v="M "/>
  </r>
  <r>
    <x v="16"/>
    <n v="35"/>
    <s v="Other Herrings, sardines, anchovies"/>
    <m/>
    <m/>
    <m/>
    <m/>
    <m/>
    <m/>
    <x v="1"/>
    <m/>
    <m/>
    <m/>
    <m/>
    <m/>
    <m/>
  </r>
  <r>
    <x v="16"/>
    <n v="35"/>
    <s v="35-Herrings, sardines, anchovies"/>
    <m/>
    <m/>
    <m/>
    <m/>
    <m/>
    <m/>
    <x v="1"/>
    <m/>
    <m/>
    <m/>
    <m/>
    <m/>
    <m/>
  </r>
  <r>
    <x v="16"/>
    <n v="36"/>
    <s v="Bigeye tuna"/>
    <s v="Thunnus obesus"/>
    <m/>
    <m/>
    <m/>
    <m/>
    <m/>
    <x v="1"/>
    <m/>
    <m/>
    <m/>
    <m/>
    <m/>
    <m/>
  </r>
  <r>
    <x v="16"/>
    <n v="36"/>
    <s v="Eastern Pacific bonito"/>
    <s v="Sarda chiliensis"/>
    <m/>
    <m/>
    <m/>
    <m/>
    <m/>
    <x v="1"/>
    <m/>
    <m/>
    <m/>
    <m/>
    <m/>
    <m/>
  </r>
  <r>
    <x v="16"/>
    <n v="36"/>
    <s v="Skipjack tuna"/>
    <s v="Katsuwonus pelamis"/>
    <m/>
    <m/>
    <m/>
    <m/>
    <m/>
    <x v="1"/>
    <m/>
    <m/>
    <m/>
    <m/>
    <m/>
    <m/>
  </r>
  <r>
    <x v="16"/>
    <n v="36"/>
    <s v="Yellowfin tuna"/>
    <s v="Thunnus albacares"/>
    <m/>
    <m/>
    <m/>
    <m/>
    <m/>
    <x v="1"/>
    <m/>
    <m/>
    <m/>
    <m/>
    <m/>
    <m/>
  </r>
  <r>
    <x v="16"/>
    <n v="36"/>
    <s v="Other Tunas, bonitos, billfishes"/>
    <m/>
    <m/>
    <m/>
    <m/>
    <m/>
    <m/>
    <x v="1"/>
    <m/>
    <m/>
    <m/>
    <m/>
    <m/>
    <m/>
  </r>
  <r>
    <x v="16"/>
    <n v="36"/>
    <s v="36-Tunas, bonitos, billfishes"/>
    <m/>
    <m/>
    <m/>
    <m/>
    <m/>
    <m/>
    <x v="1"/>
    <m/>
    <m/>
    <m/>
    <m/>
    <m/>
    <m/>
  </r>
  <r>
    <x v="16"/>
    <n v="37"/>
    <s v="Chilean jack mackerel"/>
    <s v="Trachurus murphyi"/>
    <s v="O"/>
    <s v="O"/>
    <s v="O"/>
    <s v="O"/>
    <s v="F"/>
    <x v="18"/>
    <s v="M"/>
    <s v="L"/>
    <s v="L"/>
    <s v="L"/>
    <s v="L"/>
    <s v="L"/>
  </r>
  <r>
    <x v="16"/>
    <n v="37"/>
    <s v="Pacific chub mackerel"/>
    <s v="Scomber japonicus"/>
    <s v="F"/>
    <s v="F"/>
    <s v="F"/>
    <s v="O"/>
    <s v="F"/>
    <x v="3"/>
    <s v="H"/>
    <s v="H"/>
    <s v="H"/>
    <s v="H"/>
    <s v="L"/>
    <s v="M "/>
  </r>
  <r>
    <x v="16"/>
    <n v="37"/>
    <s v="Other Miscellaneous pelagic fishes"/>
    <m/>
    <m/>
    <m/>
    <m/>
    <m/>
    <m/>
    <x v="1"/>
    <m/>
    <m/>
    <m/>
    <m/>
    <m/>
    <m/>
  </r>
  <r>
    <x v="16"/>
    <n v="37"/>
    <s v="37-Miscellaneous pelagic fishes"/>
    <m/>
    <m/>
    <m/>
    <m/>
    <m/>
    <m/>
    <x v="1"/>
    <m/>
    <m/>
    <m/>
    <m/>
    <m/>
    <m/>
  </r>
  <r>
    <x v="16"/>
    <n v="57"/>
    <s v="Jumbo flying squid"/>
    <s v="Dosidicus gigas"/>
    <s v="U"/>
    <s v="N"/>
    <s v="U"/>
    <s v="U"/>
    <s v="F"/>
    <x v="2"/>
    <s v="H"/>
    <s v="H"/>
    <s v="M"/>
    <s v="H"/>
    <s v="L"/>
    <s v="H"/>
  </r>
  <r>
    <x v="16"/>
    <n v="57"/>
    <s v="Various squids nei"/>
    <s v="Loliginidae, Ommastrephidae"/>
    <m/>
    <m/>
    <m/>
    <m/>
    <m/>
    <x v="1"/>
    <m/>
    <m/>
    <m/>
    <m/>
    <m/>
    <m/>
  </r>
  <r>
    <x v="16"/>
    <n v="57"/>
    <s v="Other Squids, cuttlefishes, octopuses"/>
    <m/>
    <m/>
    <m/>
    <m/>
    <m/>
    <m/>
    <x v="1"/>
    <m/>
    <m/>
    <m/>
    <m/>
    <m/>
    <m/>
  </r>
  <r>
    <x v="16"/>
    <n v="57"/>
    <s v="57-Squids, cuttlefishes, octopuses"/>
    <m/>
    <m/>
    <m/>
    <m/>
    <m/>
    <m/>
    <x v="1"/>
    <m/>
    <m/>
    <m/>
    <m/>
    <m/>
    <m/>
  </r>
  <r>
    <x v="17"/>
    <n v="32"/>
    <s v="Grenadiers nei"/>
    <s v="Macrourus spp"/>
    <s v="F"/>
    <m/>
    <m/>
    <m/>
    <m/>
    <x v="1"/>
    <s v="M"/>
    <m/>
    <m/>
    <m/>
    <m/>
    <m/>
  </r>
  <r>
    <x v="17"/>
    <n v="34"/>
    <s v="Lanternfishes nei"/>
    <s v="Myctophidae"/>
    <s v="F"/>
    <s v="F"/>
    <m/>
    <s v="F"/>
    <s v="F"/>
    <x v="2"/>
    <s v="M"/>
    <s v="M"/>
    <s v="M"/>
    <s v="M"/>
    <s v="M"/>
    <s v="M"/>
  </r>
  <r>
    <x v="17"/>
    <n v="34"/>
    <s v="Other Miscellaneous demersal fishes"/>
    <m/>
    <s v="F"/>
    <s v="F"/>
    <s v="F"/>
    <s v="F"/>
    <s v="F"/>
    <x v="2"/>
    <s v="M"/>
    <s v="M"/>
    <s v="H"/>
    <s v="H"/>
    <s v="H"/>
    <s v="H"/>
  </r>
  <r>
    <x v="17"/>
    <n v="34"/>
    <s v="34-Miscellaneous demersal fishes"/>
    <m/>
    <m/>
    <m/>
    <m/>
    <m/>
    <m/>
    <x v="1"/>
    <m/>
    <m/>
    <m/>
    <m/>
    <m/>
    <m/>
  </r>
  <r>
    <x v="17"/>
    <n v="46"/>
    <s v="Antarctic krill"/>
    <s v="Euphausia superba"/>
    <s v="U-F"/>
    <s v="N-F"/>
    <s v="U-F"/>
    <s v="?"/>
    <s v="U-F"/>
    <x v="4"/>
    <s v="M"/>
    <s v="M"/>
    <m/>
    <s v="L"/>
    <s v="L"/>
    <s v="L"/>
  </r>
  <r>
    <x v="17"/>
    <n v="46"/>
    <s v="46-Krill, planktonic crustaceans"/>
    <m/>
    <m/>
    <m/>
    <m/>
    <m/>
    <m/>
    <x v="1"/>
    <m/>
    <m/>
    <m/>
    <m/>
    <m/>
    <m/>
  </r>
  <r>
    <x v="18"/>
    <n v="36"/>
    <s v="Albacore"/>
    <s v="Thunnus alalunga"/>
    <s v="O,F,?"/>
    <s v="O,F"/>
    <s v="O,O,?"/>
    <s v="U,F,?"/>
    <s v="U,F,F"/>
    <x v="30"/>
    <s v="L"/>
    <s v="L"/>
    <s v="L,L,H"/>
    <s v="L,M,H"/>
    <s v="L,L,M"/>
    <s v="L,L,M"/>
  </r>
  <r>
    <x v="18"/>
    <n v="36"/>
    <s v="Atlantic bluefin tuna"/>
    <s v="Thunnus thynnus"/>
    <s v="O,O"/>
    <s v="O,O"/>
    <s v="O,O"/>
    <s v="F,O"/>
    <s v="O,O"/>
    <x v="29"/>
    <s v="L"/>
    <s v="L"/>
    <s v="L"/>
    <s v="L"/>
    <s v="H,H"/>
    <s v="H,H"/>
  </r>
  <r>
    <x v="18"/>
    <n v="36"/>
    <s v="Bigeye tuna"/>
    <s v="Thunnus obesus"/>
    <s v="F"/>
    <s v="F"/>
    <s v="F"/>
    <s v="O"/>
    <s v="O"/>
    <x v="3"/>
    <s v="L"/>
    <s v="L"/>
    <s v="L"/>
    <s v="L"/>
    <s v="L"/>
    <s v="L"/>
  </r>
  <r>
    <x v="18"/>
    <n v="36"/>
    <s v="Skipjack tuna"/>
    <s v="Katsuwonus pelamis"/>
    <s v="N,N"/>
    <s v="F,F"/>
    <s v="N,N"/>
    <s v="F, F"/>
    <s v="F,U"/>
    <x v="31"/>
    <s v="L"/>
    <s v="L"/>
    <s v="M"/>
    <s v="L,M"/>
    <s v="M,L"/>
    <s v="M,L"/>
  </r>
  <r>
    <x v="18"/>
    <n v="36"/>
    <s v="Southern bluefin tuna"/>
    <s v="Thunnus maccoyii"/>
    <s v="O"/>
    <s v="O"/>
    <s v="O"/>
    <s v="O"/>
    <s v="O"/>
    <x v="3"/>
    <s v="L"/>
    <s v="L"/>
    <s v="L"/>
    <s v="L"/>
    <s v="L"/>
    <s v="L"/>
  </r>
  <r>
    <x v="18"/>
    <n v="36"/>
    <s v="Yellowfin tuna"/>
    <s v="Thunnus albacares"/>
    <s v="F"/>
    <s v="F"/>
    <s v="O"/>
    <s v="O"/>
    <s v="O"/>
    <x v="2"/>
    <s v="L"/>
    <s v="L"/>
    <s v="L"/>
    <s v="L"/>
    <s v="L"/>
    <s v="L"/>
  </r>
  <r>
    <x v="18"/>
    <n v="36"/>
    <s v="Albacore"/>
    <s v="Thunnus alalunga"/>
    <s v="F"/>
    <s v="F"/>
    <s v="F"/>
    <s v="U"/>
    <s v="U"/>
    <x v="5"/>
    <s v="L"/>
    <s v="L"/>
    <s v="L"/>
    <s v="L"/>
    <s v="L"/>
    <s v="L"/>
  </r>
  <r>
    <x v="18"/>
    <n v="36"/>
    <s v="Bigeye tuna"/>
    <s v="Thunnus obesus"/>
    <s v="F"/>
    <s v="F"/>
    <s v="F"/>
    <s v="F"/>
    <s v="F"/>
    <x v="2"/>
    <s v="L"/>
    <s v="L"/>
    <s v="L"/>
    <s v="L"/>
    <s v="L"/>
    <s v="L"/>
  </r>
  <r>
    <x v="18"/>
    <n v="36"/>
    <s v="Skipjack tuna"/>
    <s v="Katsuwonus pelamis"/>
    <s v="N"/>
    <s v="N"/>
    <s v="N"/>
    <s v="U"/>
    <s v="F"/>
    <x v="5"/>
    <s v="M"/>
    <s v="M"/>
    <s v="M"/>
    <s v="L"/>
    <s v="L"/>
    <s v="L"/>
  </r>
  <r>
    <x v="18"/>
    <n v="36"/>
    <s v="Southern bluefin tuna"/>
    <s v="Thunnus maccoyii"/>
    <s v="O"/>
    <s v="O"/>
    <s v="O"/>
    <m/>
    <m/>
    <x v="1"/>
    <s v="L"/>
    <s v="L"/>
    <s v="L"/>
    <m/>
    <m/>
    <m/>
  </r>
  <r>
    <x v="18"/>
    <n v="36"/>
    <s v="Yellowfin tuna"/>
    <s v="Thunnus albacares"/>
    <s v="F"/>
    <s v="F"/>
    <s v="N"/>
    <s v="O"/>
    <s v="O"/>
    <x v="3"/>
    <s v="L"/>
    <s v="L"/>
    <s v="L"/>
    <s v="L"/>
    <s v="L"/>
    <s v="L"/>
  </r>
  <r>
    <x v="18"/>
    <n v="36"/>
    <s v="Albacore"/>
    <s v="Thunnus alalunga"/>
    <s v="O,N"/>
    <s v="F,N"/>
    <s v="N-F,N"/>
    <s v="U,U"/>
    <s v="U,U"/>
    <x v="32"/>
    <s v="L"/>
    <s v="L"/>
    <s v="M,L"/>
    <s v="L"/>
    <s v="L"/>
    <s v="L"/>
  </r>
  <r>
    <x v="18"/>
    <n v="36"/>
    <s v="Bigeye tuna"/>
    <s v="Thunnus obesus"/>
    <s v="F;F"/>
    <s v="F,F"/>
    <s v="F,F"/>
    <s v="O,O"/>
    <s v="F,F"/>
    <x v="33"/>
    <s v="L"/>
    <s v="L"/>
    <s v="L"/>
    <s v="L"/>
    <s v="L"/>
    <s v="L"/>
  </r>
  <r>
    <x v="18"/>
    <n v="36"/>
    <s v="Pacific bluefin tuna"/>
    <s v="Thunnus orientalis"/>
    <s v="O"/>
    <s v="O"/>
    <s v="O"/>
    <s v="O"/>
    <s v="O"/>
    <x v="3"/>
    <s v="L"/>
    <s v="L"/>
    <s v="M"/>
    <s v="L"/>
    <s v="L"/>
    <s v="H"/>
  </r>
  <r>
    <x v="18"/>
    <n v="36"/>
    <s v="Skipjack tuna"/>
    <s v="Katsuwonus pelamis"/>
    <s v="N,N"/>
    <s v="F,N"/>
    <s v="N-F,N"/>
    <s v="F,U"/>
    <s v="F,U"/>
    <x v="31"/>
    <s v="M,L"/>
    <s v="M,L"/>
    <s v="M,L"/>
    <s v="L"/>
    <s v="L"/>
    <s v="L"/>
  </r>
  <r>
    <x v="18"/>
    <n v="36"/>
    <s v="Southern bluefin tuna"/>
    <s v="Thunnus maccoyii"/>
    <s v="O"/>
    <s v="O"/>
    <s v="O"/>
    <s v="O"/>
    <s v="O"/>
    <x v="3"/>
    <s v="L"/>
    <s v="L"/>
    <s v="L"/>
    <s v="L"/>
    <s v="L"/>
    <s v="L"/>
  </r>
  <r>
    <x v="18"/>
    <n v="36"/>
    <s v="Yellowfin tuna"/>
    <s v="Thunnus albacares"/>
    <s v="F;N"/>
    <s v="O,F"/>
    <s v="O,O"/>
    <s v="O,F"/>
    <s v="F,F"/>
    <x v="31"/>
    <s v="L"/>
    <s v="L"/>
    <s v="L"/>
    <s v="L"/>
    <s v="L"/>
    <s v="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C5B28-DEFC-43DA-B7D9-3189BD26309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10" firstHeaderRow="2" firstDataRow="2" firstDataCol="1" rowPageCount="1" colPageCount="1"/>
  <pivotFields count="16">
    <pivotField axis="axisPage" compact="0" outline="0" multipleItemSelectionAllowed="1" showAll="0">
      <items count="20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5">
        <item x="6"/>
        <item x="28"/>
        <item x="10"/>
        <item x="2"/>
        <item x="21"/>
        <item x="23"/>
        <item x="18"/>
        <item x="31"/>
        <item x="7"/>
        <item x="8"/>
        <item x="11"/>
        <item x="14"/>
        <item x="0"/>
        <item x="27"/>
        <item x="24"/>
        <item x="25"/>
        <item x="19"/>
        <item x="3"/>
        <item x="20"/>
        <item x="26"/>
        <item x="29"/>
        <item x="22"/>
        <item x="33"/>
        <item x="9"/>
        <item x="15"/>
        <item x="12"/>
        <item x="13"/>
        <item x="16"/>
        <item x="17"/>
        <item x="5"/>
        <item x="30"/>
        <item x="3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6">
    <i>
      <x/>
    </i>
    <i>
      <x v="3"/>
    </i>
    <i>
      <x v="17"/>
    </i>
    <i>
      <x v="18"/>
    </i>
    <i>
      <x v="33"/>
    </i>
    <i t="grand">
      <x/>
    </i>
  </rowItems>
  <colItems count="1">
    <i/>
  </colItems>
  <pageFields count="1">
    <pageField fld="0" hier="-1"/>
  </pageFields>
  <dataFields count="1">
    <dataField name="Count of X2019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46AC0-4D24-4EAD-B0B3-9C4F26848E0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O5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4">
        <item x="6"/>
        <item x="3"/>
        <item x="7"/>
        <item x="12"/>
        <item x="4"/>
        <item x="2"/>
        <item x="0"/>
        <item x="8"/>
        <item x="11"/>
        <item x="10"/>
        <item x="9"/>
        <item x="5"/>
        <item x="1"/>
        <item t="default"/>
      </items>
    </pivotField>
    <pivotField compact="0" outline="0" showAll="0">
      <items count="17">
        <item x="3"/>
        <item x="2"/>
        <item x="11"/>
        <item x="15"/>
        <item x="5"/>
        <item x="6"/>
        <item x="4"/>
        <item x="10"/>
        <item x="0"/>
        <item x="12"/>
        <item x="14"/>
        <item x="7"/>
        <item x="13"/>
        <item x="9"/>
        <item x="8"/>
        <item x="1"/>
        <item t="default"/>
      </items>
    </pivotField>
    <pivotField compact="0" outline="0" showAll="0">
      <items count="20">
        <item x="11"/>
        <item x="3"/>
        <item x="1"/>
        <item x="13"/>
        <item x="17"/>
        <item x="18"/>
        <item x="4"/>
        <item x="6"/>
        <item x="5"/>
        <item x="0"/>
        <item x="14"/>
        <item x="16"/>
        <item x="9"/>
        <item x="8"/>
        <item x="12"/>
        <item x="7"/>
        <item x="15"/>
        <item x="10"/>
        <item x="2"/>
        <item t="default"/>
      </items>
    </pivotField>
    <pivotField compact="0" outline="0" showAll="0">
      <items count="16">
        <item x="0"/>
        <item x="11"/>
        <item x="13"/>
        <item x="14"/>
        <item x="3"/>
        <item x="5"/>
        <item x="9"/>
        <item x="1"/>
        <item x="12"/>
        <item x="7"/>
        <item x="4"/>
        <item x="8"/>
        <item x="10"/>
        <item x="6"/>
        <item x="2"/>
        <item t="default"/>
      </items>
    </pivotField>
  </pivotFields>
  <rowItems count="1">
    <i/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X2013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64" dT="2023-09-19T16:18:40.96" personId="{033A5045-65D0-4B49-89B8-0F53C2DDA65C}" id="{6D69D817-B824-41A7-9778-998EE0E9D33C}">
    <text>Tanner crabs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5" dT="2023-09-19T16:18:40.96" personId="{033A5045-65D0-4B49-89B8-0F53C2DDA65C}" id="{4EFEA86F-EB36-4E7B-8F31-E2EC4CAACAB5}">
    <text>Tanner crabs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7EAD-4EF9-4CD0-BA80-2E7AFDFC3DAA}">
  <dimension ref="A1:BY90"/>
  <sheetViews>
    <sheetView workbookViewId="0">
      <pane xSplit="8" ySplit="8" topLeftCell="S9" activePane="bottomRight" state="frozen"/>
      <selection pane="topRight" activeCell="H1" sqref="H1"/>
      <selection pane="bottomLeft" activeCell="A10" sqref="A10"/>
      <selection pane="bottomRight" activeCell="D21" sqref="D21"/>
    </sheetView>
  </sheetViews>
  <sheetFormatPr defaultColWidth="8.81640625" defaultRowHeight="14.5" x14ac:dyDescent="0.35"/>
  <cols>
    <col min="3" max="4" width="16.453125" customWidth="1"/>
    <col min="5" max="5" width="23.1796875" customWidth="1"/>
    <col min="19" max="19" width="22.36328125" customWidth="1"/>
    <col min="77" max="77" width="10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753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53" t="s">
        <v>778</v>
      </c>
      <c r="T1" s="54" t="s">
        <v>804</v>
      </c>
      <c r="U1" s="54" t="s">
        <v>805</v>
      </c>
    </row>
    <row r="2" spans="1:21" x14ac:dyDescent="0.35">
      <c r="A2" t="s">
        <v>710</v>
      </c>
      <c r="B2">
        <v>36</v>
      </c>
      <c r="C2" t="s">
        <v>163</v>
      </c>
      <c r="D2" t="s">
        <v>806</v>
      </c>
      <c r="E2" t="s">
        <v>164</v>
      </c>
      <c r="F2" t="s">
        <v>711</v>
      </c>
      <c r="G2" t="s">
        <v>161</v>
      </c>
      <c r="H2" t="s">
        <v>712</v>
      </c>
      <c r="I2" t="s">
        <v>713</v>
      </c>
      <c r="J2" t="s">
        <v>714</v>
      </c>
      <c r="K2" t="s">
        <v>714</v>
      </c>
      <c r="L2" t="s">
        <v>807</v>
      </c>
      <c r="M2" t="s">
        <v>20</v>
      </c>
      <c r="N2" t="s">
        <v>20</v>
      </c>
      <c r="O2" t="s">
        <v>715</v>
      </c>
      <c r="P2" t="s">
        <v>716</v>
      </c>
      <c r="Q2" t="s">
        <v>717</v>
      </c>
      <c r="R2" t="s">
        <v>717</v>
      </c>
      <c r="S2" t="s">
        <v>808</v>
      </c>
      <c r="U2" t="s">
        <v>809</v>
      </c>
    </row>
    <row r="3" spans="1:21" x14ac:dyDescent="0.35">
      <c r="A3" t="s">
        <v>710</v>
      </c>
      <c r="B3">
        <v>36</v>
      </c>
      <c r="C3" t="s">
        <v>327</v>
      </c>
      <c r="D3" t="s">
        <v>806</v>
      </c>
      <c r="E3" t="s">
        <v>328</v>
      </c>
      <c r="F3" t="s">
        <v>173</v>
      </c>
      <c r="G3" t="s">
        <v>173</v>
      </c>
      <c r="H3" t="s">
        <v>173</v>
      </c>
      <c r="I3" t="s">
        <v>198</v>
      </c>
      <c r="J3" t="s">
        <v>173</v>
      </c>
      <c r="K3" t="s">
        <v>173</v>
      </c>
      <c r="L3" t="s">
        <v>387</v>
      </c>
      <c r="M3" t="s">
        <v>20</v>
      </c>
      <c r="N3" t="s">
        <v>20</v>
      </c>
      <c r="O3" t="s">
        <v>20</v>
      </c>
      <c r="P3" t="s">
        <v>20</v>
      </c>
      <c r="Q3" t="s">
        <v>718</v>
      </c>
      <c r="R3" t="s">
        <v>718</v>
      </c>
      <c r="S3" t="s">
        <v>810</v>
      </c>
      <c r="U3" t="s">
        <v>811</v>
      </c>
    </row>
    <row r="4" spans="1:21" x14ac:dyDescent="0.35">
      <c r="A4" t="s">
        <v>710</v>
      </c>
      <c r="B4">
        <v>36</v>
      </c>
      <c r="C4" t="s">
        <v>246</v>
      </c>
      <c r="D4" t="s">
        <v>806</v>
      </c>
      <c r="E4" t="s">
        <v>247</v>
      </c>
      <c r="F4" t="s">
        <v>27</v>
      </c>
      <c r="G4" t="s">
        <v>27</v>
      </c>
      <c r="H4" t="s">
        <v>27</v>
      </c>
      <c r="I4" t="s">
        <v>18</v>
      </c>
      <c r="J4" t="s">
        <v>18</v>
      </c>
      <c r="K4" t="s">
        <v>18</v>
      </c>
      <c r="L4" t="s">
        <v>27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812</v>
      </c>
      <c r="T4" t="s">
        <v>813</v>
      </c>
      <c r="U4" t="s">
        <v>814</v>
      </c>
    </row>
    <row r="5" spans="1:21" x14ac:dyDescent="0.35">
      <c r="A5" t="s">
        <v>710</v>
      </c>
      <c r="B5">
        <v>36</v>
      </c>
      <c r="C5" t="s">
        <v>176</v>
      </c>
      <c r="D5" t="s">
        <v>806</v>
      </c>
      <c r="E5" t="s">
        <v>252</v>
      </c>
      <c r="F5" t="s">
        <v>719</v>
      </c>
      <c r="G5" t="s">
        <v>387</v>
      </c>
      <c r="H5" t="s">
        <v>719</v>
      </c>
      <c r="I5" t="s">
        <v>586</v>
      </c>
      <c r="J5" t="s">
        <v>720</v>
      </c>
      <c r="K5" t="s">
        <v>720</v>
      </c>
      <c r="L5" t="s">
        <v>725</v>
      </c>
      <c r="M5" t="s">
        <v>20</v>
      </c>
      <c r="N5" t="s">
        <v>20</v>
      </c>
      <c r="O5" t="s">
        <v>28</v>
      </c>
      <c r="P5" t="s">
        <v>660</v>
      </c>
      <c r="Q5" t="s">
        <v>721</v>
      </c>
      <c r="R5" t="s">
        <v>721</v>
      </c>
      <c r="S5" t="s">
        <v>815</v>
      </c>
      <c r="U5" t="s">
        <v>816</v>
      </c>
    </row>
    <row r="6" spans="1:21" x14ac:dyDescent="0.35">
      <c r="A6" t="s">
        <v>710</v>
      </c>
      <c r="B6">
        <v>36</v>
      </c>
      <c r="C6" t="s">
        <v>177</v>
      </c>
      <c r="D6" t="s">
        <v>806</v>
      </c>
      <c r="E6" t="s">
        <v>257</v>
      </c>
      <c r="F6" t="s">
        <v>27</v>
      </c>
      <c r="G6" t="s">
        <v>27</v>
      </c>
      <c r="H6" t="s">
        <v>18</v>
      </c>
      <c r="I6" t="s">
        <v>18</v>
      </c>
      <c r="J6" t="s">
        <v>18</v>
      </c>
      <c r="K6" t="s">
        <v>27</v>
      </c>
      <c r="L6" t="s">
        <v>27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812</v>
      </c>
      <c r="T6" t="s">
        <v>818</v>
      </c>
      <c r="U6" t="s">
        <v>814</v>
      </c>
    </row>
    <row r="7" spans="1:21" x14ac:dyDescent="0.35">
      <c r="A7" t="s">
        <v>710</v>
      </c>
      <c r="B7">
        <v>36</v>
      </c>
      <c r="C7" t="s">
        <v>163</v>
      </c>
      <c r="D7" t="s">
        <v>819</v>
      </c>
      <c r="E7" t="s">
        <v>164</v>
      </c>
      <c r="F7" t="s">
        <v>27</v>
      </c>
      <c r="G7" t="s">
        <v>27</v>
      </c>
      <c r="H7" t="s">
        <v>27</v>
      </c>
      <c r="I7" t="s">
        <v>49</v>
      </c>
      <c r="J7" t="s">
        <v>49</v>
      </c>
      <c r="K7" t="s">
        <v>49</v>
      </c>
      <c r="L7" t="s">
        <v>49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820</v>
      </c>
      <c r="T7" t="s">
        <v>821</v>
      </c>
      <c r="U7" t="s">
        <v>814</v>
      </c>
    </row>
    <row r="8" spans="1:21" x14ac:dyDescent="0.35">
      <c r="A8" t="s">
        <v>710</v>
      </c>
      <c r="B8">
        <v>36</v>
      </c>
      <c r="C8" t="s">
        <v>246</v>
      </c>
      <c r="D8" t="s">
        <v>819</v>
      </c>
      <c r="E8" t="s">
        <v>247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822</v>
      </c>
      <c r="T8" t="s">
        <v>823</v>
      </c>
      <c r="U8" t="s">
        <v>814</v>
      </c>
    </row>
    <row r="9" spans="1:21" x14ac:dyDescent="0.35">
      <c r="A9" t="s">
        <v>710</v>
      </c>
      <c r="B9">
        <v>36</v>
      </c>
      <c r="C9" t="s">
        <v>176</v>
      </c>
      <c r="D9" t="s">
        <v>819</v>
      </c>
      <c r="E9" t="s">
        <v>252</v>
      </c>
      <c r="F9" t="s">
        <v>61</v>
      </c>
      <c r="G9" t="s">
        <v>61</v>
      </c>
      <c r="H9" t="s">
        <v>61</v>
      </c>
      <c r="I9" t="s">
        <v>49</v>
      </c>
      <c r="J9" t="s">
        <v>27</v>
      </c>
      <c r="K9" t="s">
        <v>49</v>
      </c>
      <c r="L9" t="s">
        <v>49</v>
      </c>
      <c r="M9" t="s">
        <v>28</v>
      </c>
      <c r="N9" t="s">
        <v>28</v>
      </c>
      <c r="O9" t="s">
        <v>28</v>
      </c>
      <c r="P9" t="s">
        <v>20</v>
      </c>
      <c r="Q9" t="s">
        <v>20</v>
      </c>
      <c r="R9" t="s">
        <v>20</v>
      </c>
      <c r="S9" t="s">
        <v>820</v>
      </c>
      <c r="T9" t="s">
        <v>824</v>
      </c>
      <c r="U9" t="s">
        <v>814</v>
      </c>
    </row>
    <row r="10" spans="1:21" x14ac:dyDescent="0.35">
      <c r="A10" t="s">
        <v>710</v>
      </c>
      <c r="B10">
        <v>36</v>
      </c>
      <c r="C10" t="s">
        <v>177</v>
      </c>
      <c r="D10" t="s">
        <v>819</v>
      </c>
      <c r="E10" t="s">
        <v>257</v>
      </c>
      <c r="F10" t="s">
        <v>27</v>
      </c>
      <c r="G10" t="s">
        <v>27</v>
      </c>
      <c r="H10" t="s">
        <v>61</v>
      </c>
      <c r="I10" t="s">
        <v>18</v>
      </c>
      <c r="J10" t="s">
        <v>18</v>
      </c>
      <c r="K10" t="s">
        <v>18</v>
      </c>
      <c r="L10" t="s">
        <v>27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822</v>
      </c>
      <c r="T10" t="s">
        <v>825</v>
      </c>
      <c r="U10" t="s">
        <v>814</v>
      </c>
    </row>
    <row r="11" spans="1:21" x14ac:dyDescent="0.35">
      <c r="A11" t="s">
        <v>710</v>
      </c>
      <c r="B11">
        <v>36</v>
      </c>
      <c r="C11" t="s">
        <v>163</v>
      </c>
      <c r="D11" t="s">
        <v>826</v>
      </c>
      <c r="E11" t="s">
        <v>164</v>
      </c>
      <c r="F11" t="s">
        <v>722</v>
      </c>
      <c r="G11" t="s">
        <v>723</v>
      </c>
      <c r="H11" t="s">
        <v>724</v>
      </c>
      <c r="I11" t="s">
        <v>725</v>
      </c>
      <c r="J11" t="s">
        <v>725</v>
      </c>
      <c r="K11" t="s">
        <v>725</v>
      </c>
      <c r="L11" t="s">
        <v>725</v>
      </c>
      <c r="M11" t="s">
        <v>20</v>
      </c>
      <c r="N11" t="s">
        <v>20</v>
      </c>
      <c r="O11" t="s">
        <v>721</v>
      </c>
      <c r="P11" t="s">
        <v>20</v>
      </c>
      <c r="Q11" t="s">
        <v>20</v>
      </c>
      <c r="R11" t="s">
        <v>20</v>
      </c>
      <c r="S11" t="s">
        <v>827</v>
      </c>
      <c r="U11" t="s">
        <v>814</v>
      </c>
    </row>
    <row r="12" spans="1:21" x14ac:dyDescent="0.35">
      <c r="A12" t="s">
        <v>710</v>
      </c>
      <c r="B12">
        <v>36</v>
      </c>
      <c r="C12" t="s">
        <v>246</v>
      </c>
      <c r="D12" t="s">
        <v>826</v>
      </c>
      <c r="E12" t="s">
        <v>247</v>
      </c>
      <c r="F12" t="s">
        <v>726</v>
      </c>
      <c r="G12" t="s">
        <v>387</v>
      </c>
      <c r="H12" t="s">
        <v>387</v>
      </c>
      <c r="I12" t="s">
        <v>173</v>
      </c>
      <c r="J12" t="s">
        <v>387</v>
      </c>
      <c r="K12" t="s">
        <v>727</v>
      </c>
      <c r="L12" t="s">
        <v>720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828</v>
      </c>
      <c r="U12" t="s">
        <v>814</v>
      </c>
    </row>
    <row r="13" spans="1:21" x14ac:dyDescent="0.35">
      <c r="A13" t="s">
        <v>710</v>
      </c>
      <c r="B13">
        <v>36</v>
      </c>
      <c r="C13" t="s">
        <v>658</v>
      </c>
      <c r="D13" t="s">
        <v>826</v>
      </c>
      <c r="E13" t="s">
        <v>659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20</v>
      </c>
      <c r="N13" t="s">
        <v>20</v>
      </c>
      <c r="O13" t="s">
        <v>28</v>
      </c>
      <c r="P13" t="s">
        <v>20</v>
      </c>
      <c r="Q13" t="s">
        <v>20</v>
      </c>
      <c r="R13" t="s">
        <v>89</v>
      </c>
      <c r="S13" t="s">
        <v>817</v>
      </c>
      <c r="U13" t="s">
        <v>814</v>
      </c>
    </row>
    <row r="14" spans="1:21" x14ac:dyDescent="0.35">
      <c r="A14" t="s">
        <v>710</v>
      </c>
      <c r="B14">
        <v>36</v>
      </c>
      <c r="C14" t="s">
        <v>176</v>
      </c>
      <c r="D14" t="s">
        <v>826</v>
      </c>
      <c r="E14" t="s">
        <v>252</v>
      </c>
      <c r="F14" t="s">
        <v>719</v>
      </c>
      <c r="G14" t="s">
        <v>723</v>
      </c>
      <c r="H14" t="s">
        <v>724</v>
      </c>
      <c r="I14" t="s">
        <v>720</v>
      </c>
      <c r="J14" t="s">
        <v>720</v>
      </c>
      <c r="K14" t="s">
        <v>720</v>
      </c>
      <c r="L14" t="s">
        <v>725</v>
      </c>
      <c r="M14" t="s">
        <v>721</v>
      </c>
      <c r="N14" t="s">
        <v>721</v>
      </c>
      <c r="O14" t="s">
        <v>721</v>
      </c>
      <c r="P14" t="s">
        <v>20</v>
      </c>
      <c r="Q14" t="s">
        <v>20</v>
      </c>
      <c r="R14" t="s">
        <v>20</v>
      </c>
      <c r="S14" t="s">
        <v>829</v>
      </c>
      <c r="U14" t="s">
        <v>814</v>
      </c>
    </row>
    <row r="15" spans="1:21" x14ac:dyDescent="0.35">
      <c r="A15" t="s">
        <v>710</v>
      </c>
      <c r="B15">
        <v>36</v>
      </c>
      <c r="C15" t="s">
        <v>412</v>
      </c>
      <c r="D15" t="s">
        <v>826</v>
      </c>
      <c r="E15" t="s">
        <v>413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817</v>
      </c>
      <c r="U15" t="s">
        <v>814</v>
      </c>
    </row>
    <row r="16" spans="1:21" x14ac:dyDescent="0.35">
      <c r="A16" t="s">
        <v>710</v>
      </c>
      <c r="B16">
        <v>36</v>
      </c>
      <c r="C16" t="s">
        <v>177</v>
      </c>
      <c r="D16" t="s">
        <v>826</v>
      </c>
      <c r="E16" t="s">
        <v>257</v>
      </c>
      <c r="F16" t="s">
        <v>728</v>
      </c>
      <c r="G16" t="s">
        <v>161</v>
      </c>
      <c r="H16" t="s">
        <v>173</v>
      </c>
      <c r="I16" t="s">
        <v>161</v>
      </c>
      <c r="J16" t="s">
        <v>387</v>
      </c>
      <c r="K16" t="s">
        <v>720</v>
      </c>
      <c r="L16" t="s">
        <v>725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829</v>
      </c>
      <c r="U16" t="s">
        <v>814</v>
      </c>
    </row>
    <row r="18" spans="1:77" x14ac:dyDescent="0.35">
      <c r="K18" t="s">
        <v>729</v>
      </c>
      <c r="M18">
        <f>5.33</f>
        <v>5.33</v>
      </c>
      <c r="N18">
        <f>M18/16</f>
        <v>0.333125</v>
      </c>
      <c r="P18">
        <v>13</v>
      </c>
      <c r="Q18">
        <f>P18/23</f>
        <v>0.56521739130434778</v>
      </c>
    </row>
    <row r="19" spans="1:77" x14ac:dyDescent="0.35">
      <c r="K19" t="s">
        <v>730</v>
      </c>
      <c r="M19">
        <v>6.5</v>
      </c>
      <c r="N19">
        <f>M19/16</f>
        <v>0.40625</v>
      </c>
      <c r="P19">
        <v>3</v>
      </c>
      <c r="Q19">
        <f t="shared" ref="Q19:Q20" si="0">P19/23</f>
        <v>0.13043478260869565</v>
      </c>
    </row>
    <row r="20" spans="1:77" x14ac:dyDescent="0.35">
      <c r="B20" t="s">
        <v>734</v>
      </c>
      <c r="C20" t="s">
        <v>742</v>
      </c>
      <c r="D20" t="s">
        <v>743</v>
      </c>
      <c r="K20" t="s">
        <v>27</v>
      </c>
      <c r="M20">
        <v>4.17</v>
      </c>
      <c r="N20">
        <f>M20/16</f>
        <v>0.260625</v>
      </c>
      <c r="P20">
        <v>7</v>
      </c>
      <c r="Q20">
        <f t="shared" si="0"/>
        <v>0.30434782608695654</v>
      </c>
    </row>
    <row r="21" spans="1:77" x14ac:dyDescent="0.35">
      <c r="B21">
        <v>3</v>
      </c>
      <c r="C21">
        <v>7</v>
      </c>
      <c r="D21">
        <v>13</v>
      </c>
    </row>
    <row r="22" spans="1:77" x14ac:dyDescent="0.35">
      <c r="B22" s="2">
        <f>B21/SUM($B21:$D21)</f>
        <v>0.13043478260869565</v>
      </c>
      <c r="C22" s="2">
        <f t="shared" ref="C22:D22" si="1">C21/SUM($B21:$D21)</f>
        <v>0.30434782608695654</v>
      </c>
      <c r="D22" s="2">
        <f t="shared" si="1"/>
        <v>0.56521739130434778</v>
      </c>
    </row>
    <row r="25" spans="1:77" x14ac:dyDescent="0.35">
      <c r="B25" t="s">
        <v>0</v>
      </c>
      <c r="C25" t="s">
        <v>1</v>
      </c>
      <c r="E25" t="s">
        <v>2</v>
      </c>
      <c r="F25" t="s">
        <v>3</v>
      </c>
      <c r="G25">
        <v>1950</v>
      </c>
      <c r="H25">
        <v>1951</v>
      </c>
      <c r="I25">
        <v>1952</v>
      </c>
      <c r="J25">
        <v>1953</v>
      </c>
      <c r="K25">
        <v>1954</v>
      </c>
      <c r="M25">
        <v>1955</v>
      </c>
      <c r="N25">
        <v>1956</v>
      </c>
      <c r="O25">
        <v>1957</v>
      </c>
      <c r="P25">
        <v>1958</v>
      </c>
      <c r="Q25">
        <v>1959</v>
      </c>
      <c r="R25">
        <v>1960</v>
      </c>
      <c r="S25">
        <v>1961</v>
      </c>
      <c r="T25">
        <v>1962</v>
      </c>
      <c r="U25">
        <v>1963</v>
      </c>
      <c r="V25">
        <v>1964</v>
      </c>
      <c r="W25">
        <v>1965</v>
      </c>
      <c r="X25">
        <v>1966</v>
      </c>
      <c r="Y25">
        <v>1967</v>
      </c>
      <c r="Z25">
        <v>1968</v>
      </c>
      <c r="AA25">
        <v>1969</v>
      </c>
      <c r="AB25">
        <v>1970</v>
      </c>
      <c r="AC25">
        <v>1971</v>
      </c>
      <c r="AD25">
        <v>1972</v>
      </c>
      <c r="AE25">
        <v>1973</v>
      </c>
      <c r="AF25">
        <v>1974</v>
      </c>
      <c r="AG25">
        <v>1975</v>
      </c>
      <c r="AH25">
        <v>1976</v>
      </c>
      <c r="AI25">
        <v>1977</v>
      </c>
      <c r="AJ25">
        <v>1978</v>
      </c>
      <c r="AK25">
        <v>1979</v>
      </c>
      <c r="AL25">
        <v>1980</v>
      </c>
      <c r="AM25">
        <v>1981</v>
      </c>
      <c r="AN25">
        <v>1982</v>
      </c>
      <c r="AO25">
        <v>1983</v>
      </c>
      <c r="AP25">
        <v>1984</v>
      </c>
      <c r="AQ25">
        <v>1985</v>
      </c>
      <c r="AR25">
        <v>1986</v>
      </c>
      <c r="AS25">
        <v>1987</v>
      </c>
      <c r="AT25">
        <v>1988</v>
      </c>
      <c r="AU25">
        <v>1989</v>
      </c>
      <c r="AV25">
        <v>1990</v>
      </c>
      <c r="AW25">
        <v>1991</v>
      </c>
      <c r="AX25">
        <v>1992</v>
      </c>
      <c r="AY25">
        <v>1993</v>
      </c>
      <c r="AZ25">
        <v>1994</v>
      </c>
      <c r="BA25">
        <v>1995</v>
      </c>
      <c r="BB25">
        <v>1996</v>
      </c>
      <c r="BC25">
        <v>1997</v>
      </c>
      <c r="BD25">
        <v>1998</v>
      </c>
      <c r="BE25">
        <v>1999</v>
      </c>
      <c r="BF25">
        <v>2000</v>
      </c>
      <c r="BG25">
        <v>2001</v>
      </c>
      <c r="BH25">
        <v>2002</v>
      </c>
      <c r="BI25">
        <v>2003</v>
      </c>
      <c r="BJ25">
        <v>2004</v>
      </c>
      <c r="BK25">
        <v>2005</v>
      </c>
      <c r="BL25">
        <v>2006</v>
      </c>
      <c r="BM25">
        <v>2007</v>
      </c>
      <c r="BN25">
        <v>2008</v>
      </c>
      <c r="BO25">
        <v>2009</v>
      </c>
      <c r="BP25">
        <v>2010</v>
      </c>
      <c r="BQ25">
        <v>2011</v>
      </c>
      <c r="BR25">
        <v>2012</v>
      </c>
      <c r="BS25">
        <v>2013</v>
      </c>
      <c r="BT25">
        <v>2014</v>
      </c>
      <c r="BU25">
        <v>2015</v>
      </c>
      <c r="BV25">
        <v>2016</v>
      </c>
      <c r="BW25">
        <v>2017</v>
      </c>
      <c r="BX25">
        <v>2018</v>
      </c>
      <c r="BY25">
        <v>2019</v>
      </c>
    </row>
    <row r="26" spans="1:77" x14ac:dyDescent="0.35">
      <c r="A26">
        <v>55</v>
      </c>
      <c r="B26">
        <v>31</v>
      </c>
      <c r="C26">
        <v>36</v>
      </c>
      <c r="E26" t="s">
        <v>163</v>
      </c>
      <c r="F26" t="s">
        <v>164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2</v>
      </c>
      <c r="O26">
        <v>135</v>
      </c>
      <c r="P26">
        <v>945</v>
      </c>
      <c r="Q26">
        <v>599</v>
      </c>
      <c r="R26">
        <v>1131</v>
      </c>
      <c r="S26">
        <v>380</v>
      </c>
      <c r="T26">
        <v>5000</v>
      </c>
      <c r="U26">
        <v>13000</v>
      </c>
      <c r="V26">
        <v>13100</v>
      </c>
      <c r="W26">
        <v>9500</v>
      </c>
      <c r="X26">
        <v>3200</v>
      </c>
      <c r="Y26">
        <v>4900</v>
      </c>
      <c r="Z26">
        <v>5200</v>
      </c>
      <c r="AA26">
        <v>5900</v>
      </c>
      <c r="AB26">
        <v>5886</v>
      </c>
      <c r="AC26">
        <v>8169</v>
      </c>
      <c r="AD26">
        <v>8045</v>
      </c>
      <c r="AE26">
        <v>8072</v>
      </c>
      <c r="AF26">
        <v>8107</v>
      </c>
      <c r="AG26">
        <v>5128</v>
      </c>
      <c r="AH26">
        <v>9815</v>
      </c>
      <c r="AI26">
        <v>6892</v>
      </c>
      <c r="AJ26">
        <v>5186</v>
      </c>
      <c r="AK26">
        <v>6167</v>
      </c>
      <c r="AL26">
        <v>4114</v>
      </c>
      <c r="AM26">
        <v>4289</v>
      </c>
      <c r="AN26">
        <v>8434</v>
      </c>
      <c r="AO26">
        <v>8708</v>
      </c>
      <c r="AP26">
        <v>9291</v>
      </c>
      <c r="AQ26">
        <v>8252</v>
      </c>
      <c r="AR26">
        <v>7910</v>
      </c>
      <c r="AS26">
        <v>2311</v>
      </c>
      <c r="AT26">
        <v>2893</v>
      </c>
      <c r="AU26">
        <v>2718</v>
      </c>
      <c r="AV26">
        <v>1194</v>
      </c>
      <c r="AW26">
        <v>2522</v>
      </c>
      <c r="AX26">
        <v>3649</v>
      </c>
      <c r="AY26">
        <v>2337</v>
      </c>
      <c r="AZ26">
        <v>2992</v>
      </c>
      <c r="BA26">
        <v>3413</v>
      </c>
      <c r="BB26">
        <v>3747</v>
      </c>
      <c r="BC26">
        <v>9125</v>
      </c>
      <c r="BD26">
        <v>1529</v>
      </c>
      <c r="BE26">
        <v>5568</v>
      </c>
      <c r="BF26">
        <v>7532</v>
      </c>
      <c r="BG26">
        <v>11298</v>
      </c>
      <c r="BH26">
        <v>9973</v>
      </c>
      <c r="BI26">
        <v>6205</v>
      </c>
      <c r="BJ26">
        <v>5159</v>
      </c>
      <c r="BK26">
        <v>3693</v>
      </c>
      <c r="BL26">
        <v>2419</v>
      </c>
      <c r="BM26">
        <v>2398</v>
      </c>
      <c r="BN26">
        <v>1497</v>
      </c>
      <c r="BO26">
        <v>2093</v>
      </c>
      <c r="BP26">
        <v>3143</v>
      </c>
      <c r="BQ26">
        <v>3114</v>
      </c>
      <c r="BR26">
        <v>1852</v>
      </c>
      <c r="BS26">
        <v>3188</v>
      </c>
      <c r="BT26">
        <v>3215</v>
      </c>
      <c r="BU26">
        <v>3462</v>
      </c>
      <c r="BV26">
        <v>3820</v>
      </c>
      <c r="BW26">
        <v>3166</v>
      </c>
      <c r="BX26">
        <v>4915</v>
      </c>
      <c r="BY26">
        <v>4230.88</v>
      </c>
    </row>
    <row r="27" spans="1:77" x14ac:dyDescent="0.35">
      <c r="A27">
        <v>56</v>
      </c>
      <c r="B27">
        <v>31</v>
      </c>
      <c r="C27">
        <v>36</v>
      </c>
      <c r="E27" t="s">
        <v>165</v>
      </c>
      <c r="F27" t="s">
        <v>166</v>
      </c>
      <c r="G27">
        <v>133</v>
      </c>
      <c r="H27">
        <v>108</v>
      </c>
      <c r="I27">
        <v>5</v>
      </c>
      <c r="J27">
        <v>16</v>
      </c>
      <c r="K27">
        <v>104</v>
      </c>
      <c r="M27">
        <v>108</v>
      </c>
      <c r="N27">
        <v>206</v>
      </c>
      <c r="O27">
        <v>209</v>
      </c>
      <c r="P27">
        <v>202</v>
      </c>
      <c r="Q27">
        <v>202</v>
      </c>
      <c r="R27">
        <v>101</v>
      </c>
      <c r="S27">
        <v>501</v>
      </c>
      <c r="T27">
        <v>902</v>
      </c>
      <c r="U27">
        <v>701</v>
      </c>
      <c r="V27">
        <v>300</v>
      </c>
      <c r="W27">
        <v>300</v>
      </c>
      <c r="X27">
        <v>442</v>
      </c>
      <c r="Y27">
        <v>505</v>
      </c>
      <c r="Z27">
        <v>805</v>
      </c>
      <c r="AA27">
        <v>805</v>
      </c>
      <c r="AB27">
        <v>700</v>
      </c>
      <c r="AC27">
        <v>1200</v>
      </c>
      <c r="AD27">
        <v>1279</v>
      </c>
      <c r="AE27">
        <v>2098</v>
      </c>
      <c r="AF27">
        <v>2055</v>
      </c>
      <c r="AG27">
        <v>2014</v>
      </c>
      <c r="AH27">
        <v>2147</v>
      </c>
      <c r="AI27">
        <v>1636</v>
      </c>
      <c r="AJ27">
        <v>1058</v>
      </c>
      <c r="AK27">
        <v>1303</v>
      </c>
      <c r="AL27">
        <v>1795</v>
      </c>
      <c r="AM27">
        <v>2082</v>
      </c>
      <c r="AN27">
        <v>1999</v>
      </c>
      <c r="AO27">
        <v>1846</v>
      </c>
      <c r="AP27">
        <v>2189</v>
      </c>
      <c r="AQ27">
        <v>1506</v>
      </c>
      <c r="AR27">
        <v>2110</v>
      </c>
      <c r="AS27">
        <v>1807</v>
      </c>
      <c r="AT27">
        <v>2061</v>
      </c>
      <c r="AU27">
        <v>2699</v>
      </c>
      <c r="AV27">
        <v>2370</v>
      </c>
      <c r="AW27">
        <v>2762</v>
      </c>
      <c r="AX27">
        <v>3151</v>
      </c>
      <c r="AY27">
        <v>3635</v>
      </c>
      <c r="AZ27">
        <v>4740</v>
      </c>
      <c r="BA27">
        <v>3806</v>
      </c>
      <c r="BB27">
        <v>3534</v>
      </c>
      <c r="BC27">
        <v>4178</v>
      </c>
      <c r="BD27">
        <v>4513</v>
      </c>
      <c r="BE27">
        <v>4669</v>
      </c>
      <c r="BF27">
        <v>2458</v>
      </c>
      <c r="BG27">
        <v>2108</v>
      </c>
      <c r="BH27">
        <v>2456</v>
      </c>
      <c r="BI27">
        <v>1714</v>
      </c>
      <c r="BJ27">
        <v>1811</v>
      </c>
      <c r="BK27">
        <v>1356</v>
      </c>
      <c r="BL27">
        <v>1359</v>
      </c>
      <c r="BM27">
        <v>1247</v>
      </c>
      <c r="BN27">
        <v>1180</v>
      </c>
      <c r="BO27">
        <v>1585</v>
      </c>
      <c r="BP27">
        <v>1917</v>
      </c>
      <c r="BQ27">
        <v>1970</v>
      </c>
      <c r="BR27">
        <v>2009</v>
      </c>
      <c r="BS27">
        <v>2101</v>
      </c>
      <c r="BT27">
        <v>2026</v>
      </c>
      <c r="BU27">
        <v>2923</v>
      </c>
      <c r="BV27">
        <v>3738</v>
      </c>
      <c r="BW27">
        <v>3269</v>
      </c>
      <c r="BX27">
        <v>4180</v>
      </c>
      <c r="BY27">
        <v>2794.48</v>
      </c>
    </row>
    <row r="28" spans="1:77" x14ac:dyDescent="0.35">
      <c r="A28">
        <v>57</v>
      </c>
      <c r="B28">
        <v>31</v>
      </c>
      <c r="C28">
        <v>36</v>
      </c>
      <c r="E28" t="s">
        <v>167</v>
      </c>
      <c r="F28" t="s">
        <v>168</v>
      </c>
      <c r="G28">
        <v>2865</v>
      </c>
      <c r="H28">
        <v>3943</v>
      </c>
      <c r="I28">
        <v>3686</v>
      </c>
      <c r="J28">
        <v>3066</v>
      </c>
      <c r="K28">
        <v>4712</v>
      </c>
      <c r="M28">
        <v>4982</v>
      </c>
      <c r="N28">
        <v>6358</v>
      </c>
      <c r="O28">
        <v>6982</v>
      </c>
      <c r="P28">
        <v>8268</v>
      </c>
      <c r="Q28">
        <v>6266</v>
      </c>
      <c r="R28">
        <v>7772</v>
      </c>
      <c r="S28">
        <v>7216</v>
      </c>
      <c r="T28">
        <v>8348</v>
      </c>
      <c r="U28">
        <v>7300</v>
      </c>
      <c r="V28">
        <v>4939</v>
      </c>
      <c r="W28">
        <v>7100</v>
      </c>
      <c r="X28">
        <v>8531</v>
      </c>
      <c r="Y28">
        <v>8463</v>
      </c>
      <c r="Z28">
        <v>11014</v>
      </c>
      <c r="AA28">
        <v>10096</v>
      </c>
      <c r="AB28">
        <v>10178</v>
      </c>
      <c r="AC28">
        <v>8200</v>
      </c>
      <c r="AD28">
        <v>10193</v>
      </c>
      <c r="AE28">
        <v>11056</v>
      </c>
      <c r="AF28">
        <v>10213</v>
      </c>
      <c r="AG28">
        <v>9934</v>
      </c>
      <c r="AH28">
        <v>11524</v>
      </c>
      <c r="AI28">
        <v>10607</v>
      </c>
      <c r="AJ28">
        <v>8447</v>
      </c>
      <c r="AK28">
        <v>8672</v>
      </c>
      <c r="AL28">
        <v>11316</v>
      </c>
      <c r="AM28">
        <v>8695</v>
      </c>
      <c r="AN28">
        <v>11497</v>
      </c>
      <c r="AO28">
        <v>8694</v>
      </c>
      <c r="AP28">
        <v>7649</v>
      </c>
      <c r="AQ28">
        <v>8392</v>
      </c>
      <c r="AR28">
        <v>8990</v>
      </c>
      <c r="AS28">
        <v>9300</v>
      </c>
      <c r="AT28">
        <v>6900</v>
      </c>
      <c r="AU28">
        <v>9942</v>
      </c>
      <c r="AV28">
        <v>10399</v>
      </c>
      <c r="AW28">
        <v>11213</v>
      </c>
      <c r="AX28">
        <v>10442</v>
      </c>
      <c r="AY28">
        <v>12063</v>
      </c>
      <c r="AZ28">
        <v>10787</v>
      </c>
      <c r="BA28">
        <v>9769</v>
      </c>
      <c r="BB28">
        <v>12368</v>
      </c>
      <c r="BC28">
        <v>8678</v>
      </c>
      <c r="BD28">
        <v>8728</v>
      </c>
      <c r="BE28">
        <v>9535</v>
      </c>
      <c r="BF28">
        <v>6975</v>
      </c>
      <c r="BG28">
        <v>6913</v>
      </c>
      <c r="BH28">
        <v>7475</v>
      </c>
      <c r="BI28">
        <v>7230</v>
      </c>
      <c r="BJ28">
        <v>8809</v>
      </c>
      <c r="BK28">
        <v>8638</v>
      </c>
      <c r="BL28">
        <v>7926</v>
      </c>
      <c r="BM28">
        <v>7338</v>
      </c>
      <c r="BN28">
        <v>8493</v>
      </c>
      <c r="BO28">
        <v>6568</v>
      </c>
      <c r="BP28">
        <v>8189</v>
      </c>
      <c r="BQ28">
        <v>7801</v>
      </c>
      <c r="BR28">
        <v>5263</v>
      </c>
      <c r="BS28">
        <v>7790</v>
      </c>
      <c r="BT28">
        <v>9909</v>
      </c>
      <c r="BU28">
        <v>9079</v>
      </c>
      <c r="BV28">
        <v>10170</v>
      </c>
      <c r="BW28">
        <v>10105</v>
      </c>
      <c r="BX28">
        <v>11278</v>
      </c>
      <c r="BY28">
        <v>7434</v>
      </c>
    </row>
    <row r="29" spans="1:77" x14ac:dyDescent="0.35">
      <c r="A29">
        <v>58</v>
      </c>
      <c r="B29">
        <v>31</v>
      </c>
      <c r="C29">
        <v>36</v>
      </c>
      <c r="E29" t="s">
        <v>169</v>
      </c>
      <c r="F29" t="s">
        <v>170</v>
      </c>
      <c r="G29">
        <v>100</v>
      </c>
      <c r="H29">
        <v>100</v>
      </c>
      <c r="I29">
        <v>100</v>
      </c>
      <c r="J29">
        <v>100</v>
      </c>
      <c r="K29">
        <v>100</v>
      </c>
      <c r="M29">
        <v>300</v>
      </c>
      <c r="N29">
        <v>300</v>
      </c>
      <c r="O29">
        <v>300</v>
      </c>
      <c r="P29">
        <v>500</v>
      </c>
      <c r="Q29">
        <v>800</v>
      </c>
      <c r="R29">
        <v>800</v>
      </c>
      <c r="S29">
        <v>600</v>
      </c>
      <c r="T29">
        <v>500</v>
      </c>
      <c r="U29">
        <v>500</v>
      </c>
      <c r="V29">
        <v>600</v>
      </c>
      <c r="W29">
        <v>600</v>
      </c>
      <c r="X29">
        <v>600</v>
      </c>
      <c r="Y29">
        <v>600</v>
      </c>
      <c r="Z29">
        <v>600</v>
      </c>
      <c r="AA29">
        <v>500</v>
      </c>
      <c r="AB29">
        <v>500</v>
      </c>
      <c r="AC29">
        <v>800</v>
      </c>
      <c r="AD29">
        <v>800</v>
      </c>
      <c r="AE29">
        <v>780</v>
      </c>
      <c r="AF29">
        <v>619</v>
      </c>
      <c r="AG29">
        <v>620</v>
      </c>
      <c r="AH29">
        <v>565</v>
      </c>
      <c r="AI29">
        <v>629</v>
      </c>
      <c r="AJ29">
        <v>698</v>
      </c>
      <c r="AK29">
        <v>586</v>
      </c>
      <c r="AL29">
        <v>604</v>
      </c>
      <c r="AM29">
        <v>628</v>
      </c>
      <c r="AN29">
        <v>687</v>
      </c>
      <c r="AO29">
        <v>677</v>
      </c>
      <c r="AP29">
        <v>680</v>
      </c>
      <c r="AQ29">
        <v>574</v>
      </c>
      <c r="AR29">
        <v>500</v>
      </c>
      <c r="AS29">
        <v>392</v>
      </c>
      <c r="AT29">
        <v>219</v>
      </c>
      <c r="AU29">
        <v>234</v>
      </c>
      <c r="AV29">
        <v>225</v>
      </c>
      <c r="AW29">
        <v>375</v>
      </c>
      <c r="AX29">
        <v>390</v>
      </c>
      <c r="AY29">
        <v>450</v>
      </c>
      <c r="AZ29">
        <v>490</v>
      </c>
      <c r="BA29">
        <v>429</v>
      </c>
      <c r="BB29">
        <v>307</v>
      </c>
      <c r="BC29">
        <v>481</v>
      </c>
      <c r="BD29">
        <v>441</v>
      </c>
      <c r="BE29">
        <v>125</v>
      </c>
      <c r="BF29">
        <v>190</v>
      </c>
      <c r="BG29">
        <v>203</v>
      </c>
      <c r="BH29">
        <v>28</v>
      </c>
      <c r="BI29">
        <v>29</v>
      </c>
      <c r="BJ29">
        <v>15</v>
      </c>
      <c r="BK29">
        <v>172</v>
      </c>
      <c r="BL29">
        <v>21</v>
      </c>
      <c r="BM29">
        <v>12</v>
      </c>
      <c r="BN29">
        <v>53</v>
      </c>
      <c r="BO29">
        <v>47</v>
      </c>
      <c r="BP29">
        <v>52</v>
      </c>
      <c r="BQ29">
        <v>107</v>
      </c>
      <c r="BR29">
        <v>103</v>
      </c>
      <c r="BS29">
        <v>109</v>
      </c>
      <c r="BT29">
        <v>110</v>
      </c>
      <c r="BU29">
        <v>74</v>
      </c>
      <c r="BV29">
        <v>253</v>
      </c>
      <c r="BW29">
        <v>263</v>
      </c>
      <c r="BX29">
        <v>189</v>
      </c>
      <c r="BY29">
        <v>212.46</v>
      </c>
    </row>
    <row r="30" spans="1:77" x14ac:dyDescent="0.35">
      <c r="A30">
        <v>59</v>
      </c>
      <c r="B30">
        <v>31</v>
      </c>
      <c r="C30">
        <v>36</v>
      </c>
      <c r="E30" t="s">
        <v>171</v>
      </c>
      <c r="F30" t="s">
        <v>172</v>
      </c>
      <c r="G30">
        <v>4716</v>
      </c>
      <c r="H30">
        <v>5417</v>
      </c>
      <c r="I30">
        <v>4060</v>
      </c>
      <c r="J30">
        <v>4072</v>
      </c>
      <c r="K30">
        <v>4109</v>
      </c>
      <c r="M30">
        <v>5076</v>
      </c>
      <c r="N30">
        <v>4550</v>
      </c>
      <c r="O30">
        <v>4239</v>
      </c>
      <c r="P30">
        <v>4482</v>
      </c>
      <c r="Q30">
        <v>4772</v>
      </c>
      <c r="R30">
        <v>5786</v>
      </c>
      <c r="S30">
        <v>5425</v>
      </c>
      <c r="T30">
        <v>5382</v>
      </c>
      <c r="U30">
        <v>5790</v>
      </c>
      <c r="V30">
        <v>6353</v>
      </c>
      <c r="W30">
        <v>6280</v>
      </c>
      <c r="X30">
        <v>6547</v>
      </c>
      <c r="Y30">
        <v>6965</v>
      </c>
      <c r="Z30">
        <v>5511</v>
      </c>
      <c r="AA30">
        <v>5613</v>
      </c>
      <c r="AB30">
        <v>5207</v>
      </c>
      <c r="AC30">
        <v>5700</v>
      </c>
      <c r="AD30">
        <v>5020</v>
      </c>
      <c r="AE30">
        <v>6689</v>
      </c>
      <c r="AF30">
        <v>8796</v>
      </c>
      <c r="AG30">
        <v>6920</v>
      </c>
      <c r="AH30">
        <v>6955</v>
      </c>
      <c r="AI30">
        <v>7446</v>
      </c>
      <c r="AJ30">
        <v>5807</v>
      </c>
      <c r="AK30">
        <v>6796</v>
      </c>
      <c r="AL30">
        <v>6760</v>
      </c>
      <c r="AM30">
        <v>7878</v>
      </c>
      <c r="AN30">
        <v>10040</v>
      </c>
      <c r="AO30">
        <v>7817</v>
      </c>
      <c r="AP30">
        <v>6403</v>
      </c>
      <c r="AQ30">
        <v>6617</v>
      </c>
      <c r="AR30">
        <v>7074</v>
      </c>
      <c r="AS30">
        <v>7094</v>
      </c>
      <c r="AT30">
        <v>8360</v>
      </c>
      <c r="AU30">
        <v>6924</v>
      </c>
      <c r="AV30">
        <v>7090</v>
      </c>
      <c r="AW30">
        <v>6984</v>
      </c>
      <c r="AX30">
        <v>7861</v>
      </c>
      <c r="AY30">
        <v>8208</v>
      </c>
      <c r="AZ30">
        <v>8923</v>
      </c>
      <c r="BA30">
        <v>9773</v>
      </c>
      <c r="BB30">
        <v>11163</v>
      </c>
      <c r="BC30">
        <v>12716</v>
      </c>
      <c r="BD30">
        <v>8561</v>
      </c>
      <c r="BE30">
        <v>10851</v>
      </c>
      <c r="BF30">
        <v>8893</v>
      </c>
      <c r="BG30">
        <v>9830</v>
      </c>
      <c r="BH30">
        <v>12248</v>
      </c>
      <c r="BI30">
        <v>11158</v>
      </c>
      <c r="BJ30">
        <v>12820</v>
      </c>
      <c r="BK30">
        <v>10637</v>
      </c>
      <c r="BL30">
        <v>11564</v>
      </c>
      <c r="BM30">
        <v>9230</v>
      </c>
      <c r="BN30">
        <v>11127</v>
      </c>
      <c r="BO30">
        <v>10274</v>
      </c>
      <c r="BP30">
        <v>10606</v>
      </c>
      <c r="BQ30">
        <v>11202</v>
      </c>
      <c r="BR30">
        <v>9902</v>
      </c>
      <c r="BS30">
        <v>8641</v>
      </c>
      <c r="BT30">
        <v>7937</v>
      </c>
      <c r="BU30">
        <v>9852</v>
      </c>
      <c r="BV30">
        <v>9456</v>
      </c>
      <c r="BW30">
        <v>10930</v>
      </c>
      <c r="BX30">
        <v>10083</v>
      </c>
      <c r="BY30">
        <v>6970.84</v>
      </c>
    </row>
    <row r="31" spans="1:77" x14ac:dyDescent="0.35">
      <c r="A31">
        <v>60</v>
      </c>
      <c r="B31">
        <v>31</v>
      </c>
      <c r="C31">
        <v>36</v>
      </c>
      <c r="E31" t="s">
        <v>174</v>
      </c>
      <c r="F31" t="s">
        <v>175</v>
      </c>
      <c r="G31">
        <v>300</v>
      </c>
      <c r="H31">
        <v>300</v>
      </c>
      <c r="I31">
        <v>300</v>
      </c>
      <c r="J31">
        <v>300</v>
      </c>
      <c r="K31">
        <v>400</v>
      </c>
      <c r="M31">
        <v>500</v>
      </c>
      <c r="N31">
        <v>500</v>
      </c>
      <c r="O31">
        <v>500</v>
      </c>
      <c r="P31">
        <v>500</v>
      </c>
      <c r="Q31">
        <v>500</v>
      </c>
      <c r="R31">
        <v>600</v>
      </c>
      <c r="S31">
        <v>600</v>
      </c>
      <c r="T31">
        <v>600</v>
      </c>
      <c r="U31">
        <v>600</v>
      </c>
      <c r="V31">
        <v>700</v>
      </c>
      <c r="W31">
        <v>900</v>
      </c>
      <c r="X31">
        <v>800</v>
      </c>
      <c r="Y31">
        <v>800</v>
      </c>
      <c r="Z31">
        <v>800</v>
      </c>
      <c r="AA31">
        <v>800</v>
      </c>
      <c r="AB31">
        <v>2300</v>
      </c>
      <c r="AC31">
        <v>3200</v>
      </c>
      <c r="AD31">
        <v>3000</v>
      </c>
      <c r="AE31">
        <v>3300</v>
      </c>
      <c r="AF31">
        <v>3225</v>
      </c>
      <c r="AG31">
        <v>4066</v>
      </c>
      <c r="AH31">
        <v>3533</v>
      </c>
      <c r="AI31">
        <v>3696</v>
      </c>
      <c r="AJ31">
        <v>3897</v>
      </c>
      <c r="AK31">
        <v>3739</v>
      </c>
      <c r="AL31">
        <v>4129</v>
      </c>
      <c r="AM31">
        <v>3315</v>
      </c>
      <c r="AN31">
        <v>2896</v>
      </c>
      <c r="AO31">
        <v>3229</v>
      </c>
      <c r="AP31">
        <v>2723</v>
      </c>
      <c r="AQ31">
        <v>4932</v>
      </c>
      <c r="AR31">
        <v>2565</v>
      </c>
      <c r="AS31">
        <v>3576</v>
      </c>
      <c r="AT31">
        <v>4447</v>
      </c>
      <c r="AU31">
        <v>4852</v>
      </c>
      <c r="AV31">
        <v>4933</v>
      </c>
      <c r="AW31">
        <v>7419</v>
      </c>
      <c r="AX31">
        <v>4925</v>
      </c>
      <c r="AY31">
        <v>7207</v>
      </c>
      <c r="AZ31">
        <v>6012</v>
      </c>
      <c r="BA31">
        <v>6541</v>
      </c>
      <c r="BB31">
        <v>5388</v>
      </c>
      <c r="BC31">
        <v>5940</v>
      </c>
      <c r="BD31">
        <v>6407</v>
      </c>
      <c r="BE31">
        <v>4238</v>
      </c>
      <c r="BF31">
        <v>5655</v>
      </c>
      <c r="BG31">
        <v>5598</v>
      </c>
      <c r="BH31">
        <v>5250</v>
      </c>
      <c r="BI31">
        <v>5629</v>
      </c>
      <c r="BJ31">
        <v>5898</v>
      </c>
      <c r="BK31">
        <v>6426</v>
      </c>
      <c r="BL31">
        <v>5876</v>
      </c>
      <c r="BM31">
        <v>3741</v>
      </c>
      <c r="BN31">
        <v>4135</v>
      </c>
      <c r="BO31">
        <v>4121</v>
      </c>
      <c r="BP31">
        <v>2793</v>
      </c>
      <c r="BQ31">
        <v>3879</v>
      </c>
      <c r="BR31">
        <v>2687</v>
      </c>
      <c r="BS31">
        <v>1846</v>
      </c>
      <c r="BT31">
        <v>1641</v>
      </c>
      <c r="BU31">
        <v>1134</v>
      </c>
      <c r="BV31">
        <v>1975</v>
      </c>
      <c r="BW31">
        <v>1912</v>
      </c>
      <c r="BX31">
        <v>1918</v>
      </c>
      <c r="BY31">
        <v>2428.75</v>
      </c>
    </row>
    <row r="32" spans="1:77" x14ac:dyDescent="0.35">
      <c r="A32">
        <v>61</v>
      </c>
      <c r="B32">
        <v>31</v>
      </c>
      <c r="C32">
        <v>36</v>
      </c>
      <c r="E32" t="s">
        <v>176</v>
      </c>
      <c r="F32" t="s">
        <v>252</v>
      </c>
      <c r="G32">
        <v>500</v>
      </c>
      <c r="H32">
        <v>500</v>
      </c>
      <c r="I32">
        <v>700</v>
      </c>
      <c r="J32">
        <v>800</v>
      </c>
      <c r="K32">
        <v>600</v>
      </c>
      <c r="M32">
        <v>800</v>
      </c>
      <c r="N32">
        <v>800</v>
      </c>
      <c r="O32">
        <v>1000</v>
      </c>
      <c r="P32">
        <v>1500</v>
      </c>
      <c r="Q32">
        <v>2000</v>
      </c>
      <c r="R32">
        <v>3300</v>
      </c>
      <c r="S32">
        <v>2700</v>
      </c>
      <c r="T32">
        <v>1200</v>
      </c>
      <c r="U32">
        <v>700</v>
      </c>
      <c r="V32">
        <v>700</v>
      </c>
      <c r="W32">
        <v>1000</v>
      </c>
      <c r="X32">
        <v>1100</v>
      </c>
      <c r="Y32">
        <v>1200</v>
      </c>
      <c r="Z32">
        <v>1400</v>
      </c>
      <c r="AA32">
        <v>1300</v>
      </c>
      <c r="AB32">
        <v>1673</v>
      </c>
      <c r="AC32">
        <v>1872</v>
      </c>
      <c r="AD32">
        <v>2698</v>
      </c>
      <c r="AE32">
        <v>2735</v>
      </c>
      <c r="AF32">
        <v>3348</v>
      </c>
      <c r="AG32">
        <v>3316</v>
      </c>
      <c r="AH32">
        <v>4829</v>
      </c>
      <c r="AI32">
        <v>6412</v>
      </c>
      <c r="AJ32">
        <v>4762</v>
      </c>
      <c r="AK32">
        <v>3472</v>
      </c>
      <c r="AL32">
        <v>5613</v>
      </c>
      <c r="AM32">
        <v>6663</v>
      </c>
      <c r="AN32">
        <v>14011</v>
      </c>
      <c r="AO32">
        <v>14954</v>
      </c>
      <c r="AP32">
        <v>20875</v>
      </c>
      <c r="AQ32">
        <v>15490</v>
      </c>
      <c r="AR32">
        <v>11512</v>
      </c>
      <c r="AS32">
        <v>8886</v>
      </c>
      <c r="AT32">
        <v>5757</v>
      </c>
      <c r="AU32">
        <v>4714</v>
      </c>
      <c r="AV32">
        <v>4275</v>
      </c>
      <c r="AW32">
        <v>7713</v>
      </c>
      <c r="AX32">
        <v>10886</v>
      </c>
      <c r="AY32">
        <v>14747</v>
      </c>
      <c r="AZ32">
        <v>9136</v>
      </c>
      <c r="BA32">
        <v>5212</v>
      </c>
      <c r="BB32">
        <v>4853</v>
      </c>
      <c r="BC32">
        <v>5578</v>
      </c>
      <c r="BD32">
        <v>5998</v>
      </c>
      <c r="BE32">
        <v>4186</v>
      </c>
      <c r="BF32">
        <v>4143</v>
      </c>
      <c r="BG32">
        <v>7771</v>
      </c>
      <c r="BH32">
        <v>3726</v>
      </c>
      <c r="BI32">
        <v>4449</v>
      </c>
      <c r="BJ32">
        <v>4392</v>
      </c>
      <c r="BK32">
        <v>2330</v>
      </c>
      <c r="BL32">
        <v>3245</v>
      </c>
      <c r="BM32">
        <v>1682</v>
      </c>
      <c r="BN32">
        <v>1581</v>
      </c>
      <c r="BO32">
        <v>2971</v>
      </c>
      <c r="BP32">
        <v>2759</v>
      </c>
      <c r="BQ32">
        <v>2164</v>
      </c>
      <c r="BR32">
        <v>2628</v>
      </c>
      <c r="BS32">
        <v>2681</v>
      </c>
      <c r="BT32">
        <v>3505</v>
      </c>
      <c r="BU32">
        <v>3771</v>
      </c>
      <c r="BV32">
        <v>3701</v>
      </c>
      <c r="BW32">
        <v>7823</v>
      </c>
      <c r="BX32">
        <v>6407</v>
      </c>
      <c r="BY32">
        <v>3422.99</v>
      </c>
    </row>
    <row r="33" spans="1:77" x14ac:dyDescent="0.35">
      <c r="A33">
        <v>62</v>
      </c>
      <c r="B33">
        <v>31</v>
      </c>
      <c r="C33">
        <v>36</v>
      </c>
      <c r="E33" t="s">
        <v>177</v>
      </c>
      <c r="F33" t="s">
        <v>257</v>
      </c>
      <c r="G33">
        <v>1000</v>
      </c>
      <c r="H33">
        <v>1158</v>
      </c>
      <c r="I33">
        <v>700</v>
      </c>
      <c r="J33">
        <v>500</v>
      </c>
      <c r="K33">
        <v>607</v>
      </c>
      <c r="M33">
        <v>600</v>
      </c>
      <c r="N33">
        <v>1451</v>
      </c>
      <c r="O33">
        <v>3802</v>
      </c>
      <c r="P33">
        <v>14383</v>
      </c>
      <c r="Q33">
        <v>13011</v>
      </c>
      <c r="R33">
        <v>12300</v>
      </c>
      <c r="S33">
        <v>3700</v>
      </c>
      <c r="T33">
        <v>28117</v>
      </c>
      <c r="U33">
        <v>19600</v>
      </c>
      <c r="V33">
        <v>19600</v>
      </c>
      <c r="W33">
        <v>13100</v>
      </c>
      <c r="X33">
        <v>14600</v>
      </c>
      <c r="Y33">
        <v>5500</v>
      </c>
      <c r="Z33">
        <v>10914</v>
      </c>
      <c r="AA33">
        <v>11800</v>
      </c>
      <c r="AB33">
        <v>10346</v>
      </c>
      <c r="AC33">
        <v>10498</v>
      </c>
      <c r="AD33">
        <v>11847</v>
      </c>
      <c r="AE33">
        <v>12216</v>
      </c>
      <c r="AF33">
        <v>12599</v>
      </c>
      <c r="AG33">
        <v>9451</v>
      </c>
      <c r="AH33">
        <v>8995</v>
      </c>
      <c r="AI33">
        <v>6250</v>
      </c>
      <c r="AJ33">
        <v>7208</v>
      </c>
      <c r="AK33">
        <v>6436</v>
      </c>
      <c r="AL33">
        <v>9114</v>
      </c>
      <c r="AM33">
        <v>9463</v>
      </c>
      <c r="AN33">
        <v>19276</v>
      </c>
      <c r="AO33">
        <v>32667</v>
      </c>
      <c r="AP33">
        <v>32860</v>
      </c>
      <c r="AQ33">
        <v>33520</v>
      </c>
      <c r="AR33">
        <v>22766</v>
      </c>
      <c r="AS33">
        <v>18574</v>
      </c>
      <c r="AT33">
        <v>23653</v>
      </c>
      <c r="AU33">
        <v>26880</v>
      </c>
      <c r="AV33">
        <v>20297</v>
      </c>
      <c r="AW33">
        <v>25876</v>
      </c>
      <c r="AX33">
        <v>24763</v>
      </c>
      <c r="AY33">
        <v>27554</v>
      </c>
      <c r="AZ33">
        <v>35324</v>
      </c>
      <c r="BA33">
        <v>22752</v>
      </c>
      <c r="BB33">
        <v>21697</v>
      </c>
      <c r="BC33">
        <v>22964</v>
      </c>
      <c r="BD33">
        <v>22166</v>
      </c>
      <c r="BE33">
        <v>19976</v>
      </c>
      <c r="BF33">
        <v>21556</v>
      </c>
      <c r="BG33">
        <v>27057</v>
      </c>
      <c r="BH33">
        <v>18479</v>
      </c>
      <c r="BI33">
        <v>15799</v>
      </c>
      <c r="BJ33">
        <v>17351</v>
      </c>
      <c r="BK33">
        <v>10975</v>
      </c>
      <c r="BL33">
        <v>17524</v>
      </c>
      <c r="BM33">
        <v>13720</v>
      </c>
      <c r="BN33">
        <v>11666</v>
      </c>
      <c r="BO33">
        <v>12939</v>
      </c>
      <c r="BP33">
        <v>15187</v>
      </c>
      <c r="BQ33">
        <v>13845</v>
      </c>
      <c r="BR33">
        <v>19087.28</v>
      </c>
      <c r="BS33">
        <v>21865.18</v>
      </c>
      <c r="BT33">
        <v>25830.51</v>
      </c>
      <c r="BU33">
        <v>27036.01</v>
      </c>
      <c r="BV33">
        <v>34486.639999999999</v>
      </c>
      <c r="BW33">
        <v>29309.93</v>
      </c>
      <c r="BX33">
        <v>30965.89</v>
      </c>
      <c r="BY33">
        <v>24503.360000000001</v>
      </c>
    </row>
    <row r="34" spans="1:77" x14ac:dyDescent="0.35">
      <c r="A34">
        <v>92</v>
      </c>
      <c r="B34">
        <v>34</v>
      </c>
      <c r="C34">
        <v>36</v>
      </c>
      <c r="E34" t="s">
        <v>165</v>
      </c>
      <c r="F34" t="s">
        <v>166</v>
      </c>
      <c r="G34">
        <v>1003</v>
      </c>
      <c r="H34">
        <v>900</v>
      </c>
      <c r="I34">
        <v>2200</v>
      </c>
      <c r="J34">
        <v>4002</v>
      </c>
      <c r="K34">
        <v>1403</v>
      </c>
      <c r="M34">
        <v>4003</v>
      </c>
      <c r="N34">
        <v>2510</v>
      </c>
      <c r="O34">
        <v>3300</v>
      </c>
      <c r="P34">
        <v>3840</v>
      </c>
      <c r="Q34">
        <v>5100</v>
      </c>
      <c r="R34">
        <v>5423</v>
      </c>
      <c r="S34">
        <v>3372</v>
      </c>
      <c r="T34">
        <v>3512</v>
      </c>
      <c r="U34">
        <v>2669</v>
      </c>
      <c r="V34">
        <v>1515</v>
      </c>
      <c r="W34">
        <v>2102</v>
      </c>
      <c r="X34">
        <v>3204</v>
      </c>
      <c r="Y34">
        <v>2755</v>
      </c>
      <c r="Z34">
        <v>1459</v>
      </c>
      <c r="AA34">
        <v>2035</v>
      </c>
      <c r="AB34">
        <v>2149</v>
      </c>
      <c r="AC34">
        <v>10405</v>
      </c>
      <c r="AD34">
        <v>4005</v>
      </c>
      <c r="AE34">
        <v>2236</v>
      </c>
      <c r="AF34">
        <v>8937</v>
      </c>
      <c r="AG34">
        <v>7255</v>
      </c>
      <c r="AH34">
        <v>6268</v>
      </c>
      <c r="AI34">
        <v>7249</v>
      </c>
      <c r="AJ34">
        <v>3791</v>
      </c>
      <c r="AK34">
        <v>1981</v>
      </c>
      <c r="AL34">
        <v>7571</v>
      </c>
      <c r="AM34">
        <v>7637</v>
      </c>
      <c r="AN34">
        <v>9090</v>
      </c>
      <c r="AO34">
        <v>4330</v>
      </c>
      <c r="AP34">
        <v>1461</v>
      </c>
      <c r="AQ34">
        <v>3627</v>
      </c>
      <c r="AR34">
        <v>2404</v>
      </c>
      <c r="AS34">
        <v>2851</v>
      </c>
      <c r="AT34">
        <v>9620</v>
      </c>
      <c r="AU34">
        <v>7973</v>
      </c>
      <c r="AV34">
        <v>1987</v>
      </c>
      <c r="AW34">
        <v>2383</v>
      </c>
      <c r="AX34">
        <v>1824</v>
      </c>
      <c r="AY34">
        <v>1765</v>
      </c>
      <c r="AZ34">
        <v>1688</v>
      </c>
      <c r="BA34">
        <v>1603</v>
      </c>
      <c r="BB34">
        <v>5557</v>
      </c>
      <c r="BC34">
        <v>10681</v>
      </c>
      <c r="BD34">
        <v>13638</v>
      </c>
      <c r="BE34">
        <v>9289</v>
      </c>
      <c r="BF34">
        <v>6155</v>
      </c>
      <c r="BG34">
        <v>6733</v>
      </c>
      <c r="BH34">
        <v>9272</v>
      </c>
      <c r="BI34">
        <v>5351</v>
      </c>
      <c r="BJ34">
        <v>5653</v>
      </c>
      <c r="BK34">
        <v>5025</v>
      </c>
      <c r="BL34">
        <v>8583</v>
      </c>
      <c r="BM34">
        <v>4610</v>
      </c>
      <c r="BN34">
        <v>5654</v>
      </c>
      <c r="BO34">
        <v>11015</v>
      </c>
      <c r="BP34">
        <v>13464</v>
      </c>
      <c r="BQ34">
        <v>18816</v>
      </c>
      <c r="BR34">
        <v>7392</v>
      </c>
      <c r="BS34">
        <v>5497</v>
      </c>
      <c r="BT34">
        <v>6237</v>
      </c>
      <c r="BU34">
        <v>6792</v>
      </c>
      <c r="BV34">
        <v>6542</v>
      </c>
      <c r="BW34">
        <v>17728</v>
      </c>
      <c r="BX34">
        <v>10014</v>
      </c>
      <c r="BY34">
        <v>10667.37</v>
      </c>
    </row>
    <row r="35" spans="1:77" x14ac:dyDescent="0.35">
      <c r="A35">
        <v>93</v>
      </c>
      <c r="B35">
        <v>34</v>
      </c>
      <c r="C35">
        <v>36</v>
      </c>
      <c r="E35" t="s">
        <v>246</v>
      </c>
      <c r="F35" t="s">
        <v>247</v>
      </c>
      <c r="G35">
        <v>598</v>
      </c>
      <c r="H35">
        <v>545</v>
      </c>
      <c r="I35">
        <v>522</v>
      </c>
      <c r="J35">
        <v>1217</v>
      </c>
      <c r="K35">
        <v>1646</v>
      </c>
      <c r="M35">
        <v>2615</v>
      </c>
      <c r="N35">
        <v>739</v>
      </c>
      <c r="O35">
        <v>3458</v>
      </c>
      <c r="P35">
        <v>1840</v>
      </c>
      <c r="Q35">
        <v>3477</v>
      </c>
      <c r="R35">
        <v>4454</v>
      </c>
      <c r="S35">
        <v>12276</v>
      </c>
      <c r="T35">
        <v>9819</v>
      </c>
      <c r="U35">
        <v>11577</v>
      </c>
      <c r="V35">
        <v>11984</v>
      </c>
      <c r="W35">
        <v>15895</v>
      </c>
      <c r="X35">
        <v>12321</v>
      </c>
      <c r="Y35">
        <v>16328</v>
      </c>
      <c r="Z35">
        <v>15568</v>
      </c>
      <c r="AA35">
        <v>22469</v>
      </c>
      <c r="AB35">
        <v>28830</v>
      </c>
      <c r="AC35">
        <v>37876</v>
      </c>
      <c r="AD35">
        <v>30229</v>
      </c>
      <c r="AE35">
        <v>33524</v>
      </c>
      <c r="AF35">
        <v>45792</v>
      </c>
      <c r="AG35">
        <v>44349</v>
      </c>
      <c r="AH35">
        <v>32579</v>
      </c>
      <c r="AI35">
        <v>38106</v>
      </c>
      <c r="AJ35">
        <v>36638</v>
      </c>
      <c r="AK35">
        <v>29856</v>
      </c>
      <c r="AL35">
        <v>37313</v>
      </c>
      <c r="AM35">
        <v>40762</v>
      </c>
      <c r="AN35">
        <v>42186</v>
      </c>
      <c r="AO35">
        <v>33376</v>
      </c>
      <c r="AP35">
        <v>39122</v>
      </c>
      <c r="AQ35">
        <v>39281</v>
      </c>
      <c r="AR35">
        <v>34677</v>
      </c>
      <c r="AS35">
        <v>33510</v>
      </c>
      <c r="AT35">
        <v>37699</v>
      </c>
      <c r="AU35">
        <v>45350</v>
      </c>
      <c r="AV35">
        <v>48892</v>
      </c>
      <c r="AW35">
        <v>53213</v>
      </c>
      <c r="AX35">
        <v>57495</v>
      </c>
      <c r="AY35">
        <v>73790</v>
      </c>
      <c r="AZ35">
        <v>91042</v>
      </c>
      <c r="BA35">
        <v>88401</v>
      </c>
      <c r="BB35">
        <v>87992</v>
      </c>
      <c r="BC35">
        <v>76987</v>
      </c>
      <c r="BD35">
        <v>79215</v>
      </c>
      <c r="BE35">
        <v>85930</v>
      </c>
      <c r="BF35">
        <v>69723</v>
      </c>
      <c r="BG35">
        <v>62897</v>
      </c>
      <c r="BH35">
        <v>44538</v>
      </c>
      <c r="BI35">
        <v>55151</v>
      </c>
      <c r="BJ35">
        <v>57376</v>
      </c>
      <c r="BK35">
        <v>42121</v>
      </c>
      <c r="BL35">
        <v>40428</v>
      </c>
      <c r="BM35">
        <v>43899</v>
      </c>
      <c r="BN35">
        <v>40411</v>
      </c>
      <c r="BO35">
        <v>50082</v>
      </c>
      <c r="BP35">
        <v>52226</v>
      </c>
      <c r="BQ35">
        <v>50074</v>
      </c>
      <c r="BR35">
        <v>45045.97</v>
      </c>
      <c r="BS35">
        <v>39296.550000000003</v>
      </c>
      <c r="BT35">
        <v>43719.42</v>
      </c>
      <c r="BU35">
        <v>46273.19</v>
      </c>
      <c r="BV35">
        <v>49365.24</v>
      </c>
      <c r="BW35">
        <v>49678.26</v>
      </c>
      <c r="BX35">
        <v>42244.05</v>
      </c>
      <c r="BY35">
        <v>42346.080000000002</v>
      </c>
    </row>
    <row r="36" spans="1:77" x14ac:dyDescent="0.35">
      <c r="A36">
        <v>94</v>
      </c>
      <c r="B36">
        <v>34</v>
      </c>
      <c r="C36">
        <v>36</v>
      </c>
      <c r="E36" t="s">
        <v>248</v>
      </c>
      <c r="F36" t="s">
        <v>249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800</v>
      </c>
      <c r="T36">
        <v>1000</v>
      </c>
      <c r="U36">
        <v>1500</v>
      </c>
      <c r="V36">
        <v>1447</v>
      </c>
      <c r="W36">
        <v>2208</v>
      </c>
      <c r="X36">
        <v>743</v>
      </c>
      <c r="Y36">
        <v>3886</v>
      </c>
      <c r="Z36">
        <v>3951</v>
      </c>
      <c r="AA36">
        <v>5559</v>
      </c>
      <c r="AB36">
        <v>5996</v>
      </c>
      <c r="AC36">
        <v>1949</v>
      </c>
      <c r="AD36">
        <v>5586</v>
      </c>
      <c r="AE36">
        <v>3962</v>
      </c>
      <c r="AF36">
        <v>6872</v>
      </c>
      <c r="AG36">
        <v>6066</v>
      </c>
      <c r="AH36">
        <v>4759</v>
      </c>
      <c r="AI36">
        <v>14898</v>
      </c>
      <c r="AJ36">
        <v>3127</v>
      </c>
      <c r="AK36">
        <v>6222</v>
      </c>
      <c r="AL36">
        <v>15023</v>
      </c>
      <c r="AM36">
        <v>8446</v>
      </c>
      <c r="AN36">
        <v>15409</v>
      </c>
      <c r="AO36">
        <v>11107</v>
      </c>
      <c r="AP36">
        <v>16813</v>
      </c>
      <c r="AQ36">
        <v>14869</v>
      </c>
      <c r="AR36">
        <v>13875</v>
      </c>
      <c r="AS36">
        <v>15816</v>
      </c>
      <c r="AT36">
        <v>8313</v>
      </c>
      <c r="AU36">
        <v>6121</v>
      </c>
      <c r="AV36">
        <v>7795</v>
      </c>
      <c r="AW36">
        <v>5884</v>
      </c>
      <c r="AX36">
        <v>1459</v>
      </c>
      <c r="AY36">
        <v>1347</v>
      </c>
      <c r="AZ36">
        <v>1452</v>
      </c>
      <c r="BA36">
        <v>1978</v>
      </c>
      <c r="BB36">
        <v>1780</v>
      </c>
      <c r="BC36">
        <v>4088</v>
      </c>
      <c r="BD36">
        <v>5714</v>
      </c>
      <c r="BE36">
        <v>1631</v>
      </c>
      <c r="BF36">
        <v>2371</v>
      </c>
      <c r="BG36">
        <v>2775</v>
      </c>
      <c r="BH36">
        <v>2291</v>
      </c>
      <c r="BI36">
        <v>1487</v>
      </c>
      <c r="BJ36">
        <v>1754</v>
      </c>
      <c r="BK36">
        <v>1572</v>
      </c>
      <c r="BL36">
        <v>3816</v>
      </c>
      <c r="BM36">
        <v>4118</v>
      </c>
      <c r="BN36">
        <v>4645</v>
      </c>
      <c r="BO36">
        <v>6695</v>
      </c>
      <c r="BP36">
        <v>7350.71</v>
      </c>
      <c r="BQ36">
        <v>8436.5</v>
      </c>
      <c r="BR36">
        <v>8526</v>
      </c>
      <c r="BS36">
        <v>9071</v>
      </c>
      <c r="BT36">
        <v>12855</v>
      </c>
      <c r="BU36">
        <v>14040</v>
      </c>
      <c r="BV36">
        <v>11180</v>
      </c>
      <c r="BW36">
        <v>5116</v>
      </c>
      <c r="BX36">
        <v>8457</v>
      </c>
      <c r="BY36">
        <v>4837.1099999999997</v>
      </c>
    </row>
    <row r="37" spans="1:77" x14ac:dyDescent="0.35">
      <c r="A37">
        <v>95</v>
      </c>
      <c r="B37">
        <v>34</v>
      </c>
      <c r="C37">
        <v>36</v>
      </c>
      <c r="E37" t="s">
        <v>250</v>
      </c>
      <c r="F37" t="s">
        <v>251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177</v>
      </c>
      <c r="X37">
        <v>80</v>
      </c>
      <c r="Y37">
        <v>8</v>
      </c>
      <c r="Z37">
        <v>173</v>
      </c>
      <c r="AA37">
        <v>497</v>
      </c>
      <c r="AB37">
        <v>1076</v>
      </c>
      <c r="AC37">
        <v>1446</v>
      </c>
      <c r="AD37">
        <v>582</v>
      </c>
      <c r="AE37">
        <v>230</v>
      </c>
      <c r="AF37">
        <v>2485</v>
      </c>
      <c r="AG37">
        <v>6770</v>
      </c>
      <c r="AH37">
        <v>7831</v>
      </c>
      <c r="AI37">
        <v>3998</v>
      </c>
      <c r="AJ37">
        <v>13346</v>
      </c>
      <c r="AK37">
        <v>9659</v>
      </c>
      <c r="AL37">
        <v>13334</v>
      </c>
      <c r="AM37">
        <v>12271</v>
      </c>
      <c r="AN37">
        <v>11320</v>
      </c>
      <c r="AO37">
        <v>19417</v>
      </c>
      <c r="AP37">
        <v>16005</v>
      </c>
      <c r="AQ37">
        <v>7739</v>
      </c>
      <c r="AR37">
        <v>8220</v>
      </c>
      <c r="AS37">
        <v>14844</v>
      </c>
      <c r="AT37">
        <v>19047</v>
      </c>
      <c r="AU37">
        <v>24466</v>
      </c>
      <c r="AV37">
        <v>23773</v>
      </c>
      <c r="AW37">
        <v>18465</v>
      </c>
      <c r="AX37">
        <v>19373</v>
      </c>
      <c r="AY37">
        <v>10898</v>
      </c>
      <c r="AZ37">
        <v>8281</v>
      </c>
      <c r="BA37">
        <v>6226</v>
      </c>
      <c r="BB37">
        <v>6751</v>
      </c>
      <c r="BC37">
        <v>9918</v>
      </c>
      <c r="BD37">
        <v>8765</v>
      </c>
      <c r="BE37">
        <v>6957</v>
      </c>
      <c r="BF37">
        <v>10172</v>
      </c>
      <c r="BG37">
        <v>10839</v>
      </c>
      <c r="BH37">
        <v>11927</v>
      </c>
      <c r="BI37">
        <v>14852</v>
      </c>
      <c r="BJ37">
        <v>13173</v>
      </c>
      <c r="BK37">
        <v>9624</v>
      </c>
      <c r="BL37">
        <v>6647</v>
      </c>
      <c r="BM37">
        <v>8016</v>
      </c>
      <c r="BN37">
        <v>10529</v>
      </c>
      <c r="BO37">
        <v>11637</v>
      </c>
      <c r="BP37">
        <v>15366.27</v>
      </c>
      <c r="BQ37">
        <v>8548.7000000000007</v>
      </c>
      <c r="BR37">
        <v>5236</v>
      </c>
      <c r="BS37">
        <v>7748</v>
      </c>
      <c r="BT37">
        <v>6163</v>
      </c>
      <c r="BU37">
        <v>7626.24</v>
      </c>
      <c r="BV37">
        <v>8434</v>
      </c>
      <c r="BW37">
        <v>11945</v>
      </c>
      <c r="BX37">
        <v>10192</v>
      </c>
      <c r="BY37">
        <v>10878.7</v>
      </c>
    </row>
    <row r="38" spans="1:77" x14ac:dyDescent="0.35">
      <c r="A38">
        <v>96</v>
      </c>
      <c r="B38">
        <v>34</v>
      </c>
      <c r="C38">
        <v>36</v>
      </c>
      <c r="E38" t="s">
        <v>176</v>
      </c>
      <c r="F38" t="s">
        <v>252</v>
      </c>
      <c r="G38">
        <v>111</v>
      </c>
      <c r="H38">
        <v>101</v>
      </c>
      <c r="I38">
        <v>97</v>
      </c>
      <c r="J38">
        <v>225</v>
      </c>
      <c r="K38">
        <v>304</v>
      </c>
      <c r="M38">
        <v>483</v>
      </c>
      <c r="N38">
        <v>345</v>
      </c>
      <c r="O38">
        <v>129</v>
      </c>
      <c r="P38">
        <v>86</v>
      </c>
      <c r="Q38">
        <v>167</v>
      </c>
      <c r="R38">
        <v>158</v>
      </c>
      <c r="S38">
        <v>394</v>
      </c>
      <c r="T38">
        <v>6158</v>
      </c>
      <c r="U38">
        <v>11123</v>
      </c>
      <c r="V38">
        <v>9530</v>
      </c>
      <c r="W38">
        <v>19893</v>
      </c>
      <c r="X38">
        <v>16217</v>
      </c>
      <c r="Y38">
        <v>17262</v>
      </c>
      <c r="Z38">
        <v>37105</v>
      </c>
      <c r="AA38">
        <v>19675</v>
      </c>
      <c r="AB38">
        <v>40838</v>
      </c>
      <c r="AC38">
        <v>62779</v>
      </c>
      <c r="AD38">
        <v>66609</v>
      </c>
      <c r="AE38">
        <v>67912</v>
      </c>
      <c r="AF38">
        <v>101358</v>
      </c>
      <c r="AG38">
        <v>54725</v>
      </c>
      <c r="AH38">
        <v>61167</v>
      </c>
      <c r="AI38">
        <v>95491</v>
      </c>
      <c r="AJ38">
        <v>87716</v>
      </c>
      <c r="AK38">
        <v>75386</v>
      </c>
      <c r="AL38">
        <v>89975</v>
      </c>
      <c r="AM38">
        <v>103536</v>
      </c>
      <c r="AN38">
        <v>118269</v>
      </c>
      <c r="AO38">
        <v>104633</v>
      </c>
      <c r="AP38">
        <v>90714</v>
      </c>
      <c r="AQ38">
        <v>78035</v>
      </c>
      <c r="AR38">
        <v>85434</v>
      </c>
      <c r="AS38">
        <v>84734</v>
      </c>
      <c r="AT38">
        <v>104400</v>
      </c>
      <c r="AU38">
        <v>85381</v>
      </c>
      <c r="AV38">
        <v>110251</v>
      </c>
      <c r="AW38">
        <v>179763</v>
      </c>
      <c r="AX38">
        <v>131753</v>
      </c>
      <c r="AY38">
        <v>166404</v>
      </c>
      <c r="AZ38">
        <v>151075</v>
      </c>
      <c r="BA38">
        <v>146229</v>
      </c>
      <c r="BB38">
        <v>122085</v>
      </c>
      <c r="BC38">
        <v>110024</v>
      </c>
      <c r="BD38">
        <v>126701</v>
      </c>
      <c r="BE38">
        <v>150240</v>
      </c>
      <c r="BF38">
        <v>124187</v>
      </c>
      <c r="BG38">
        <v>135054</v>
      </c>
      <c r="BH38">
        <v>101735</v>
      </c>
      <c r="BI38">
        <v>127505</v>
      </c>
      <c r="BJ38">
        <v>148206</v>
      </c>
      <c r="BK38">
        <v>136564</v>
      </c>
      <c r="BL38">
        <v>102507</v>
      </c>
      <c r="BM38">
        <v>108119</v>
      </c>
      <c r="BN38">
        <v>120100</v>
      </c>
      <c r="BO38">
        <v>139040</v>
      </c>
      <c r="BP38">
        <v>152934</v>
      </c>
      <c r="BQ38">
        <v>183453</v>
      </c>
      <c r="BR38">
        <v>217339</v>
      </c>
      <c r="BS38">
        <v>219795.1</v>
      </c>
      <c r="BT38">
        <v>204869.88</v>
      </c>
      <c r="BU38">
        <v>226241.45</v>
      </c>
      <c r="BV38">
        <v>233992.74</v>
      </c>
      <c r="BW38">
        <v>243093.64</v>
      </c>
      <c r="BX38">
        <v>262509.49</v>
      </c>
      <c r="BY38">
        <v>239602.04</v>
      </c>
    </row>
    <row r="39" spans="1:77" x14ac:dyDescent="0.35">
      <c r="A39">
        <v>97</v>
      </c>
      <c r="B39">
        <v>34</v>
      </c>
      <c r="C39">
        <v>36</v>
      </c>
      <c r="E39" t="s">
        <v>253</v>
      </c>
      <c r="F39" t="s">
        <v>254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1</v>
      </c>
      <c r="O39">
        <v>100</v>
      </c>
      <c r="P39">
        <v>100</v>
      </c>
      <c r="Q39">
        <v>100</v>
      </c>
      <c r="R39">
        <v>100</v>
      </c>
      <c r="S39">
        <v>400</v>
      </c>
      <c r="T39">
        <v>200</v>
      </c>
      <c r="U39">
        <v>600</v>
      </c>
      <c r="V39">
        <v>915</v>
      </c>
      <c r="W39">
        <v>1456</v>
      </c>
      <c r="X39">
        <v>1360</v>
      </c>
      <c r="Y39">
        <v>1316</v>
      </c>
      <c r="Z39">
        <v>1789</v>
      </c>
      <c r="AA39">
        <v>2203</v>
      </c>
      <c r="AB39">
        <v>1860</v>
      </c>
      <c r="AC39">
        <v>1791</v>
      </c>
      <c r="AD39">
        <v>1609</v>
      </c>
      <c r="AE39">
        <v>2306</v>
      </c>
      <c r="AF39">
        <v>2416</v>
      </c>
      <c r="AG39">
        <v>2015</v>
      </c>
      <c r="AH39">
        <v>1843</v>
      </c>
      <c r="AI39">
        <v>1505</v>
      </c>
      <c r="AJ39">
        <v>1747</v>
      </c>
      <c r="AK39">
        <v>1320</v>
      </c>
      <c r="AL39">
        <v>2208</v>
      </c>
      <c r="AM39">
        <v>1389</v>
      </c>
      <c r="AN39">
        <v>2672</v>
      </c>
      <c r="AO39">
        <v>2382</v>
      </c>
      <c r="AP39">
        <v>3669</v>
      </c>
      <c r="AQ39">
        <v>3529</v>
      </c>
      <c r="AR39">
        <v>1371</v>
      </c>
      <c r="AS39">
        <v>1293</v>
      </c>
      <c r="AT39">
        <v>3108</v>
      </c>
      <c r="AU39">
        <v>3585</v>
      </c>
      <c r="AV39">
        <v>3781</v>
      </c>
      <c r="AW39">
        <v>1739</v>
      </c>
      <c r="AX39">
        <v>1998</v>
      </c>
      <c r="AY39">
        <v>3477</v>
      </c>
      <c r="AZ39">
        <v>4290</v>
      </c>
      <c r="BA39">
        <v>5129</v>
      </c>
      <c r="BB39">
        <v>6008</v>
      </c>
      <c r="BC39">
        <v>3346</v>
      </c>
      <c r="BD39">
        <v>3161</v>
      </c>
      <c r="BE39">
        <v>3145</v>
      </c>
      <c r="BF39">
        <v>2889</v>
      </c>
      <c r="BG39">
        <v>3774</v>
      </c>
      <c r="BH39">
        <v>2332</v>
      </c>
      <c r="BI39">
        <v>4794</v>
      </c>
      <c r="BJ39">
        <v>2373</v>
      </c>
      <c r="BK39">
        <v>2142</v>
      </c>
      <c r="BL39">
        <v>2664</v>
      </c>
      <c r="BM39">
        <v>3726</v>
      </c>
      <c r="BN39">
        <v>3452</v>
      </c>
      <c r="BO39">
        <v>3582</v>
      </c>
      <c r="BP39">
        <v>3898</v>
      </c>
      <c r="BQ39">
        <v>2189</v>
      </c>
      <c r="BR39">
        <v>1847</v>
      </c>
      <c r="BS39">
        <v>1969</v>
      </c>
      <c r="BT39">
        <v>1875</v>
      </c>
      <c r="BU39">
        <v>2055.7199999999998</v>
      </c>
      <c r="BV39">
        <v>1859</v>
      </c>
      <c r="BW39">
        <v>2073.4699999999998</v>
      </c>
      <c r="BX39">
        <v>1859</v>
      </c>
      <c r="BY39">
        <v>3945.29</v>
      </c>
    </row>
    <row r="40" spans="1:77" x14ac:dyDescent="0.35">
      <c r="A40">
        <v>98</v>
      </c>
      <c r="B40">
        <v>34</v>
      </c>
      <c r="C40">
        <v>36</v>
      </c>
      <c r="E40" t="s">
        <v>255</v>
      </c>
      <c r="F40" t="s">
        <v>256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100</v>
      </c>
      <c r="P40">
        <v>200</v>
      </c>
      <c r="Q40">
        <v>400</v>
      </c>
      <c r="R40">
        <v>700</v>
      </c>
      <c r="S40">
        <v>1500</v>
      </c>
      <c r="T40">
        <v>1800</v>
      </c>
      <c r="U40">
        <v>2000</v>
      </c>
      <c r="V40">
        <v>3300</v>
      </c>
      <c r="W40">
        <v>6300</v>
      </c>
      <c r="X40">
        <v>5700</v>
      </c>
      <c r="Y40">
        <v>4100</v>
      </c>
      <c r="Z40">
        <v>5100</v>
      </c>
      <c r="AA40">
        <v>3200</v>
      </c>
      <c r="AB40">
        <v>2738</v>
      </c>
      <c r="AC40">
        <v>4204</v>
      </c>
      <c r="AD40">
        <v>6458</v>
      </c>
      <c r="AE40">
        <v>3677</v>
      </c>
      <c r="AF40">
        <v>1829</v>
      </c>
      <c r="AG40">
        <v>2966</v>
      </c>
      <c r="AH40">
        <v>3143</v>
      </c>
      <c r="AI40">
        <v>4686</v>
      </c>
      <c r="AJ40">
        <v>2759</v>
      </c>
      <c r="AK40">
        <v>1823</v>
      </c>
      <c r="AL40">
        <v>1622</v>
      </c>
      <c r="AM40">
        <v>4895</v>
      </c>
      <c r="AN40">
        <v>4352</v>
      </c>
      <c r="AO40">
        <v>5296</v>
      </c>
      <c r="AP40">
        <v>1547</v>
      </c>
      <c r="AQ40">
        <v>1581</v>
      </c>
      <c r="AR40">
        <v>1265</v>
      </c>
      <c r="AS40">
        <v>8041</v>
      </c>
      <c r="AT40">
        <v>19968</v>
      </c>
      <c r="AU40">
        <v>18897</v>
      </c>
      <c r="AV40">
        <v>21085</v>
      </c>
      <c r="AW40">
        <v>12010</v>
      </c>
      <c r="AX40">
        <v>13071</v>
      </c>
      <c r="AY40">
        <v>2120</v>
      </c>
      <c r="AZ40">
        <v>1273</v>
      </c>
      <c r="BA40">
        <v>1500</v>
      </c>
      <c r="BB40">
        <v>3379</v>
      </c>
      <c r="BC40">
        <v>5416</v>
      </c>
      <c r="BD40">
        <v>8010</v>
      </c>
      <c r="BE40">
        <v>4151</v>
      </c>
      <c r="BF40">
        <v>4048</v>
      </c>
      <c r="BG40">
        <v>9292</v>
      </c>
      <c r="BH40">
        <v>3405</v>
      </c>
      <c r="BI40">
        <v>2278</v>
      </c>
      <c r="BJ40">
        <v>4569</v>
      </c>
      <c r="BK40">
        <v>4738</v>
      </c>
      <c r="BL40">
        <v>4046</v>
      </c>
      <c r="BM40">
        <v>4519</v>
      </c>
      <c r="BN40">
        <v>5921</v>
      </c>
      <c r="BO40">
        <v>4933</v>
      </c>
      <c r="BP40">
        <v>6293</v>
      </c>
      <c r="BQ40">
        <v>7746</v>
      </c>
      <c r="BR40">
        <v>6702</v>
      </c>
      <c r="BS40">
        <v>11026</v>
      </c>
      <c r="BT40">
        <v>4648</v>
      </c>
      <c r="BU40">
        <v>4054</v>
      </c>
      <c r="BV40">
        <v>5214</v>
      </c>
      <c r="BW40">
        <v>9880.4599999999991</v>
      </c>
      <c r="BX40">
        <v>5757.07</v>
      </c>
      <c r="BY40">
        <v>5893.13</v>
      </c>
    </row>
    <row r="41" spans="1:77" x14ac:dyDescent="0.35">
      <c r="A41">
        <v>99</v>
      </c>
      <c r="B41">
        <v>34</v>
      </c>
      <c r="C41">
        <v>36</v>
      </c>
      <c r="E41" t="s">
        <v>177</v>
      </c>
      <c r="F41" t="s">
        <v>257</v>
      </c>
      <c r="G41">
        <v>0</v>
      </c>
      <c r="H41">
        <v>0</v>
      </c>
      <c r="I41">
        <v>0</v>
      </c>
      <c r="J41">
        <v>0</v>
      </c>
      <c r="K41">
        <v>0</v>
      </c>
      <c r="M41">
        <v>200</v>
      </c>
      <c r="N41">
        <v>2100</v>
      </c>
      <c r="O41">
        <v>17200</v>
      </c>
      <c r="P41">
        <v>22300</v>
      </c>
      <c r="Q41">
        <v>37300</v>
      </c>
      <c r="R41">
        <v>49500</v>
      </c>
      <c r="S41">
        <v>48700</v>
      </c>
      <c r="T41">
        <v>26902</v>
      </c>
      <c r="U41">
        <v>40259</v>
      </c>
      <c r="V41">
        <v>43426</v>
      </c>
      <c r="W41">
        <v>52159</v>
      </c>
      <c r="X41">
        <v>41168</v>
      </c>
      <c r="Y41">
        <v>48534</v>
      </c>
      <c r="Z41">
        <v>63626</v>
      </c>
      <c r="AA41">
        <v>58347</v>
      </c>
      <c r="AB41">
        <v>55044</v>
      </c>
      <c r="AC41">
        <v>53653</v>
      </c>
      <c r="AD41">
        <v>70015</v>
      </c>
      <c r="AE41">
        <v>76775</v>
      </c>
      <c r="AF41">
        <v>91081</v>
      </c>
      <c r="AG41">
        <v>110127</v>
      </c>
      <c r="AH41">
        <v>106374</v>
      </c>
      <c r="AI41">
        <v>114615</v>
      </c>
      <c r="AJ41">
        <v>112729</v>
      </c>
      <c r="AK41">
        <v>108068</v>
      </c>
      <c r="AL41">
        <v>118070</v>
      </c>
      <c r="AM41">
        <v>139796</v>
      </c>
      <c r="AN41">
        <v>138673</v>
      </c>
      <c r="AO41">
        <v>125256</v>
      </c>
      <c r="AP41">
        <v>73227</v>
      </c>
      <c r="AQ41">
        <v>110540</v>
      </c>
      <c r="AR41">
        <v>113334</v>
      </c>
      <c r="AS41">
        <v>114391</v>
      </c>
      <c r="AT41">
        <v>98096</v>
      </c>
      <c r="AU41">
        <v>120546</v>
      </c>
      <c r="AV41">
        <v>155112</v>
      </c>
      <c r="AW41">
        <v>124556</v>
      </c>
      <c r="AX41">
        <v>122890</v>
      </c>
      <c r="AY41">
        <v>120015</v>
      </c>
      <c r="AZ41">
        <v>118487</v>
      </c>
      <c r="BA41">
        <v>114061</v>
      </c>
      <c r="BB41">
        <v>112512</v>
      </c>
      <c r="BC41">
        <v>101353</v>
      </c>
      <c r="BD41">
        <v>109287</v>
      </c>
      <c r="BE41">
        <v>101201</v>
      </c>
      <c r="BF41">
        <v>90992</v>
      </c>
      <c r="BG41">
        <v>111305</v>
      </c>
      <c r="BH41">
        <v>101328</v>
      </c>
      <c r="BI41">
        <v>93137</v>
      </c>
      <c r="BJ41">
        <v>85564</v>
      </c>
      <c r="BK41">
        <v>74191</v>
      </c>
      <c r="BL41">
        <v>74457</v>
      </c>
      <c r="BM41">
        <v>71301</v>
      </c>
      <c r="BN41">
        <v>91836</v>
      </c>
      <c r="BO41">
        <v>96677</v>
      </c>
      <c r="BP41">
        <v>94511</v>
      </c>
      <c r="BQ41">
        <v>94670.88</v>
      </c>
      <c r="BR41">
        <v>89613.81</v>
      </c>
      <c r="BS41">
        <v>80410.34</v>
      </c>
      <c r="BT41">
        <v>85151.89</v>
      </c>
      <c r="BU41">
        <v>98731.13</v>
      </c>
      <c r="BV41">
        <v>107562.72</v>
      </c>
      <c r="BW41">
        <v>93138.86</v>
      </c>
      <c r="BX41">
        <v>98022.63</v>
      </c>
      <c r="BY41">
        <v>108892.03</v>
      </c>
    </row>
    <row r="42" spans="1:77" x14ac:dyDescent="0.35">
      <c r="A42">
        <v>139</v>
      </c>
      <c r="B42">
        <v>37</v>
      </c>
      <c r="C42">
        <v>36</v>
      </c>
      <c r="E42" t="s">
        <v>163</v>
      </c>
      <c r="F42" t="s">
        <v>164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500</v>
      </c>
      <c r="X42">
        <v>500</v>
      </c>
      <c r="Y42">
        <v>500</v>
      </c>
      <c r="Z42">
        <v>500</v>
      </c>
      <c r="AA42">
        <v>500</v>
      </c>
      <c r="AB42">
        <v>500</v>
      </c>
      <c r="AC42">
        <v>500</v>
      </c>
      <c r="AD42">
        <v>701</v>
      </c>
      <c r="AE42">
        <v>500</v>
      </c>
      <c r="AF42">
        <v>500</v>
      </c>
      <c r="AG42">
        <v>500</v>
      </c>
      <c r="AH42">
        <v>882</v>
      </c>
      <c r="AI42">
        <v>613</v>
      </c>
      <c r="AJ42">
        <v>590</v>
      </c>
      <c r="AK42">
        <v>833</v>
      </c>
      <c r="AL42">
        <v>500</v>
      </c>
      <c r="AM42">
        <v>1500</v>
      </c>
      <c r="AN42">
        <v>1272</v>
      </c>
      <c r="AO42">
        <v>1235</v>
      </c>
      <c r="AP42">
        <v>3414</v>
      </c>
      <c r="AQ42">
        <v>4129</v>
      </c>
      <c r="AR42">
        <v>3712</v>
      </c>
      <c r="AS42">
        <v>3993</v>
      </c>
      <c r="AT42">
        <v>4063</v>
      </c>
      <c r="AU42">
        <v>4060</v>
      </c>
      <c r="AV42">
        <v>1896</v>
      </c>
      <c r="AW42">
        <v>2378</v>
      </c>
      <c r="AX42">
        <v>2202</v>
      </c>
      <c r="AY42">
        <v>2130</v>
      </c>
      <c r="AZ42">
        <v>1349</v>
      </c>
      <c r="BA42">
        <v>1587</v>
      </c>
      <c r="BB42">
        <v>3125</v>
      </c>
      <c r="BC42">
        <v>2541</v>
      </c>
      <c r="BD42">
        <v>2698</v>
      </c>
      <c r="BE42">
        <v>4851</v>
      </c>
      <c r="BF42">
        <v>5578</v>
      </c>
      <c r="BG42">
        <v>4866</v>
      </c>
      <c r="BH42">
        <v>5608</v>
      </c>
      <c r="BI42">
        <v>7908</v>
      </c>
      <c r="BJ42">
        <v>4914</v>
      </c>
      <c r="BK42">
        <v>3779</v>
      </c>
      <c r="BL42">
        <v>6080</v>
      </c>
      <c r="BM42">
        <v>6566</v>
      </c>
      <c r="BN42">
        <v>2970</v>
      </c>
      <c r="BO42">
        <v>4037</v>
      </c>
      <c r="BP42">
        <v>2144</v>
      </c>
      <c r="BQ42">
        <v>4637</v>
      </c>
      <c r="BR42">
        <v>2047</v>
      </c>
      <c r="BS42">
        <v>1502</v>
      </c>
      <c r="BT42">
        <v>2401</v>
      </c>
      <c r="BU42">
        <v>3817</v>
      </c>
      <c r="BV42">
        <v>4396</v>
      </c>
      <c r="BW42">
        <v>3180</v>
      </c>
      <c r="BX42">
        <v>2872</v>
      </c>
      <c r="BY42">
        <v>2688.46</v>
      </c>
    </row>
    <row r="43" spans="1:77" x14ac:dyDescent="0.35">
      <c r="A43">
        <v>140</v>
      </c>
      <c r="B43">
        <v>37</v>
      </c>
      <c r="C43">
        <v>36</v>
      </c>
      <c r="E43" t="s">
        <v>327</v>
      </c>
      <c r="F43" t="s">
        <v>328</v>
      </c>
      <c r="G43">
        <v>5797</v>
      </c>
      <c r="H43">
        <v>5608</v>
      </c>
      <c r="I43">
        <v>5354</v>
      </c>
      <c r="J43">
        <v>6842</v>
      </c>
      <c r="K43">
        <v>6710</v>
      </c>
      <c r="M43">
        <v>6232</v>
      </c>
      <c r="N43">
        <v>5150</v>
      </c>
      <c r="O43">
        <v>7004</v>
      </c>
      <c r="P43">
        <v>6545</v>
      </c>
      <c r="Q43">
        <v>5454</v>
      </c>
      <c r="R43">
        <v>5065</v>
      </c>
      <c r="S43">
        <v>5864</v>
      </c>
      <c r="T43">
        <v>4794</v>
      </c>
      <c r="U43">
        <v>6660</v>
      </c>
      <c r="V43">
        <v>6295</v>
      </c>
      <c r="W43">
        <v>5997</v>
      </c>
      <c r="X43">
        <v>5326</v>
      </c>
      <c r="Y43">
        <v>8744</v>
      </c>
      <c r="Z43">
        <v>7933</v>
      </c>
      <c r="AA43">
        <v>8690</v>
      </c>
      <c r="AB43">
        <v>4694</v>
      </c>
      <c r="AC43">
        <v>6195</v>
      </c>
      <c r="AD43">
        <v>5954</v>
      </c>
      <c r="AE43">
        <v>6051</v>
      </c>
      <c r="AF43">
        <v>13056</v>
      </c>
      <c r="AG43">
        <v>11266</v>
      </c>
      <c r="AH43">
        <v>17306</v>
      </c>
      <c r="AI43">
        <v>11797</v>
      </c>
      <c r="AJ43">
        <v>8846</v>
      </c>
      <c r="AK43">
        <v>7456</v>
      </c>
      <c r="AL43">
        <v>10039</v>
      </c>
      <c r="AM43">
        <v>10515</v>
      </c>
      <c r="AN43">
        <v>15706</v>
      </c>
      <c r="AO43">
        <v>13650</v>
      </c>
      <c r="AP43">
        <v>17032</v>
      </c>
      <c r="AQ43">
        <v>19296</v>
      </c>
      <c r="AR43">
        <v>16015</v>
      </c>
      <c r="AS43">
        <v>13794</v>
      </c>
      <c r="AT43">
        <v>17151</v>
      </c>
      <c r="AU43">
        <v>15621</v>
      </c>
      <c r="AV43">
        <v>17245</v>
      </c>
      <c r="AW43">
        <v>19868</v>
      </c>
      <c r="AX43">
        <v>24294</v>
      </c>
      <c r="AY43">
        <v>24716</v>
      </c>
      <c r="AZ43">
        <v>39799</v>
      </c>
      <c r="BA43">
        <v>37560</v>
      </c>
      <c r="BB43">
        <v>38004</v>
      </c>
      <c r="BC43">
        <v>33718</v>
      </c>
      <c r="BD43">
        <v>28778</v>
      </c>
      <c r="BE43">
        <v>22860</v>
      </c>
      <c r="BF43">
        <v>23108</v>
      </c>
      <c r="BG43">
        <v>24438</v>
      </c>
      <c r="BH43">
        <v>23053</v>
      </c>
      <c r="BI43">
        <v>23620</v>
      </c>
      <c r="BJ43">
        <v>23812</v>
      </c>
      <c r="BK43">
        <v>26076</v>
      </c>
      <c r="BL43">
        <v>23328</v>
      </c>
      <c r="BM43">
        <v>25818</v>
      </c>
      <c r="BN43">
        <v>15745</v>
      </c>
      <c r="BO43">
        <v>13356</v>
      </c>
      <c r="BP43">
        <v>6978</v>
      </c>
      <c r="BQ43">
        <v>6229</v>
      </c>
      <c r="BR43">
        <v>7101.04</v>
      </c>
      <c r="BS43">
        <v>9080.5</v>
      </c>
      <c r="BT43">
        <v>9343.5300000000007</v>
      </c>
      <c r="BU43">
        <v>11360</v>
      </c>
      <c r="BV43">
        <v>13161</v>
      </c>
      <c r="BW43">
        <v>16470</v>
      </c>
      <c r="BX43">
        <v>19704</v>
      </c>
      <c r="BY43">
        <v>21674.1</v>
      </c>
    </row>
    <row r="44" spans="1:77" x14ac:dyDescent="0.35">
      <c r="A44">
        <v>141</v>
      </c>
      <c r="B44">
        <v>37</v>
      </c>
      <c r="C44">
        <v>36</v>
      </c>
      <c r="E44" t="s">
        <v>165</v>
      </c>
      <c r="F44" t="s">
        <v>166</v>
      </c>
      <c r="G44">
        <v>13083</v>
      </c>
      <c r="H44">
        <v>13313</v>
      </c>
      <c r="I44">
        <v>11727</v>
      </c>
      <c r="J44">
        <v>10895</v>
      </c>
      <c r="K44">
        <v>19536</v>
      </c>
      <c r="M44">
        <v>58907</v>
      </c>
      <c r="N44">
        <v>64578</v>
      </c>
      <c r="O44">
        <v>54727</v>
      </c>
      <c r="P44">
        <v>33722</v>
      </c>
      <c r="Q44">
        <v>12530</v>
      </c>
      <c r="R44">
        <v>34759</v>
      </c>
      <c r="S44">
        <v>46010</v>
      </c>
      <c r="T44">
        <v>7526</v>
      </c>
      <c r="U44">
        <v>22835</v>
      </c>
      <c r="V44">
        <v>14188</v>
      </c>
      <c r="W44">
        <v>27101</v>
      </c>
      <c r="X44">
        <v>22212</v>
      </c>
      <c r="Y44">
        <v>41306</v>
      </c>
      <c r="Z44">
        <v>26368</v>
      </c>
      <c r="AA44">
        <v>55712</v>
      </c>
      <c r="AB44">
        <v>20738</v>
      </c>
      <c r="AC44">
        <v>28182</v>
      </c>
      <c r="AD44">
        <v>16225</v>
      </c>
      <c r="AE44">
        <v>6282</v>
      </c>
      <c r="AF44">
        <v>7700</v>
      </c>
      <c r="AG44">
        <v>6035</v>
      </c>
      <c r="AH44">
        <v>6499</v>
      </c>
      <c r="AI44">
        <v>8698</v>
      </c>
      <c r="AJ44">
        <v>9402</v>
      </c>
      <c r="AK44">
        <v>13476</v>
      </c>
      <c r="AL44">
        <v>19162</v>
      </c>
      <c r="AM44">
        <v>29291</v>
      </c>
      <c r="AN44">
        <v>31495</v>
      </c>
      <c r="AO44">
        <v>35983</v>
      </c>
      <c r="AP44">
        <v>15608</v>
      </c>
      <c r="AQ44">
        <v>18425</v>
      </c>
      <c r="AR44">
        <v>16030</v>
      </c>
      <c r="AS44">
        <v>22822</v>
      </c>
      <c r="AT44">
        <v>24531</v>
      </c>
      <c r="AU44">
        <v>11938</v>
      </c>
      <c r="AV44">
        <v>21499</v>
      </c>
      <c r="AW44">
        <v>25173</v>
      </c>
      <c r="AX44">
        <v>14586</v>
      </c>
      <c r="AY44">
        <v>26005</v>
      </c>
      <c r="AZ44">
        <v>15034</v>
      </c>
      <c r="BA44">
        <v>14674</v>
      </c>
      <c r="BB44">
        <v>16369</v>
      </c>
      <c r="BC44">
        <v>15871</v>
      </c>
      <c r="BD44">
        <v>29039</v>
      </c>
      <c r="BE44">
        <v>24213</v>
      </c>
      <c r="BF44">
        <v>17632</v>
      </c>
      <c r="BG44">
        <v>18096</v>
      </c>
      <c r="BH44">
        <v>10996</v>
      </c>
      <c r="BI44">
        <v>12042</v>
      </c>
      <c r="BJ44">
        <v>11325</v>
      </c>
      <c r="BK44">
        <v>76224</v>
      </c>
      <c r="BL44">
        <v>35388</v>
      </c>
      <c r="BM44">
        <v>12376</v>
      </c>
      <c r="BN44">
        <v>11649</v>
      </c>
      <c r="BO44">
        <v>11543</v>
      </c>
      <c r="BP44">
        <v>14393</v>
      </c>
      <c r="BQ44">
        <v>14455</v>
      </c>
      <c r="BR44">
        <v>39350</v>
      </c>
      <c r="BS44">
        <v>18399</v>
      </c>
      <c r="BT44">
        <v>23397</v>
      </c>
      <c r="BU44">
        <v>9023</v>
      </c>
      <c r="BV44">
        <v>44091.040000000001</v>
      </c>
      <c r="BW44">
        <v>11883</v>
      </c>
      <c r="BX44">
        <v>35520</v>
      </c>
      <c r="BY44">
        <v>6060.21</v>
      </c>
    </row>
    <row r="45" spans="1:77" x14ac:dyDescent="0.35">
      <c r="A45">
        <v>142</v>
      </c>
      <c r="B45">
        <v>37</v>
      </c>
      <c r="C45">
        <v>36</v>
      </c>
      <c r="E45" t="s">
        <v>329</v>
      </c>
      <c r="F45" t="s">
        <v>330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48</v>
      </c>
      <c r="Z45">
        <v>4</v>
      </c>
      <c r="AA45">
        <v>3</v>
      </c>
      <c r="AB45">
        <v>3</v>
      </c>
      <c r="AC45">
        <v>7</v>
      </c>
      <c r="AD45">
        <v>6</v>
      </c>
      <c r="AE45">
        <v>3</v>
      </c>
      <c r="AF45">
        <v>7</v>
      </c>
      <c r="AG45">
        <v>0</v>
      </c>
      <c r="AH45">
        <v>0</v>
      </c>
      <c r="AI45">
        <v>135</v>
      </c>
      <c r="AJ45">
        <v>153</v>
      </c>
      <c r="AK45">
        <v>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1</v>
      </c>
      <c r="AS45">
        <v>26</v>
      </c>
      <c r="AT45">
        <v>8</v>
      </c>
      <c r="AU45">
        <v>7</v>
      </c>
      <c r="AV45">
        <v>37</v>
      </c>
      <c r="AW45">
        <v>101</v>
      </c>
      <c r="AX45">
        <v>176</v>
      </c>
      <c r="AY45">
        <v>252</v>
      </c>
      <c r="AZ45">
        <v>176</v>
      </c>
      <c r="BA45">
        <v>115</v>
      </c>
      <c r="BB45">
        <v>132</v>
      </c>
      <c r="BC45">
        <v>227</v>
      </c>
      <c r="BD45">
        <v>130</v>
      </c>
      <c r="BE45">
        <v>217</v>
      </c>
      <c r="BF45">
        <v>145</v>
      </c>
      <c r="BG45">
        <v>154</v>
      </c>
      <c r="BH45">
        <v>137</v>
      </c>
      <c r="BI45">
        <v>23</v>
      </c>
      <c r="BJ45">
        <v>11</v>
      </c>
      <c r="BK45">
        <v>7</v>
      </c>
      <c r="BL45">
        <v>3</v>
      </c>
      <c r="BM45">
        <v>172</v>
      </c>
      <c r="BN45">
        <v>107</v>
      </c>
      <c r="BO45">
        <v>33</v>
      </c>
      <c r="BP45">
        <v>21</v>
      </c>
      <c r="BQ45">
        <v>41</v>
      </c>
      <c r="BR45">
        <v>24</v>
      </c>
      <c r="BS45">
        <v>21</v>
      </c>
      <c r="BT45">
        <v>13</v>
      </c>
      <c r="BU45">
        <v>1078</v>
      </c>
      <c r="BV45">
        <v>62.17</v>
      </c>
      <c r="BW45">
        <v>37.32</v>
      </c>
      <c r="BX45">
        <v>22</v>
      </c>
      <c r="BY45">
        <v>50.44</v>
      </c>
    </row>
    <row r="46" spans="1:77" x14ac:dyDescent="0.35">
      <c r="A46">
        <v>143</v>
      </c>
      <c r="B46">
        <v>37</v>
      </c>
      <c r="C46">
        <v>36</v>
      </c>
      <c r="E46" t="s">
        <v>253</v>
      </c>
      <c r="F46" t="s">
        <v>254</v>
      </c>
      <c r="G46">
        <v>1586</v>
      </c>
      <c r="H46">
        <v>1580</v>
      </c>
      <c r="I46">
        <v>1837</v>
      </c>
      <c r="J46">
        <v>1500</v>
      </c>
      <c r="K46">
        <v>1952</v>
      </c>
      <c r="M46">
        <v>1840</v>
      </c>
      <c r="N46">
        <v>1893</v>
      </c>
      <c r="O46">
        <v>2000</v>
      </c>
      <c r="P46">
        <v>2914</v>
      </c>
      <c r="Q46">
        <v>2200</v>
      </c>
      <c r="R46">
        <v>3100</v>
      </c>
      <c r="S46">
        <v>3194</v>
      </c>
      <c r="T46">
        <v>3288</v>
      </c>
      <c r="U46">
        <v>3294</v>
      </c>
      <c r="V46">
        <v>2382</v>
      </c>
      <c r="W46">
        <v>3748</v>
      </c>
      <c r="X46">
        <v>3752</v>
      </c>
      <c r="Y46">
        <v>3217</v>
      </c>
      <c r="Z46">
        <v>3440</v>
      </c>
      <c r="AA46">
        <v>3723</v>
      </c>
      <c r="AB46">
        <v>3341</v>
      </c>
      <c r="AC46">
        <v>4975</v>
      </c>
      <c r="AD46">
        <v>5958</v>
      </c>
      <c r="AE46">
        <v>4807</v>
      </c>
      <c r="AF46">
        <v>5034</v>
      </c>
      <c r="AG46">
        <v>4304</v>
      </c>
      <c r="AH46">
        <v>4669</v>
      </c>
      <c r="AI46">
        <v>5308</v>
      </c>
      <c r="AJ46">
        <v>5975</v>
      </c>
      <c r="AK46">
        <v>5557</v>
      </c>
      <c r="AL46">
        <v>6579</v>
      </c>
      <c r="AM46">
        <v>6814</v>
      </c>
      <c r="AN46">
        <v>6343</v>
      </c>
      <c r="AO46">
        <v>6896</v>
      </c>
      <c r="AP46">
        <v>13666</v>
      </c>
      <c r="AQ46">
        <v>15293</v>
      </c>
      <c r="AR46">
        <v>16765</v>
      </c>
      <c r="AS46">
        <v>18320</v>
      </c>
      <c r="AT46">
        <v>20365</v>
      </c>
      <c r="AU46">
        <v>17763</v>
      </c>
      <c r="AV46">
        <v>16018</v>
      </c>
      <c r="AW46">
        <v>15746</v>
      </c>
      <c r="AX46">
        <v>14726</v>
      </c>
      <c r="AY46">
        <v>13267</v>
      </c>
      <c r="AZ46">
        <v>16084</v>
      </c>
      <c r="BA46">
        <v>13017</v>
      </c>
      <c r="BB46">
        <v>12054</v>
      </c>
      <c r="BC46">
        <v>14676</v>
      </c>
      <c r="BD46">
        <v>14356</v>
      </c>
      <c r="BE46">
        <v>13686</v>
      </c>
      <c r="BF46">
        <v>15567</v>
      </c>
      <c r="BG46">
        <v>15009</v>
      </c>
      <c r="BH46">
        <v>12828</v>
      </c>
      <c r="BI46">
        <v>16589</v>
      </c>
      <c r="BJ46">
        <v>14436</v>
      </c>
      <c r="BK46">
        <v>14906</v>
      </c>
      <c r="BL46">
        <v>14919</v>
      </c>
      <c r="BM46">
        <v>14249</v>
      </c>
      <c r="BN46">
        <v>12206</v>
      </c>
      <c r="BO46">
        <v>11889</v>
      </c>
      <c r="BP46">
        <v>13320</v>
      </c>
      <c r="BQ46">
        <v>11494</v>
      </c>
      <c r="BR46">
        <v>10226</v>
      </c>
      <c r="BS46">
        <v>9421</v>
      </c>
      <c r="BT46">
        <v>10231</v>
      </c>
      <c r="BU46">
        <v>11188</v>
      </c>
      <c r="BV46">
        <v>11381</v>
      </c>
      <c r="BW46">
        <v>8835</v>
      </c>
      <c r="BX46">
        <v>7694</v>
      </c>
      <c r="BY46">
        <v>8009.4</v>
      </c>
    </row>
    <row r="47" spans="1:77" x14ac:dyDescent="0.35">
      <c r="A47">
        <v>166</v>
      </c>
      <c r="B47">
        <v>41</v>
      </c>
      <c r="C47">
        <v>36</v>
      </c>
      <c r="E47" t="s">
        <v>163</v>
      </c>
      <c r="F47" t="s">
        <v>164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21</v>
      </c>
      <c r="O47">
        <v>725</v>
      </c>
      <c r="P47">
        <v>1047</v>
      </c>
      <c r="Q47">
        <v>4715</v>
      </c>
      <c r="R47">
        <v>10473</v>
      </c>
      <c r="S47">
        <v>10393</v>
      </c>
      <c r="T47">
        <v>8800</v>
      </c>
      <c r="U47">
        <v>9000</v>
      </c>
      <c r="V47">
        <v>11500</v>
      </c>
      <c r="W47">
        <v>9000</v>
      </c>
      <c r="X47">
        <v>7400</v>
      </c>
      <c r="Y47">
        <v>5500</v>
      </c>
      <c r="Z47">
        <v>8600</v>
      </c>
      <c r="AA47">
        <v>9900</v>
      </c>
      <c r="AB47">
        <v>12481</v>
      </c>
      <c r="AC47">
        <v>6407</v>
      </c>
      <c r="AD47">
        <v>7283</v>
      </c>
      <c r="AE47">
        <v>5124</v>
      </c>
      <c r="AF47">
        <v>8021</v>
      </c>
      <c r="AG47">
        <v>4751</v>
      </c>
      <c r="AH47">
        <v>5284</v>
      </c>
      <c r="AI47">
        <v>7077</v>
      </c>
      <c r="AJ47">
        <v>7309</v>
      </c>
      <c r="AK47">
        <v>4203</v>
      </c>
      <c r="AL47">
        <v>6145</v>
      </c>
      <c r="AM47">
        <v>6316</v>
      </c>
      <c r="AN47">
        <v>6973</v>
      </c>
      <c r="AO47">
        <v>3835</v>
      </c>
      <c r="AP47">
        <v>4387</v>
      </c>
      <c r="AQ47">
        <v>8198</v>
      </c>
      <c r="AR47">
        <v>7299</v>
      </c>
      <c r="AS47">
        <v>8350</v>
      </c>
      <c r="AT47">
        <v>9460</v>
      </c>
      <c r="AU47">
        <v>33429</v>
      </c>
      <c r="AV47">
        <v>24056</v>
      </c>
      <c r="AW47">
        <v>12394</v>
      </c>
      <c r="AX47">
        <v>27512</v>
      </c>
      <c r="AY47">
        <v>17240</v>
      </c>
      <c r="AZ47">
        <v>14056</v>
      </c>
      <c r="BA47">
        <v>8615</v>
      </c>
      <c r="BB47">
        <v>16141</v>
      </c>
      <c r="BC47">
        <v>13944</v>
      </c>
      <c r="BD47">
        <v>11668</v>
      </c>
      <c r="BE47">
        <v>12189</v>
      </c>
      <c r="BF47">
        <v>8630</v>
      </c>
      <c r="BG47">
        <v>11706</v>
      </c>
      <c r="BH47">
        <v>11509</v>
      </c>
      <c r="BI47">
        <v>13202</v>
      </c>
      <c r="BJ47">
        <v>10664</v>
      </c>
      <c r="BK47">
        <v>8004</v>
      </c>
      <c r="BL47">
        <v>7826</v>
      </c>
      <c r="BM47">
        <v>5665</v>
      </c>
      <c r="BN47">
        <v>5717</v>
      </c>
      <c r="BO47">
        <v>5378</v>
      </c>
      <c r="BP47">
        <v>4157</v>
      </c>
      <c r="BQ47">
        <v>6785.34</v>
      </c>
      <c r="BR47">
        <v>5513.05</v>
      </c>
      <c r="BS47">
        <v>5304.06</v>
      </c>
      <c r="BT47">
        <v>3932.13</v>
      </c>
      <c r="BU47">
        <v>5052</v>
      </c>
      <c r="BV47">
        <v>6447.27</v>
      </c>
      <c r="BW47">
        <v>7261.96</v>
      </c>
      <c r="BX47">
        <v>6842.63</v>
      </c>
      <c r="BY47">
        <v>6182.78</v>
      </c>
    </row>
    <row r="48" spans="1:77" x14ac:dyDescent="0.35">
      <c r="A48">
        <v>167</v>
      </c>
      <c r="B48">
        <v>41</v>
      </c>
      <c r="C48">
        <v>36</v>
      </c>
      <c r="E48" t="s">
        <v>246</v>
      </c>
      <c r="F48" t="s">
        <v>247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100</v>
      </c>
      <c r="S48">
        <v>200</v>
      </c>
      <c r="T48">
        <v>2700</v>
      </c>
      <c r="U48">
        <v>2700</v>
      </c>
      <c r="V48">
        <v>2300</v>
      </c>
      <c r="W48">
        <v>2900</v>
      </c>
      <c r="X48">
        <v>1600</v>
      </c>
      <c r="Y48">
        <v>500</v>
      </c>
      <c r="Z48">
        <v>1000</v>
      </c>
      <c r="AA48">
        <v>2300</v>
      </c>
      <c r="AB48">
        <v>3668</v>
      </c>
      <c r="AC48">
        <v>1161</v>
      </c>
      <c r="AD48">
        <v>1199</v>
      </c>
      <c r="AE48">
        <v>1169</v>
      </c>
      <c r="AF48">
        <v>1257</v>
      </c>
      <c r="AG48">
        <v>1893</v>
      </c>
      <c r="AH48">
        <v>1760</v>
      </c>
      <c r="AI48">
        <v>3499</v>
      </c>
      <c r="AJ48">
        <v>2902</v>
      </c>
      <c r="AK48">
        <v>3233</v>
      </c>
      <c r="AL48">
        <v>2025</v>
      </c>
      <c r="AM48">
        <v>1851</v>
      </c>
      <c r="AN48">
        <v>2874</v>
      </c>
      <c r="AO48">
        <v>2015</v>
      </c>
      <c r="AP48">
        <v>3446</v>
      </c>
      <c r="AQ48">
        <v>4888</v>
      </c>
      <c r="AR48">
        <v>6676</v>
      </c>
      <c r="AS48">
        <v>5652</v>
      </c>
      <c r="AT48">
        <v>6390</v>
      </c>
      <c r="AU48">
        <v>7477</v>
      </c>
      <c r="AV48">
        <v>7587</v>
      </c>
      <c r="AW48">
        <v>7551</v>
      </c>
      <c r="AX48">
        <v>8455</v>
      </c>
      <c r="AY48">
        <v>10010</v>
      </c>
      <c r="AZ48">
        <v>9382</v>
      </c>
      <c r="BA48">
        <v>8128</v>
      </c>
      <c r="BB48">
        <v>11697</v>
      </c>
      <c r="BC48">
        <v>9370</v>
      </c>
      <c r="BD48">
        <v>6061</v>
      </c>
      <c r="BE48">
        <v>5560</v>
      </c>
      <c r="BF48">
        <v>7839</v>
      </c>
      <c r="BG48">
        <v>7890</v>
      </c>
      <c r="BH48">
        <v>10022</v>
      </c>
      <c r="BI48">
        <v>7736</v>
      </c>
      <c r="BJ48">
        <v>7187</v>
      </c>
      <c r="BK48">
        <v>5277</v>
      </c>
      <c r="BL48">
        <v>5578</v>
      </c>
      <c r="BM48">
        <v>6091</v>
      </c>
      <c r="BN48">
        <v>6759</v>
      </c>
      <c r="BO48">
        <v>8507</v>
      </c>
      <c r="BP48">
        <v>6690</v>
      </c>
      <c r="BQ48">
        <v>5325</v>
      </c>
      <c r="BR48">
        <v>3689.07</v>
      </c>
      <c r="BS48">
        <v>4214.37</v>
      </c>
      <c r="BT48">
        <v>6558.42</v>
      </c>
      <c r="BU48">
        <v>6862</v>
      </c>
      <c r="BV48">
        <v>6232</v>
      </c>
      <c r="BW48">
        <v>4757</v>
      </c>
      <c r="BX48">
        <v>4500</v>
      </c>
      <c r="BY48">
        <v>3710.36</v>
      </c>
    </row>
    <row r="49" spans="1:77" x14ac:dyDescent="0.35">
      <c r="A49">
        <v>168</v>
      </c>
      <c r="B49">
        <v>41</v>
      </c>
      <c r="C49">
        <v>36</v>
      </c>
      <c r="E49" t="s">
        <v>176</v>
      </c>
      <c r="F49" t="s">
        <v>252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  <c r="Q49">
        <v>300</v>
      </c>
      <c r="R49">
        <v>100</v>
      </c>
      <c r="S49">
        <v>300</v>
      </c>
      <c r="T49">
        <v>300</v>
      </c>
      <c r="U49">
        <v>400</v>
      </c>
      <c r="V49">
        <v>400</v>
      </c>
      <c r="W49">
        <v>500</v>
      </c>
      <c r="X49">
        <v>600</v>
      </c>
      <c r="Y49">
        <v>1500</v>
      </c>
      <c r="Z49">
        <v>800</v>
      </c>
      <c r="AA49">
        <v>400</v>
      </c>
      <c r="AB49">
        <v>403</v>
      </c>
      <c r="AC49">
        <v>401</v>
      </c>
      <c r="AD49">
        <v>1003</v>
      </c>
      <c r="AE49">
        <v>629</v>
      </c>
      <c r="AF49">
        <v>567</v>
      </c>
      <c r="AG49">
        <v>1152</v>
      </c>
      <c r="AH49">
        <v>87</v>
      </c>
      <c r="AI49">
        <v>223</v>
      </c>
      <c r="AJ49">
        <v>1459</v>
      </c>
      <c r="AK49">
        <v>2133</v>
      </c>
      <c r="AL49">
        <v>7379</v>
      </c>
      <c r="AM49">
        <v>17067</v>
      </c>
      <c r="AN49">
        <v>18472</v>
      </c>
      <c r="AO49">
        <v>16193</v>
      </c>
      <c r="AP49">
        <v>14082</v>
      </c>
      <c r="AQ49">
        <v>25198</v>
      </c>
      <c r="AR49">
        <v>23294</v>
      </c>
      <c r="AS49">
        <v>16291</v>
      </c>
      <c r="AT49">
        <v>17330</v>
      </c>
      <c r="AU49">
        <v>20880</v>
      </c>
      <c r="AV49">
        <v>20251</v>
      </c>
      <c r="AW49">
        <v>20850</v>
      </c>
      <c r="AX49">
        <v>18684</v>
      </c>
      <c r="AY49">
        <v>17830</v>
      </c>
      <c r="AZ49">
        <v>20595</v>
      </c>
      <c r="BA49">
        <v>16560</v>
      </c>
      <c r="BB49">
        <v>22531</v>
      </c>
      <c r="BC49">
        <v>26576</v>
      </c>
      <c r="BD49">
        <v>23790</v>
      </c>
      <c r="BE49">
        <v>23189</v>
      </c>
      <c r="BF49">
        <v>25182</v>
      </c>
      <c r="BG49">
        <v>24155</v>
      </c>
      <c r="BH49">
        <v>18345</v>
      </c>
      <c r="BI49">
        <v>20428</v>
      </c>
      <c r="BJ49">
        <v>23078</v>
      </c>
      <c r="BK49">
        <v>26405</v>
      </c>
      <c r="BL49">
        <v>23318</v>
      </c>
      <c r="BM49">
        <v>24210</v>
      </c>
      <c r="BN49">
        <v>20876</v>
      </c>
      <c r="BO49">
        <v>23315</v>
      </c>
      <c r="BP49">
        <v>20607</v>
      </c>
      <c r="BQ49">
        <v>30572</v>
      </c>
      <c r="BR49">
        <v>30823</v>
      </c>
      <c r="BS49">
        <v>32231</v>
      </c>
      <c r="BT49">
        <v>24828</v>
      </c>
      <c r="BU49">
        <v>17688</v>
      </c>
      <c r="BV49">
        <v>18626</v>
      </c>
      <c r="BW49">
        <v>15637</v>
      </c>
      <c r="BX49">
        <v>15356</v>
      </c>
      <c r="BY49">
        <v>16053.73</v>
      </c>
    </row>
    <row r="50" spans="1:77" x14ac:dyDescent="0.35">
      <c r="A50">
        <v>169</v>
      </c>
      <c r="B50">
        <v>41</v>
      </c>
      <c r="C50">
        <v>36</v>
      </c>
      <c r="E50" t="s">
        <v>253</v>
      </c>
      <c r="F50" t="s">
        <v>254</v>
      </c>
      <c r="G50">
        <v>0</v>
      </c>
      <c r="H50">
        <v>0</v>
      </c>
      <c r="I50">
        <v>0</v>
      </c>
      <c r="J50">
        <v>0</v>
      </c>
      <c r="K50">
        <v>0</v>
      </c>
      <c r="M50">
        <v>100</v>
      </c>
      <c r="N50">
        <v>100</v>
      </c>
      <c r="O50">
        <v>200</v>
      </c>
      <c r="P50">
        <v>200</v>
      </c>
      <c r="Q50">
        <v>300</v>
      </c>
      <c r="R50">
        <v>700</v>
      </c>
      <c r="S50">
        <v>540</v>
      </c>
      <c r="T50">
        <v>651</v>
      </c>
      <c r="U50">
        <v>925</v>
      </c>
      <c r="V50">
        <v>1225</v>
      </c>
      <c r="W50">
        <v>1125</v>
      </c>
      <c r="X50">
        <v>725</v>
      </c>
      <c r="Y50">
        <v>562</v>
      </c>
      <c r="Z50">
        <v>1100</v>
      </c>
      <c r="AA50">
        <v>2681</v>
      </c>
      <c r="AB50">
        <v>3733</v>
      </c>
      <c r="AC50">
        <v>698</v>
      </c>
      <c r="AD50">
        <v>1210</v>
      </c>
      <c r="AE50">
        <v>629</v>
      </c>
      <c r="AF50">
        <v>825</v>
      </c>
      <c r="AG50">
        <v>821</v>
      </c>
      <c r="AH50">
        <v>832</v>
      </c>
      <c r="AI50">
        <v>1169</v>
      </c>
      <c r="AJ50">
        <v>720</v>
      </c>
      <c r="AK50">
        <v>1783</v>
      </c>
      <c r="AL50">
        <v>1996</v>
      </c>
      <c r="AM50">
        <v>1209</v>
      </c>
      <c r="AN50">
        <v>1946</v>
      </c>
      <c r="AO50">
        <v>2009</v>
      </c>
      <c r="AP50">
        <v>2571</v>
      </c>
      <c r="AQ50">
        <v>2612</v>
      </c>
      <c r="AR50">
        <v>2014</v>
      </c>
      <c r="AS50">
        <v>2824</v>
      </c>
      <c r="AT50">
        <v>2833</v>
      </c>
      <c r="AU50">
        <v>3620</v>
      </c>
      <c r="AV50">
        <v>6643</v>
      </c>
      <c r="AW50">
        <v>6024</v>
      </c>
      <c r="AX50">
        <v>7833</v>
      </c>
      <c r="AY50">
        <v>7960</v>
      </c>
      <c r="AZ50">
        <v>8957</v>
      </c>
      <c r="BA50">
        <v>11110</v>
      </c>
      <c r="BB50">
        <v>7400</v>
      </c>
      <c r="BC50">
        <v>10275</v>
      </c>
      <c r="BD50">
        <v>8710</v>
      </c>
      <c r="BE50">
        <v>8924</v>
      </c>
      <c r="BF50">
        <v>10835</v>
      </c>
      <c r="BG50">
        <v>9313</v>
      </c>
      <c r="BH50">
        <v>8750</v>
      </c>
      <c r="BI50">
        <v>6831</v>
      </c>
      <c r="BJ50">
        <v>7977</v>
      </c>
      <c r="BK50">
        <v>7797</v>
      </c>
      <c r="BL50">
        <v>8619</v>
      </c>
      <c r="BM50">
        <v>8443</v>
      </c>
      <c r="BN50">
        <v>7321</v>
      </c>
      <c r="BO50">
        <v>7910</v>
      </c>
      <c r="BP50">
        <v>7036</v>
      </c>
      <c r="BQ50">
        <v>6212</v>
      </c>
      <c r="BR50">
        <v>6299</v>
      </c>
      <c r="BS50">
        <v>5428</v>
      </c>
      <c r="BT50">
        <v>5684</v>
      </c>
      <c r="BU50">
        <v>5377</v>
      </c>
      <c r="BV50">
        <v>6453</v>
      </c>
      <c r="BW50">
        <v>5608</v>
      </c>
      <c r="BX50">
        <v>5764</v>
      </c>
      <c r="BY50">
        <v>5548.41</v>
      </c>
    </row>
    <row r="51" spans="1:77" x14ac:dyDescent="0.35">
      <c r="A51">
        <v>170</v>
      </c>
      <c r="B51">
        <v>41</v>
      </c>
      <c r="C51">
        <v>36</v>
      </c>
      <c r="E51" t="s">
        <v>177</v>
      </c>
      <c r="F51" t="s">
        <v>257</v>
      </c>
      <c r="G51">
        <v>3000</v>
      </c>
      <c r="H51">
        <v>3000</v>
      </c>
      <c r="I51">
        <v>3000</v>
      </c>
      <c r="J51">
        <v>3000</v>
      </c>
      <c r="K51">
        <v>4000</v>
      </c>
      <c r="M51">
        <v>4000</v>
      </c>
      <c r="N51">
        <v>5000</v>
      </c>
      <c r="O51">
        <v>4000</v>
      </c>
      <c r="P51">
        <v>4400</v>
      </c>
      <c r="Q51">
        <v>5100</v>
      </c>
      <c r="R51">
        <v>4700</v>
      </c>
      <c r="S51">
        <v>4400</v>
      </c>
      <c r="T51">
        <v>1400</v>
      </c>
      <c r="U51">
        <v>1600</v>
      </c>
      <c r="V51">
        <v>5900</v>
      </c>
      <c r="W51">
        <v>4300</v>
      </c>
      <c r="X51">
        <v>1100</v>
      </c>
      <c r="Y51">
        <v>1400</v>
      </c>
      <c r="Z51">
        <v>1500</v>
      </c>
      <c r="AA51">
        <v>2200</v>
      </c>
      <c r="AB51">
        <v>1925</v>
      </c>
      <c r="AC51">
        <v>1279</v>
      </c>
      <c r="AD51">
        <v>1899</v>
      </c>
      <c r="AE51">
        <v>915</v>
      </c>
      <c r="AF51">
        <v>1031</v>
      </c>
      <c r="AG51">
        <v>1422</v>
      </c>
      <c r="AH51">
        <v>1636</v>
      </c>
      <c r="AI51">
        <v>5209</v>
      </c>
      <c r="AJ51">
        <v>2887</v>
      </c>
      <c r="AK51">
        <v>3145</v>
      </c>
      <c r="AL51">
        <v>1475</v>
      </c>
      <c r="AM51">
        <v>2582</v>
      </c>
      <c r="AN51">
        <v>2633</v>
      </c>
      <c r="AO51">
        <v>3321</v>
      </c>
      <c r="AP51">
        <v>2991</v>
      </c>
      <c r="AQ51">
        <v>4591</v>
      </c>
      <c r="AR51">
        <v>4527</v>
      </c>
      <c r="AS51">
        <v>3973</v>
      </c>
      <c r="AT51">
        <v>5012</v>
      </c>
      <c r="AU51">
        <v>4104</v>
      </c>
      <c r="AV51">
        <v>3860</v>
      </c>
      <c r="AW51">
        <v>3631</v>
      </c>
      <c r="AX51">
        <v>5775</v>
      </c>
      <c r="AY51">
        <v>7181</v>
      </c>
      <c r="AZ51">
        <v>6387</v>
      </c>
      <c r="BA51">
        <v>5228</v>
      </c>
      <c r="BB51">
        <v>5430</v>
      </c>
      <c r="BC51">
        <v>4507</v>
      </c>
      <c r="BD51">
        <v>4946</v>
      </c>
      <c r="BE51">
        <v>6163</v>
      </c>
      <c r="BF51">
        <v>7282</v>
      </c>
      <c r="BG51">
        <v>7642</v>
      </c>
      <c r="BH51">
        <v>7504</v>
      </c>
      <c r="BI51">
        <v>5717</v>
      </c>
      <c r="BJ51">
        <v>8420</v>
      </c>
      <c r="BK51">
        <v>8935</v>
      </c>
      <c r="BL51">
        <v>4933</v>
      </c>
      <c r="BM51">
        <v>6687</v>
      </c>
      <c r="BN51">
        <v>4974</v>
      </c>
      <c r="BO51">
        <v>5010</v>
      </c>
      <c r="BP51">
        <v>4728</v>
      </c>
      <c r="BQ51">
        <v>4307</v>
      </c>
      <c r="BR51">
        <v>2201.11</v>
      </c>
      <c r="BS51">
        <v>2093.7399999999998</v>
      </c>
      <c r="BT51">
        <v>782.99</v>
      </c>
      <c r="BU51">
        <v>810.64</v>
      </c>
      <c r="BV51">
        <v>2834.45</v>
      </c>
      <c r="BW51">
        <v>6706.22</v>
      </c>
      <c r="BX51">
        <v>1460.74</v>
      </c>
      <c r="BY51">
        <v>1742.56</v>
      </c>
    </row>
    <row r="52" spans="1:77" x14ac:dyDescent="0.35">
      <c r="A52">
        <v>186</v>
      </c>
      <c r="B52">
        <v>47</v>
      </c>
      <c r="C52">
        <v>36</v>
      </c>
      <c r="E52" t="s">
        <v>163</v>
      </c>
      <c r="F52" t="s">
        <v>164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500</v>
      </c>
      <c r="T52">
        <v>10200</v>
      </c>
      <c r="U52">
        <v>8334</v>
      </c>
      <c r="V52">
        <v>14731</v>
      </c>
      <c r="W52">
        <v>20809</v>
      </c>
      <c r="X52">
        <v>20192</v>
      </c>
      <c r="Y52">
        <v>12000</v>
      </c>
      <c r="Z52">
        <v>14500</v>
      </c>
      <c r="AA52">
        <v>12400</v>
      </c>
      <c r="AB52">
        <v>7524</v>
      </c>
      <c r="AC52">
        <v>15516</v>
      </c>
      <c r="AD52">
        <v>20596</v>
      </c>
      <c r="AE52">
        <v>18808</v>
      </c>
      <c r="AF52">
        <v>10894</v>
      </c>
      <c r="AG52">
        <v>12407</v>
      </c>
      <c r="AH52">
        <v>13379</v>
      </c>
      <c r="AI52">
        <v>15003</v>
      </c>
      <c r="AJ52">
        <v>17498</v>
      </c>
      <c r="AK52">
        <v>19129</v>
      </c>
      <c r="AL52">
        <v>16014</v>
      </c>
      <c r="AM52">
        <v>15804</v>
      </c>
      <c r="AN52">
        <v>16940</v>
      </c>
      <c r="AO52">
        <v>9957</v>
      </c>
      <c r="AP52">
        <v>10501</v>
      </c>
      <c r="AQ52">
        <v>21529</v>
      </c>
      <c r="AR52">
        <v>24041</v>
      </c>
      <c r="AS52">
        <v>19567</v>
      </c>
      <c r="AT52">
        <v>19106</v>
      </c>
      <c r="AU52">
        <v>16008</v>
      </c>
      <c r="AV52">
        <v>11267</v>
      </c>
      <c r="AW52">
        <v>12458</v>
      </c>
      <c r="AX52">
        <v>19574</v>
      </c>
      <c r="AY52">
        <v>23626</v>
      </c>
      <c r="AZ52">
        <v>22687</v>
      </c>
      <c r="BA52">
        <v>17658</v>
      </c>
      <c r="BB52">
        <v>12238</v>
      </c>
      <c r="BC52">
        <v>12241</v>
      </c>
      <c r="BD52">
        <v>20572</v>
      </c>
      <c r="BE52">
        <v>15559</v>
      </c>
      <c r="BF52">
        <v>14508</v>
      </c>
      <c r="BG52">
        <v>15457</v>
      </c>
      <c r="BH52">
        <v>14505</v>
      </c>
      <c r="BI52">
        <v>14724</v>
      </c>
      <c r="BJ52">
        <v>11768</v>
      </c>
      <c r="BK52">
        <v>9043</v>
      </c>
      <c r="BL52">
        <v>15780</v>
      </c>
      <c r="BM52">
        <v>14676</v>
      </c>
      <c r="BN52">
        <v>13838</v>
      </c>
      <c r="BO52">
        <v>16975</v>
      </c>
      <c r="BP52">
        <v>15166</v>
      </c>
      <c r="BQ52">
        <v>16887</v>
      </c>
      <c r="BR52">
        <v>19958</v>
      </c>
      <c r="BS52">
        <v>14492.16</v>
      </c>
      <c r="BT52">
        <v>8550.17</v>
      </c>
      <c r="BU52">
        <v>9779.85</v>
      </c>
      <c r="BV52">
        <v>7722</v>
      </c>
      <c r="BW52">
        <v>6331</v>
      </c>
      <c r="BX52">
        <v>9831</v>
      </c>
      <c r="BY52">
        <v>10355.23</v>
      </c>
    </row>
    <row r="53" spans="1:77" x14ac:dyDescent="0.35">
      <c r="A53">
        <v>187</v>
      </c>
      <c r="B53">
        <v>47</v>
      </c>
      <c r="C53">
        <v>36</v>
      </c>
      <c r="E53" t="s">
        <v>246</v>
      </c>
      <c r="F53" t="s">
        <v>247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4000</v>
      </c>
      <c r="U53">
        <v>4286</v>
      </c>
      <c r="V53">
        <v>4714</v>
      </c>
      <c r="W53">
        <v>10000</v>
      </c>
      <c r="X53">
        <v>6500</v>
      </c>
      <c r="Y53">
        <v>3900</v>
      </c>
      <c r="Z53">
        <v>3500</v>
      </c>
      <c r="AA53">
        <v>4800</v>
      </c>
      <c r="AB53">
        <v>3375</v>
      </c>
      <c r="AC53">
        <v>9100</v>
      </c>
      <c r="AD53">
        <v>8691</v>
      </c>
      <c r="AE53">
        <v>11254</v>
      </c>
      <c r="AF53">
        <v>5957</v>
      </c>
      <c r="AG53">
        <v>8997</v>
      </c>
      <c r="AH53">
        <v>5222</v>
      </c>
      <c r="AI53">
        <v>6410</v>
      </c>
      <c r="AJ53">
        <v>8047</v>
      </c>
      <c r="AK53">
        <v>8902</v>
      </c>
      <c r="AL53">
        <v>12997</v>
      </c>
      <c r="AM53">
        <v>12620</v>
      </c>
      <c r="AN53">
        <v>18687</v>
      </c>
      <c r="AO53">
        <v>11465</v>
      </c>
      <c r="AP53">
        <v>15415</v>
      </c>
      <c r="AQ53">
        <v>18402</v>
      </c>
      <c r="AR53">
        <v>12472</v>
      </c>
      <c r="AS53">
        <v>9657</v>
      </c>
      <c r="AT53">
        <v>14728</v>
      </c>
      <c r="AU53">
        <v>17038</v>
      </c>
      <c r="AV53">
        <v>15741</v>
      </c>
      <c r="AW53">
        <v>13747</v>
      </c>
      <c r="AX53">
        <v>14677</v>
      </c>
      <c r="AY53">
        <v>23377</v>
      </c>
      <c r="AZ53">
        <v>27556</v>
      </c>
      <c r="BA53">
        <v>24386</v>
      </c>
      <c r="BB53">
        <v>19806</v>
      </c>
      <c r="BC53">
        <v>15620</v>
      </c>
      <c r="BD53">
        <v>16560</v>
      </c>
      <c r="BE53">
        <v>23474</v>
      </c>
      <c r="BF53">
        <v>24307</v>
      </c>
      <c r="BG53">
        <v>19110</v>
      </c>
      <c r="BH53">
        <v>19803</v>
      </c>
      <c r="BI53">
        <v>17716</v>
      </c>
      <c r="BJ53">
        <v>15204</v>
      </c>
      <c r="BK53">
        <v>9601</v>
      </c>
      <c r="BL53">
        <v>8980</v>
      </c>
      <c r="BM53">
        <v>15339</v>
      </c>
      <c r="BN53">
        <v>12782</v>
      </c>
      <c r="BO53">
        <v>12758</v>
      </c>
      <c r="BP53">
        <v>13048</v>
      </c>
      <c r="BQ53">
        <v>10797</v>
      </c>
      <c r="BR53">
        <v>12454</v>
      </c>
      <c r="BS53">
        <v>12244.71</v>
      </c>
      <c r="BT53">
        <v>11170.32</v>
      </c>
      <c r="BU53">
        <v>12083.55</v>
      </c>
      <c r="BV53">
        <v>8566.2800000000007</v>
      </c>
      <c r="BW53">
        <v>9608.75</v>
      </c>
      <c r="BX53">
        <v>9138.5</v>
      </c>
      <c r="BY53">
        <v>10250.43</v>
      </c>
    </row>
    <row r="54" spans="1:77" x14ac:dyDescent="0.35">
      <c r="A54">
        <v>188</v>
      </c>
      <c r="B54">
        <v>47</v>
      </c>
      <c r="C54">
        <v>36</v>
      </c>
      <c r="E54" t="s">
        <v>412</v>
      </c>
      <c r="F54" t="s">
        <v>413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723</v>
      </c>
      <c r="V54">
        <v>276</v>
      </c>
      <c r="W54">
        <v>61</v>
      </c>
      <c r="X54">
        <v>339</v>
      </c>
      <c r="Y54">
        <v>64</v>
      </c>
      <c r="Z54">
        <v>78</v>
      </c>
      <c r="AA54">
        <v>504</v>
      </c>
      <c r="AB54">
        <v>4003</v>
      </c>
      <c r="AC54">
        <v>2055</v>
      </c>
      <c r="AD54">
        <v>4325</v>
      </c>
      <c r="AE54">
        <v>2677</v>
      </c>
      <c r="AF54">
        <v>2620</v>
      </c>
      <c r="AG54">
        <v>2418</v>
      </c>
      <c r="AH54">
        <v>4920</v>
      </c>
      <c r="AI54">
        <v>8459</v>
      </c>
      <c r="AJ54">
        <v>10204</v>
      </c>
      <c r="AK54">
        <v>12242</v>
      </c>
      <c r="AL54">
        <v>8608</v>
      </c>
      <c r="AM54">
        <v>6784</v>
      </c>
      <c r="AN54">
        <v>5369</v>
      </c>
      <c r="AO54">
        <v>4629</v>
      </c>
      <c r="AP54">
        <v>5224</v>
      </c>
      <c r="AQ54">
        <v>3733</v>
      </c>
      <c r="AR54">
        <v>2557</v>
      </c>
      <c r="AS54">
        <v>1130</v>
      </c>
      <c r="AT54">
        <v>555</v>
      </c>
      <c r="AU54">
        <v>626</v>
      </c>
      <c r="AV54">
        <v>1229</v>
      </c>
      <c r="AW54">
        <v>1337</v>
      </c>
      <c r="AX54">
        <v>2683</v>
      </c>
      <c r="AY54">
        <v>1807</v>
      </c>
      <c r="AZ54">
        <v>781</v>
      </c>
      <c r="BA54">
        <v>1605</v>
      </c>
      <c r="BB54">
        <v>1358</v>
      </c>
      <c r="BC54">
        <v>350</v>
      </c>
      <c r="BD54">
        <v>1146</v>
      </c>
      <c r="BE54">
        <v>1133</v>
      </c>
      <c r="BF54">
        <v>1552</v>
      </c>
      <c r="BG54">
        <v>472</v>
      </c>
      <c r="BH54">
        <v>1264</v>
      </c>
      <c r="BI54">
        <v>2053</v>
      </c>
      <c r="BJ54">
        <v>952</v>
      </c>
      <c r="BK54">
        <v>1919</v>
      </c>
      <c r="BL54">
        <v>343</v>
      </c>
      <c r="BM54">
        <v>73</v>
      </c>
      <c r="BN54">
        <v>1176</v>
      </c>
      <c r="BO54">
        <v>509</v>
      </c>
      <c r="BP54">
        <v>161</v>
      </c>
      <c r="BQ54">
        <v>217</v>
      </c>
      <c r="BR54">
        <v>650</v>
      </c>
      <c r="BS54">
        <v>1341</v>
      </c>
      <c r="BT54">
        <v>1799</v>
      </c>
      <c r="BU54">
        <v>2441</v>
      </c>
      <c r="BV54">
        <v>2739</v>
      </c>
      <c r="BW54">
        <v>3072</v>
      </c>
      <c r="BX54">
        <v>3280</v>
      </c>
      <c r="BY54">
        <v>2819</v>
      </c>
    </row>
    <row r="55" spans="1:77" x14ac:dyDescent="0.35">
      <c r="A55">
        <v>220</v>
      </c>
      <c r="B55">
        <v>51</v>
      </c>
      <c r="C55">
        <v>36</v>
      </c>
      <c r="E55" t="s">
        <v>246</v>
      </c>
      <c r="F55" t="s">
        <v>247</v>
      </c>
      <c r="G55">
        <v>16</v>
      </c>
      <c r="H55">
        <v>17</v>
      </c>
      <c r="I55">
        <v>10</v>
      </c>
      <c r="J55">
        <v>10</v>
      </c>
      <c r="K55">
        <v>602</v>
      </c>
      <c r="M55">
        <v>4061</v>
      </c>
      <c r="N55">
        <v>5497</v>
      </c>
      <c r="O55">
        <v>3821</v>
      </c>
      <c r="P55">
        <v>4792</v>
      </c>
      <c r="Q55">
        <v>4066</v>
      </c>
      <c r="R55">
        <v>7913</v>
      </c>
      <c r="S55">
        <v>5928</v>
      </c>
      <c r="T55">
        <v>7890</v>
      </c>
      <c r="U55">
        <v>5307</v>
      </c>
      <c r="V55">
        <v>7711</v>
      </c>
      <c r="W55">
        <v>8111</v>
      </c>
      <c r="X55">
        <v>12414</v>
      </c>
      <c r="Y55">
        <v>13716</v>
      </c>
      <c r="Z55">
        <v>23819</v>
      </c>
      <c r="AA55">
        <v>20120</v>
      </c>
      <c r="AB55">
        <v>9919</v>
      </c>
      <c r="AC55">
        <v>12062</v>
      </c>
      <c r="AD55">
        <v>12147</v>
      </c>
      <c r="AE55">
        <v>9470</v>
      </c>
      <c r="AF55">
        <v>17008</v>
      </c>
      <c r="AG55">
        <v>20281</v>
      </c>
      <c r="AH55">
        <v>13745</v>
      </c>
      <c r="AI55">
        <v>22600</v>
      </c>
      <c r="AJ55">
        <v>32455</v>
      </c>
      <c r="AK55">
        <v>14731</v>
      </c>
      <c r="AL55">
        <v>15239</v>
      </c>
      <c r="AM55">
        <v>21882</v>
      </c>
      <c r="AN55">
        <v>29971</v>
      </c>
      <c r="AO55">
        <v>33144</v>
      </c>
      <c r="AP55">
        <v>27653</v>
      </c>
      <c r="AQ55">
        <v>37177</v>
      </c>
      <c r="AR55">
        <v>40482</v>
      </c>
      <c r="AS55">
        <v>45615</v>
      </c>
      <c r="AT55">
        <v>53459</v>
      </c>
      <c r="AU55">
        <v>41508</v>
      </c>
      <c r="AV55">
        <v>42889</v>
      </c>
      <c r="AW55">
        <v>40539</v>
      </c>
      <c r="AX55">
        <v>35875</v>
      </c>
      <c r="AY55">
        <v>55356</v>
      </c>
      <c r="AZ55">
        <v>53999</v>
      </c>
      <c r="BA55">
        <v>71273</v>
      </c>
      <c r="BB55">
        <v>71070</v>
      </c>
      <c r="BC55">
        <v>83719</v>
      </c>
      <c r="BD55">
        <v>82504</v>
      </c>
      <c r="BE55">
        <v>92491</v>
      </c>
      <c r="BF55">
        <v>90953</v>
      </c>
      <c r="BG55">
        <v>88872</v>
      </c>
      <c r="BH55">
        <v>93855</v>
      </c>
      <c r="BI55">
        <v>93802</v>
      </c>
      <c r="BJ55">
        <v>105521</v>
      </c>
      <c r="BK55">
        <v>91009</v>
      </c>
      <c r="BL55">
        <v>88985</v>
      </c>
      <c r="BM55">
        <v>86398</v>
      </c>
      <c r="BN55">
        <v>69786</v>
      </c>
      <c r="BO55">
        <v>65231</v>
      </c>
      <c r="BP55">
        <v>41455</v>
      </c>
      <c r="BQ55">
        <v>45724</v>
      </c>
      <c r="BR55">
        <v>77569</v>
      </c>
      <c r="BS55">
        <v>68880</v>
      </c>
      <c r="BT55">
        <v>55318</v>
      </c>
      <c r="BU55">
        <v>57550</v>
      </c>
      <c r="BV55">
        <v>53268</v>
      </c>
      <c r="BW55">
        <v>57557</v>
      </c>
      <c r="BX55">
        <v>65015.69</v>
      </c>
      <c r="BY55">
        <v>61829.34</v>
      </c>
    </row>
    <row r="56" spans="1:77" x14ac:dyDescent="0.35">
      <c r="A56">
        <v>221</v>
      </c>
      <c r="B56">
        <v>51</v>
      </c>
      <c r="C56">
        <v>36</v>
      </c>
      <c r="E56" t="s">
        <v>478</v>
      </c>
      <c r="F56" t="s">
        <v>479</v>
      </c>
      <c r="G56">
        <v>3047</v>
      </c>
      <c r="H56">
        <v>917</v>
      </c>
      <c r="I56">
        <v>945</v>
      </c>
      <c r="J56">
        <v>1067</v>
      </c>
      <c r="K56">
        <v>1852</v>
      </c>
      <c r="M56">
        <v>2498</v>
      </c>
      <c r="N56">
        <v>2801</v>
      </c>
      <c r="O56">
        <v>2629</v>
      </c>
      <c r="P56">
        <v>2276</v>
      </c>
      <c r="Q56">
        <v>2304</v>
      </c>
      <c r="R56">
        <v>3446</v>
      </c>
      <c r="S56">
        <v>4455</v>
      </c>
      <c r="T56">
        <v>2147</v>
      </c>
      <c r="U56">
        <v>3371</v>
      </c>
      <c r="V56">
        <v>4300</v>
      </c>
      <c r="W56">
        <v>3594</v>
      </c>
      <c r="X56">
        <v>3642</v>
      </c>
      <c r="Y56">
        <v>4324</v>
      </c>
      <c r="Z56">
        <v>4623</v>
      </c>
      <c r="AA56">
        <v>4421</v>
      </c>
      <c r="AB56">
        <v>4673</v>
      </c>
      <c r="AC56">
        <v>5820</v>
      </c>
      <c r="AD56">
        <v>6155</v>
      </c>
      <c r="AE56">
        <v>6060</v>
      </c>
      <c r="AF56">
        <v>9337</v>
      </c>
      <c r="AG56">
        <v>9131</v>
      </c>
      <c r="AH56">
        <v>14669</v>
      </c>
      <c r="AI56">
        <v>11366</v>
      </c>
      <c r="AJ56">
        <v>9604</v>
      </c>
      <c r="AK56">
        <v>17363</v>
      </c>
      <c r="AL56">
        <v>15843</v>
      </c>
      <c r="AM56">
        <v>14754</v>
      </c>
      <c r="AN56">
        <v>18241</v>
      </c>
      <c r="AO56">
        <v>16386</v>
      </c>
      <c r="AP56">
        <v>19534</v>
      </c>
      <c r="AQ56">
        <v>23652</v>
      </c>
      <c r="AR56">
        <v>24609</v>
      </c>
      <c r="AS56">
        <v>23117</v>
      </c>
      <c r="AT56">
        <v>28200</v>
      </c>
      <c r="AU56">
        <v>23799</v>
      </c>
      <c r="AV56">
        <v>27107</v>
      </c>
      <c r="AW56">
        <v>25658</v>
      </c>
      <c r="AX56">
        <v>31485</v>
      </c>
      <c r="AY56">
        <v>24455</v>
      </c>
      <c r="AZ56">
        <v>30426</v>
      </c>
      <c r="BA56">
        <v>28549</v>
      </c>
      <c r="BB56">
        <v>31870</v>
      </c>
      <c r="BC56">
        <v>35664</v>
      </c>
      <c r="BD56">
        <v>37377</v>
      </c>
      <c r="BE56">
        <v>40532</v>
      </c>
      <c r="BF56">
        <v>41759</v>
      </c>
      <c r="BG56">
        <v>40381</v>
      </c>
      <c r="BH56">
        <v>46450</v>
      </c>
      <c r="BI56">
        <v>43700</v>
      </c>
      <c r="BJ56">
        <v>45254</v>
      </c>
      <c r="BK56">
        <v>45996</v>
      </c>
      <c r="BL56">
        <v>49503</v>
      </c>
      <c r="BM56">
        <v>51146</v>
      </c>
      <c r="BN56">
        <v>63680</v>
      </c>
      <c r="BO56">
        <v>57779</v>
      </c>
      <c r="BP56">
        <v>52301</v>
      </c>
      <c r="BQ56">
        <v>66898</v>
      </c>
      <c r="BR56">
        <v>74591</v>
      </c>
      <c r="BS56">
        <v>79944</v>
      </c>
      <c r="BT56">
        <v>76226</v>
      </c>
      <c r="BU56">
        <v>72958</v>
      </c>
      <c r="BV56">
        <v>80411</v>
      </c>
      <c r="BW56">
        <v>79697</v>
      </c>
      <c r="BX56">
        <v>89035</v>
      </c>
      <c r="BY56">
        <v>75453</v>
      </c>
    </row>
    <row r="57" spans="1:77" x14ac:dyDescent="0.35">
      <c r="A57">
        <v>222</v>
      </c>
      <c r="B57">
        <v>51</v>
      </c>
      <c r="C57">
        <v>36</v>
      </c>
      <c r="E57" t="s">
        <v>480</v>
      </c>
      <c r="F57" t="s">
        <v>481</v>
      </c>
      <c r="G57">
        <v>4426</v>
      </c>
      <c r="H57">
        <v>4201</v>
      </c>
      <c r="I57">
        <v>4259</v>
      </c>
      <c r="J57">
        <v>4557</v>
      </c>
      <c r="K57">
        <v>5667</v>
      </c>
      <c r="M57">
        <v>5234</v>
      </c>
      <c r="N57">
        <v>8030</v>
      </c>
      <c r="O57">
        <v>8116</v>
      </c>
      <c r="P57">
        <v>6919</v>
      </c>
      <c r="Q57">
        <v>7141</v>
      </c>
      <c r="R57">
        <v>7622</v>
      </c>
      <c r="S57">
        <v>8837</v>
      </c>
      <c r="T57">
        <v>9333</v>
      </c>
      <c r="U57">
        <v>9283</v>
      </c>
      <c r="V57">
        <v>10989</v>
      </c>
      <c r="W57">
        <v>11284</v>
      </c>
      <c r="X57">
        <v>12458</v>
      </c>
      <c r="Y57">
        <v>12427</v>
      </c>
      <c r="Z57">
        <v>13118</v>
      </c>
      <c r="AA57">
        <v>12212</v>
      </c>
      <c r="AB57">
        <v>11952</v>
      </c>
      <c r="AC57">
        <v>13671</v>
      </c>
      <c r="AD57">
        <v>17944</v>
      </c>
      <c r="AE57">
        <v>15060</v>
      </c>
      <c r="AF57">
        <v>18213</v>
      </c>
      <c r="AG57">
        <v>16843</v>
      </c>
      <c r="AH57">
        <v>18211</v>
      </c>
      <c r="AI57">
        <v>21266</v>
      </c>
      <c r="AJ57">
        <v>20918</v>
      </c>
      <c r="AK57">
        <v>25753</v>
      </c>
      <c r="AL57">
        <v>20051</v>
      </c>
      <c r="AM57">
        <v>23217</v>
      </c>
      <c r="AN57">
        <v>28927</v>
      </c>
      <c r="AO57">
        <v>29629</v>
      </c>
      <c r="AP57">
        <v>32030</v>
      </c>
      <c r="AQ57">
        <v>56282</v>
      </c>
      <c r="AR57">
        <v>58875</v>
      </c>
      <c r="AS57">
        <v>67204</v>
      </c>
      <c r="AT57">
        <v>74779</v>
      </c>
      <c r="AU57">
        <v>56191</v>
      </c>
      <c r="AV57">
        <v>48766</v>
      </c>
      <c r="AW57">
        <v>50509</v>
      </c>
      <c r="AX57">
        <v>53392</v>
      </c>
      <c r="AY57">
        <v>50459</v>
      </c>
      <c r="AZ57">
        <v>53862</v>
      </c>
      <c r="BA57">
        <v>55619</v>
      </c>
      <c r="BB57">
        <v>52117</v>
      </c>
      <c r="BC57">
        <v>57013</v>
      </c>
      <c r="BD57">
        <v>60563</v>
      </c>
      <c r="BE57">
        <v>60193</v>
      </c>
      <c r="BF57">
        <v>61963</v>
      </c>
      <c r="BG57">
        <v>58109</v>
      </c>
      <c r="BH57">
        <v>61256</v>
      </c>
      <c r="BI57">
        <v>64072</v>
      </c>
      <c r="BJ57">
        <v>59988</v>
      </c>
      <c r="BK57">
        <v>56669</v>
      </c>
      <c r="BL57">
        <v>64514</v>
      </c>
      <c r="BM57">
        <v>66975</v>
      </c>
      <c r="BN57">
        <v>66315</v>
      </c>
      <c r="BO57">
        <v>68890</v>
      </c>
      <c r="BP57">
        <v>68866</v>
      </c>
      <c r="BQ57">
        <v>74554</v>
      </c>
      <c r="BR57">
        <v>86089.13</v>
      </c>
      <c r="BS57">
        <v>87596.42</v>
      </c>
      <c r="BT57">
        <v>102934.06</v>
      </c>
      <c r="BU57">
        <v>102228.81</v>
      </c>
      <c r="BV57">
        <v>108455.22</v>
      </c>
      <c r="BW57">
        <v>102791.21</v>
      </c>
      <c r="BX57">
        <v>93227.41</v>
      </c>
      <c r="BY57">
        <v>86524.44</v>
      </c>
    </row>
    <row r="58" spans="1:77" x14ac:dyDescent="0.35">
      <c r="A58">
        <v>223</v>
      </c>
      <c r="B58">
        <v>51</v>
      </c>
      <c r="C58">
        <v>36</v>
      </c>
      <c r="E58" t="s">
        <v>176</v>
      </c>
      <c r="F58" t="s">
        <v>252</v>
      </c>
      <c r="G58">
        <v>8968</v>
      </c>
      <c r="H58">
        <v>8965</v>
      </c>
      <c r="I58">
        <v>8959</v>
      </c>
      <c r="J58">
        <v>10215</v>
      </c>
      <c r="K58">
        <v>10244</v>
      </c>
      <c r="M58">
        <v>10290</v>
      </c>
      <c r="N58">
        <v>10252</v>
      </c>
      <c r="O58">
        <v>12387</v>
      </c>
      <c r="P58">
        <v>11454</v>
      </c>
      <c r="Q58">
        <v>11453</v>
      </c>
      <c r="R58">
        <v>10672</v>
      </c>
      <c r="S58">
        <v>9827</v>
      </c>
      <c r="T58">
        <v>9911</v>
      </c>
      <c r="U58">
        <v>11030</v>
      </c>
      <c r="V58">
        <v>11908</v>
      </c>
      <c r="W58">
        <v>18252</v>
      </c>
      <c r="X58">
        <v>22202</v>
      </c>
      <c r="Y58">
        <v>24302</v>
      </c>
      <c r="Z58">
        <v>23115</v>
      </c>
      <c r="AA58">
        <v>24943</v>
      </c>
      <c r="AB58">
        <v>33163</v>
      </c>
      <c r="AC58">
        <v>33114</v>
      </c>
      <c r="AD58">
        <v>23165</v>
      </c>
      <c r="AE58">
        <v>29762</v>
      </c>
      <c r="AF58">
        <v>39709</v>
      </c>
      <c r="AG58">
        <v>24112</v>
      </c>
      <c r="AH58">
        <v>25735</v>
      </c>
      <c r="AI58">
        <v>20398</v>
      </c>
      <c r="AJ58">
        <v>19146</v>
      </c>
      <c r="AK58">
        <v>25540</v>
      </c>
      <c r="AL58">
        <v>28896</v>
      </c>
      <c r="AM58">
        <v>28917</v>
      </c>
      <c r="AN58">
        <v>27070</v>
      </c>
      <c r="AO58">
        <v>36184</v>
      </c>
      <c r="AP58">
        <v>79589</v>
      </c>
      <c r="AQ58">
        <v>109349</v>
      </c>
      <c r="AR58">
        <v>121305</v>
      </c>
      <c r="AS58">
        <v>135462</v>
      </c>
      <c r="AT58">
        <v>164944</v>
      </c>
      <c r="AU58">
        <v>200210</v>
      </c>
      <c r="AV58">
        <v>172466</v>
      </c>
      <c r="AW58">
        <v>185074</v>
      </c>
      <c r="AX58">
        <v>220561</v>
      </c>
      <c r="AY58">
        <v>234964</v>
      </c>
      <c r="AZ58">
        <v>256600</v>
      </c>
      <c r="BA58">
        <v>238096</v>
      </c>
      <c r="BB58">
        <v>213542</v>
      </c>
      <c r="BC58">
        <v>222975</v>
      </c>
      <c r="BD58">
        <v>225221</v>
      </c>
      <c r="BE58">
        <v>290246</v>
      </c>
      <c r="BF58">
        <v>283995</v>
      </c>
      <c r="BG58">
        <v>288400</v>
      </c>
      <c r="BH58">
        <v>383941</v>
      </c>
      <c r="BI58">
        <v>347127</v>
      </c>
      <c r="BJ58">
        <v>319273</v>
      </c>
      <c r="BK58">
        <v>430550</v>
      </c>
      <c r="BL58">
        <v>504263</v>
      </c>
      <c r="BM58">
        <v>328274</v>
      </c>
      <c r="BN58">
        <v>298933</v>
      </c>
      <c r="BO58">
        <v>289425</v>
      </c>
      <c r="BP58">
        <v>269423</v>
      </c>
      <c r="BQ58">
        <v>224456</v>
      </c>
      <c r="BR58">
        <v>185532</v>
      </c>
      <c r="BS58">
        <v>262511</v>
      </c>
      <c r="BT58">
        <v>275390</v>
      </c>
      <c r="BU58">
        <v>269393</v>
      </c>
      <c r="BV58">
        <v>353009</v>
      </c>
      <c r="BW58">
        <v>390665</v>
      </c>
      <c r="BX58">
        <v>485837</v>
      </c>
      <c r="BY58">
        <v>416011.08</v>
      </c>
    </row>
    <row r="59" spans="1:77" x14ac:dyDescent="0.35">
      <c r="A59">
        <v>224</v>
      </c>
      <c r="B59">
        <v>51</v>
      </c>
      <c r="C59">
        <v>36</v>
      </c>
      <c r="E59" t="s">
        <v>255</v>
      </c>
      <c r="F59" t="s">
        <v>256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200</v>
      </c>
      <c r="V59">
        <v>1100</v>
      </c>
      <c r="W59">
        <v>2300</v>
      </c>
      <c r="X59">
        <v>4500</v>
      </c>
      <c r="Y59">
        <v>4300</v>
      </c>
      <c r="Z59">
        <v>6900</v>
      </c>
      <c r="AA59">
        <v>6900</v>
      </c>
      <c r="AB59">
        <v>4000</v>
      </c>
      <c r="AC59">
        <v>3400</v>
      </c>
      <c r="AD59">
        <v>3100</v>
      </c>
      <c r="AE59">
        <v>2400</v>
      </c>
      <c r="AF59">
        <v>1427</v>
      </c>
      <c r="AG59">
        <v>498</v>
      </c>
      <c r="AH59">
        <v>532</v>
      </c>
      <c r="AI59">
        <v>504</v>
      </c>
      <c r="AJ59">
        <v>803</v>
      </c>
      <c r="AK59">
        <v>300</v>
      </c>
      <c r="AL59">
        <v>199</v>
      </c>
      <c r="AM59">
        <v>1483</v>
      </c>
      <c r="AN59">
        <v>972</v>
      </c>
      <c r="AO59">
        <v>2117</v>
      </c>
      <c r="AP59">
        <v>2604</v>
      </c>
      <c r="AQ59">
        <v>4947</v>
      </c>
      <c r="AR59">
        <v>7156</v>
      </c>
      <c r="AS59">
        <v>11215</v>
      </c>
      <c r="AT59">
        <v>10560</v>
      </c>
      <c r="AU59">
        <v>9383</v>
      </c>
      <c r="AV59">
        <v>9229</v>
      </c>
      <c r="AW59">
        <v>11721</v>
      </c>
      <c r="AX59">
        <v>19021</v>
      </c>
      <c r="AY59">
        <v>15912</v>
      </c>
      <c r="AZ59">
        <v>22308</v>
      </c>
      <c r="BA59">
        <v>2500</v>
      </c>
      <c r="BB59">
        <v>5042</v>
      </c>
      <c r="BC59">
        <v>6098</v>
      </c>
      <c r="BD59">
        <v>5037</v>
      </c>
      <c r="BE59">
        <v>6532</v>
      </c>
      <c r="BF59">
        <v>7812</v>
      </c>
      <c r="BG59">
        <v>7663</v>
      </c>
      <c r="BH59">
        <v>8135</v>
      </c>
      <c r="BI59">
        <v>6476</v>
      </c>
      <c r="BJ59">
        <v>8208</v>
      </c>
      <c r="BK59">
        <v>7087</v>
      </c>
      <c r="BL59">
        <v>8733</v>
      </c>
      <c r="BM59">
        <v>7941</v>
      </c>
      <c r="BN59">
        <v>7804</v>
      </c>
      <c r="BO59">
        <v>6712</v>
      </c>
      <c r="BP59">
        <v>7103</v>
      </c>
      <c r="BQ59">
        <v>8667</v>
      </c>
      <c r="BR59">
        <v>9024.58</v>
      </c>
      <c r="BS59">
        <v>9634.23</v>
      </c>
      <c r="BT59">
        <v>10085.11</v>
      </c>
      <c r="BU59">
        <v>11544.61</v>
      </c>
      <c r="BV59">
        <v>10717.03</v>
      </c>
      <c r="BW59">
        <v>11275.37</v>
      </c>
      <c r="BX59">
        <v>10074.76</v>
      </c>
      <c r="BY59">
        <v>10561.35</v>
      </c>
    </row>
    <row r="60" spans="1:77" x14ac:dyDescent="0.35">
      <c r="A60">
        <v>225</v>
      </c>
      <c r="B60">
        <v>51</v>
      </c>
      <c r="C60">
        <v>36</v>
      </c>
      <c r="E60" t="s">
        <v>177</v>
      </c>
      <c r="F60" t="s">
        <v>257</v>
      </c>
      <c r="G60">
        <v>2642</v>
      </c>
      <c r="H60">
        <v>2318</v>
      </c>
      <c r="I60">
        <v>2216</v>
      </c>
      <c r="J60">
        <v>2422</v>
      </c>
      <c r="K60">
        <v>8209</v>
      </c>
      <c r="M60">
        <v>35683</v>
      </c>
      <c r="N60">
        <v>46123</v>
      </c>
      <c r="O60">
        <v>19427</v>
      </c>
      <c r="P60">
        <v>15816</v>
      </c>
      <c r="Q60">
        <v>17578</v>
      </c>
      <c r="R60">
        <v>26743</v>
      </c>
      <c r="S60">
        <v>28145</v>
      </c>
      <c r="T60">
        <v>32318</v>
      </c>
      <c r="U60">
        <v>20136</v>
      </c>
      <c r="V60">
        <v>17571</v>
      </c>
      <c r="W60">
        <v>19985</v>
      </c>
      <c r="X60">
        <v>32737</v>
      </c>
      <c r="Y60">
        <v>32947</v>
      </c>
      <c r="Z60">
        <v>50996</v>
      </c>
      <c r="AA60">
        <v>39836</v>
      </c>
      <c r="AB60">
        <v>24534</v>
      </c>
      <c r="AC60">
        <v>26521</v>
      </c>
      <c r="AD60">
        <v>25820</v>
      </c>
      <c r="AE60">
        <v>25164</v>
      </c>
      <c r="AF60">
        <v>27400</v>
      </c>
      <c r="AG60">
        <v>23856</v>
      </c>
      <c r="AH60">
        <v>24977</v>
      </c>
      <c r="AI60">
        <v>43956</v>
      </c>
      <c r="AJ60">
        <v>35076</v>
      </c>
      <c r="AK60">
        <v>27700</v>
      </c>
      <c r="AL60">
        <v>22728</v>
      </c>
      <c r="AM60">
        <v>29030</v>
      </c>
      <c r="AN60">
        <v>42075</v>
      </c>
      <c r="AO60">
        <v>47620</v>
      </c>
      <c r="AP60">
        <v>90843</v>
      </c>
      <c r="AQ60">
        <v>109321</v>
      </c>
      <c r="AR60">
        <v>122891</v>
      </c>
      <c r="AS60">
        <v>136510</v>
      </c>
      <c r="AT60">
        <v>183815</v>
      </c>
      <c r="AU60">
        <v>148562</v>
      </c>
      <c r="AV60">
        <v>170633</v>
      </c>
      <c r="AW60">
        <v>161397</v>
      </c>
      <c r="AX60">
        <v>214727</v>
      </c>
      <c r="AY60">
        <v>307139</v>
      </c>
      <c r="AZ60">
        <v>228965</v>
      </c>
      <c r="BA60">
        <v>266870</v>
      </c>
      <c r="BB60">
        <v>252974</v>
      </c>
      <c r="BC60">
        <v>235507</v>
      </c>
      <c r="BD60">
        <v>209701</v>
      </c>
      <c r="BE60">
        <v>240539</v>
      </c>
      <c r="BF60">
        <v>242372</v>
      </c>
      <c r="BG60">
        <v>239392</v>
      </c>
      <c r="BH60">
        <v>273030</v>
      </c>
      <c r="BI60">
        <v>370735</v>
      </c>
      <c r="BJ60">
        <v>438351</v>
      </c>
      <c r="BK60">
        <v>423658</v>
      </c>
      <c r="BL60">
        <v>348008</v>
      </c>
      <c r="BM60">
        <v>244941</v>
      </c>
      <c r="BN60">
        <v>230856</v>
      </c>
      <c r="BO60">
        <v>203971</v>
      </c>
      <c r="BP60">
        <v>226451</v>
      </c>
      <c r="BQ60">
        <v>244872</v>
      </c>
      <c r="BR60">
        <v>305403</v>
      </c>
      <c r="BS60">
        <v>316113</v>
      </c>
      <c r="BT60">
        <v>325326</v>
      </c>
      <c r="BU60">
        <v>331722</v>
      </c>
      <c r="BV60">
        <v>361378</v>
      </c>
      <c r="BW60">
        <v>355475</v>
      </c>
      <c r="BX60">
        <v>360391</v>
      </c>
      <c r="BY60">
        <v>368735.34</v>
      </c>
    </row>
    <row r="61" spans="1:77" x14ac:dyDescent="0.35">
      <c r="A61">
        <v>260</v>
      </c>
      <c r="B61">
        <v>57</v>
      </c>
      <c r="C61">
        <v>36</v>
      </c>
      <c r="E61" t="s">
        <v>478</v>
      </c>
      <c r="F61" t="s">
        <v>479</v>
      </c>
      <c r="G61">
        <v>1952</v>
      </c>
      <c r="H61">
        <v>1760</v>
      </c>
      <c r="I61">
        <v>1639</v>
      </c>
      <c r="J61">
        <v>1474</v>
      </c>
      <c r="K61">
        <v>1939</v>
      </c>
      <c r="M61">
        <v>2179</v>
      </c>
      <c r="N61">
        <v>2492</v>
      </c>
      <c r="O61">
        <v>2197</v>
      </c>
      <c r="P61">
        <v>2228</v>
      </c>
      <c r="Q61">
        <v>2275</v>
      </c>
      <c r="R61">
        <v>2960</v>
      </c>
      <c r="S61">
        <v>3660</v>
      </c>
      <c r="T61">
        <v>3278</v>
      </c>
      <c r="U61">
        <v>4211</v>
      </c>
      <c r="V61">
        <v>4529</v>
      </c>
      <c r="W61">
        <v>4223</v>
      </c>
      <c r="X61">
        <v>4555</v>
      </c>
      <c r="Y61">
        <v>4944</v>
      </c>
      <c r="Z61">
        <v>5248</v>
      </c>
      <c r="AA61">
        <v>5418</v>
      </c>
      <c r="AB61">
        <v>4555</v>
      </c>
      <c r="AC61">
        <v>4787</v>
      </c>
      <c r="AD61">
        <v>6166</v>
      </c>
      <c r="AE61">
        <v>6736</v>
      </c>
      <c r="AF61">
        <v>7741</v>
      </c>
      <c r="AG61">
        <v>8777</v>
      </c>
      <c r="AH61">
        <v>12518</v>
      </c>
      <c r="AI61">
        <v>11535</v>
      </c>
      <c r="AJ61">
        <v>13700</v>
      </c>
      <c r="AK61">
        <v>14728</v>
      </c>
      <c r="AL61">
        <v>14858</v>
      </c>
      <c r="AM61">
        <v>15973</v>
      </c>
      <c r="AN61">
        <v>18665</v>
      </c>
      <c r="AO61">
        <v>16517</v>
      </c>
      <c r="AP61">
        <v>16609</v>
      </c>
      <c r="AQ61">
        <v>19266</v>
      </c>
      <c r="AR61">
        <v>19136</v>
      </c>
      <c r="AS61">
        <v>22262</v>
      </c>
      <c r="AT61">
        <v>24725</v>
      </c>
      <c r="AU61">
        <v>26424</v>
      </c>
      <c r="AV61">
        <v>26771</v>
      </c>
      <c r="AW61">
        <v>31988</v>
      </c>
      <c r="AX61">
        <v>34587</v>
      </c>
      <c r="AY61">
        <v>37042</v>
      </c>
      <c r="AZ61">
        <v>38911</v>
      </c>
      <c r="BA61">
        <v>42732</v>
      </c>
      <c r="BB61">
        <v>44176</v>
      </c>
      <c r="BC61">
        <v>47127</v>
      </c>
      <c r="BD61">
        <v>45618</v>
      </c>
      <c r="BE61">
        <v>41858</v>
      </c>
      <c r="BF61">
        <v>45879</v>
      </c>
      <c r="BG61">
        <v>43608</v>
      </c>
      <c r="BH61">
        <v>40889</v>
      </c>
      <c r="BI61">
        <v>44678</v>
      </c>
      <c r="BJ61">
        <v>53306</v>
      </c>
      <c r="BK61">
        <v>60079</v>
      </c>
      <c r="BL61">
        <v>61257</v>
      </c>
      <c r="BM61">
        <v>63239</v>
      </c>
      <c r="BN61">
        <v>62758</v>
      </c>
      <c r="BO61">
        <v>70189</v>
      </c>
      <c r="BP61">
        <v>69256.08</v>
      </c>
      <c r="BQ61">
        <v>78052</v>
      </c>
      <c r="BR61">
        <v>76443.039999999994</v>
      </c>
      <c r="BS61">
        <v>78715.070000000007</v>
      </c>
      <c r="BT61">
        <v>73482.02</v>
      </c>
      <c r="BU61">
        <v>74688.009999999995</v>
      </c>
      <c r="BV61">
        <v>70349</v>
      </c>
      <c r="BW61">
        <v>69776</v>
      </c>
      <c r="BX61">
        <v>72930.5</v>
      </c>
      <c r="BY61">
        <v>77538.38</v>
      </c>
    </row>
    <row r="62" spans="1:77" x14ac:dyDescent="0.35">
      <c r="A62">
        <v>261</v>
      </c>
      <c r="B62">
        <v>57</v>
      </c>
      <c r="C62">
        <v>36</v>
      </c>
      <c r="E62" t="s">
        <v>480</v>
      </c>
      <c r="F62" t="s">
        <v>481</v>
      </c>
      <c r="G62">
        <v>3264</v>
      </c>
      <c r="H62">
        <v>4130</v>
      </c>
      <c r="I62">
        <v>3634</v>
      </c>
      <c r="J62">
        <v>3214</v>
      </c>
      <c r="K62">
        <v>3573</v>
      </c>
      <c r="M62">
        <v>3111</v>
      </c>
      <c r="N62">
        <v>4770</v>
      </c>
      <c r="O62">
        <v>4136</v>
      </c>
      <c r="P62">
        <v>4143</v>
      </c>
      <c r="Q62">
        <v>4030</v>
      </c>
      <c r="R62">
        <v>4251</v>
      </c>
      <c r="S62">
        <v>5100</v>
      </c>
      <c r="T62">
        <v>6147</v>
      </c>
      <c r="U62">
        <v>6828</v>
      </c>
      <c r="V62">
        <v>7304</v>
      </c>
      <c r="W62">
        <v>6699</v>
      </c>
      <c r="X62">
        <v>9258</v>
      </c>
      <c r="Y62">
        <v>10937</v>
      </c>
      <c r="Z62">
        <v>11322</v>
      </c>
      <c r="AA62">
        <v>10862</v>
      </c>
      <c r="AB62">
        <v>7988</v>
      </c>
      <c r="AC62">
        <v>7393</v>
      </c>
      <c r="AD62">
        <v>8532</v>
      </c>
      <c r="AE62">
        <v>8635</v>
      </c>
      <c r="AF62">
        <v>9141</v>
      </c>
      <c r="AG62">
        <v>9282</v>
      </c>
      <c r="AH62">
        <v>10545</v>
      </c>
      <c r="AI62">
        <v>14697</v>
      </c>
      <c r="AJ62">
        <v>14753</v>
      </c>
      <c r="AK62">
        <v>17135</v>
      </c>
      <c r="AL62">
        <v>18895</v>
      </c>
      <c r="AM62">
        <v>17646</v>
      </c>
      <c r="AN62">
        <v>21174</v>
      </c>
      <c r="AO62">
        <v>18831</v>
      </c>
      <c r="AP62">
        <v>17677</v>
      </c>
      <c r="AQ62">
        <v>17951</v>
      </c>
      <c r="AR62">
        <v>22124</v>
      </c>
      <c r="AS62">
        <v>22147</v>
      </c>
      <c r="AT62">
        <v>22595</v>
      </c>
      <c r="AU62">
        <v>23405</v>
      </c>
      <c r="AV62">
        <v>19912</v>
      </c>
      <c r="AW62">
        <v>21905</v>
      </c>
      <c r="AX62">
        <v>24550</v>
      </c>
      <c r="AY62">
        <v>26080</v>
      </c>
      <c r="AZ62">
        <v>28548</v>
      </c>
      <c r="BA62">
        <v>29575</v>
      </c>
      <c r="BB62">
        <v>29745</v>
      </c>
      <c r="BC62">
        <v>31763</v>
      </c>
      <c r="BD62">
        <v>34378</v>
      </c>
      <c r="BE62">
        <v>33849</v>
      </c>
      <c r="BF62">
        <v>36745</v>
      </c>
      <c r="BG62">
        <v>33376</v>
      </c>
      <c r="BH62">
        <v>35288</v>
      </c>
      <c r="BI62">
        <v>36741</v>
      </c>
      <c r="BJ62">
        <v>39810</v>
      </c>
      <c r="BK62">
        <v>44593</v>
      </c>
      <c r="BL62">
        <v>46970</v>
      </c>
      <c r="BM62">
        <v>54945</v>
      </c>
      <c r="BN62">
        <v>50812</v>
      </c>
      <c r="BO62">
        <v>57375</v>
      </c>
      <c r="BP62">
        <v>58148.69</v>
      </c>
      <c r="BQ62">
        <v>61206.36</v>
      </c>
      <c r="BR62">
        <v>63678.17</v>
      </c>
      <c r="BS62">
        <v>66497.58</v>
      </c>
      <c r="BT62">
        <v>63702.07</v>
      </c>
      <c r="BU62">
        <v>66625.710000000006</v>
      </c>
      <c r="BV62">
        <v>64442.9</v>
      </c>
      <c r="BW62">
        <v>59930.5</v>
      </c>
      <c r="BX62">
        <v>50870.45</v>
      </c>
      <c r="BY62">
        <v>62153.87</v>
      </c>
    </row>
    <row r="63" spans="1:77" x14ac:dyDescent="0.35">
      <c r="A63">
        <v>262</v>
      </c>
      <c r="B63">
        <v>57</v>
      </c>
      <c r="C63">
        <v>36</v>
      </c>
      <c r="E63" t="s">
        <v>523</v>
      </c>
      <c r="F63" t="s">
        <v>524</v>
      </c>
      <c r="G63">
        <v>100</v>
      </c>
      <c r="H63">
        <v>100</v>
      </c>
      <c r="I63">
        <v>100</v>
      </c>
      <c r="J63">
        <v>200</v>
      </c>
      <c r="K63">
        <v>100</v>
      </c>
      <c r="M63">
        <v>0</v>
      </c>
      <c r="N63">
        <v>100</v>
      </c>
      <c r="O63">
        <v>100</v>
      </c>
      <c r="P63">
        <v>100</v>
      </c>
      <c r="Q63">
        <v>200</v>
      </c>
      <c r="R63">
        <v>0</v>
      </c>
      <c r="S63">
        <v>0</v>
      </c>
      <c r="T63">
        <v>177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406</v>
      </c>
      <c r="AC63">
        <v>631</v>
      </c>
      <c r="AD63">
        <v>396</v>
      </c>
      <c r="AE63">
        <v>857</v>
      </c>
      <c r="AF63">
        <v>373</v>
      </c>
      <c r="AG63">
        <v>396</v>
      </c>
      <c r="AH63">
        <v>1643</v>
      </c>
      <c r="AI63">
        <v>2485</v>
      </c>
      <c r="AJ63">
        <v>1432</v>
      </c>
      <c r="AK63">
        <v>2259</v>
      </c>
      <c r="AL63">
        <v>2157</v>
      </c>
      <c r="AM63">
        <v>2633</v>
      </c>
      <c r="AN63">
        <v>2135</v>
      </c>
      <c r="AO63">
        <v>2123</v>
      </c>
      <c r="AP63">
        <v>1475</v>
      </c>
      <c r="AQ63">
        <v>2346</v>
      </c>
      <c r="AR63">
        <v>2651</v>
      </c>
      <c r="AS63">
        <v>3079</v>
      </c>
      <c r="AT63">
        <v>2309</v>
      </c>
      <c r="AU63">
        <v>2673</v>
      </c>
      <c r="AV63">
        <v>3158</v>
      </c>
      <c r="AW63">
        <v>3071</v>
      </c>
      <c r="AX63">
        <v>4058</v>
      </c>
      <c r="AY63">
        <v>4276</v>
      </c>
      <c r="AZ63">
        <v>3253</v>
      </c>
      <c r="BA63">
        <v>4909</v>
      </c>
      <c r="BB63">
        <v>4006</v>
      </c>
      <c r="BC63">
        <v>3873</v>
      </c>
      <c r="BD63">
        <v>3640</v>
      </c>
      <c r="BE63">
        <v>4874</v>
      </c>
      <c r="BF63">
        <v>4295</v>
      </c>
      <c r="BG63">
        <v>5416</v>
      </c>
      <c r="BH63">
        <v>7278</v>
      </c>
      <c r="BI63">
        <v>7843</v>
      </c>
      <c r="BJ63">
        <v>8367</v>
      </c>
      <c r="BK63">
        <v>8765</v>
      </c>
      <c r="BL63">
        <v>12756</v>
      </c>
      <c r="BM63">
        <v>8825</v>
      </c>
      <c r="BN63">
        <v>13594</v>
      </c>
      <c r="BO63">
        <v>18775</v>
      </c>
      <c r="BP63">
        <v>19593</v>
      </c>
      <c r="BQ63">
        <v>17082</v>
      </c>
      <c r="BR63">
        <v>16925</v>
      </c>
      <c r="BS63">
        <v>15689</v>
      </c>
      <c r="BT63">
        <v>16353</v>
      </c>
      <c r="BU63">
        <v>15988</v>
      </c>
      <c r="BV63">
        <v>17723</v>
      </c>
      <c r="BW63">
        <v>17883</v>
      </c>
      <c r="BX63">
        <v>16267</v>
      </c>
      <c r="BY63">
        <v>22249.64</v>
      </c>
    </row>
    <row r="64" spans="1:77" x14ac:dyDescent="0.35">
      <c r="A64">
        <v>263</v>
      </c>
      <c r="B64">
        <v>57</v>
      </c>
      <c r="C64">
        <v>36</v>
      </c>
      <c r="E64" t="s">
        <v>176</v>
      </c>
      <c r="F64" t="s">
        <v>252</v>
      </c>
      <c r="G64">
        <v>1851</v>
      </c>
      <c r="H64">
        <v>4704</v>
      </c>
      <c r="I64">
        <v>4473</v>
      </c>
      <c r="J64">
        <v>4063</v>
      </c>
      <c r="K64">
        <v>4667</v>
      </c>
      <c r="M64">
        <v>4590</v>
      </c>
      <c r="N64">
        <v>5129</v>
      </c>
      <c r="O64">
        <v>4988</v>
      </c>
      <c r="P64">
        <v>5098</v>
      </c>
      <c r="Q64">
        <v>5218</v>
      </c>
      <c r="R64">
        <v>5644</v>
      </c>
      <c r="S64">
        <v>6386</v>
      </c>
      <c r="T64">
        <v>8557</v>
      </c>
      <c r="U64">
        <v>9943</v>
      </c>
      <c r="V64">
        <v>9866</v>
      </c>
      <c r="W64">
        <v>9961</v>
      </c>
      <c r="X64">
        <v>11057</v>
      </c>
      <c r="Y64">
        <v>11663</v>
      </c>
      <c r="Z64">
        <v>12498</v>
      </c>
      <c r="AA64">
        <v>13465</v>
      </c>
      <c r="AB64">
        <v>11074</v>
      </c>
      <c r="AC64">
        <v>9444</v>
      </c>
      <c r="AD64">
        <v>13471</v>
      </c>
      <c r="AE64">
        <v>16639</v>
      </c>
      <c r="AF64">
        <v>17053</v>
      </c>
      <c r="AG64">
        <v>20462</v>
      </c>
      <c r="AH64">
        <v>26501</v>
      </c>
      <c r="AI64">
        <v>28664</v>
      </c>
      <c r="AJ64">
        <v>25496</v>
      </c>
      <c r="AK64">
        <v>22946</v>
      </c>
      <c r="AL64">
        <v>26598</v>
      </c>
      <c r="AM64">
        <v>29720</v>
      </c>
      <c r="AN64">
        <v>34721</v>
      </c>
      <c r="AO64">
        <v>33688</v>
      </c>
      <c r="AP64">
        <v>31078</v>
      </c>
      <c r="AQ64">
        <v>32868</v>
      </c>
      <c r="AR64">
        <v>34371</v>
      </c>
      <c r="AS64">
        <v>36077</v>
      </c>
      <c r="AT64">
        <v>40690</v>
      </c>
      <c r="AU64">
        <v>44782</v>
      </c>
      <c r="AV64">
        <v>41444</v>
      </c>
      <c r="AW64">
        <v>48797</v>
      </c>
      <c r="AX64">
        <v>49223</v>
      </c>
      <c r="AY64">
        <v>65270</v>
      </c>
      <c r="AZ64">
        <v>76155</v>
      </c>
      <c r="BA64">
        <v>90009</v>
      </c>
      <c r="BB64">
        <v>93069</v>
      </c>
      <c r="BC64">
        <v>97957</v>
      </c>
      <c r="BD64">
        <v>106531</v>
      </c>
      <c r="BE64">
        <v>110724</v>
      </c>
      <c r="BF64">
        <v>109415</v>
      </c>
      <c r="BG64">
        <v>99758</v>
      </c>
      <c r="BH64">
        <v>91325</v>
      </c>
      <c r="BI64">
        <v>109983</v>
      </c>
      <c r="BJ64">
        <v>119024</v>
      </c>
      <c r="BK64">
        <v>114237</v>
      </c>
      <c r="BL64">
        <v>108911</v>
      </c>
      <c r="BM64">
        <v>137650</v>
      </c>
      <c r="BN64">
        <v>139906</v>
      </c>
      <c r="BO64">
        <v>151490</v>
      </c>
      <c r="BP64">
        <v>155067.01</v>
      </c>
      <c r="BQ64">
        <v>153899.07999999999</v>
      </c>
      <c r="BR64">
        <v>155574.79</v>
      </c>
      <c r="BS64">
        <v>171220.59</v>
      </c>
      <c r="BT64">
        <v>149035.06</v>
      </c>
      <c r="BU64">
        <v>131255.62</v>
      </c>
      <c r="BV64">
        <v>117132.05</v>
      </c>
      <c r="BW64">
        <v>114553.61</v>
      </c>
      <c r="BX64">
        <v>123332.15</v>
      </c>
      <c r="BY64">
        <v>170606.28</v>
      </c>
    </row>
    <row r="65" spans="1:77" x14ac:dyDescent="0.35">
      <c r="A65">
        <v>264</v>
      </c>
      <c r="B65">
        <v>57</v>
      </c>
      <c r="C65">
        <v>36</v>
      </c>
      <c r="E65" t="s">
        <v>255</v>
      </c>
      <c r="F65" t="s">
        <v>256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100</v>
      </c>
      <c r="AA65">
        <v>0</v>
      </c>
      <c r="AB65">
        <v>2019</v>
      </c>
      <c r="AC65">
        <v>1409</v>
      </c>
      <c r="AD65">
        <v>1614</v>
      </c>
      <c r="AE65">
        <v>811</v>
      </c>
      <c r="AF65">
        <v>1292</v>
      </c>
      <c r="AG65">
        <v>2125</v>
      </c>
      <c r="AH65">
        <v>1608</v>
      </c>
      <c r="AI65">
        <v>2222</v>
      </c>
      <c r="AJ65">
        <v>2799</v>
      </c>
      <c r="AK65">
        <v>1711</v>
      </c>
      <c r="AL65">
        <v>3942</v>
      </c>
      <c r="AM65">
        <v>2010</v>
      </c>
      <c r="AN65">
        <v>1412</v>
      </c>
      <c r="AO65">
        <v>2683</v>
      </c>
      <c r="AP65">
        <v>4180</v>
      </c>
      <c r="AQ65">
        <v>4626</v>
      </c>
      <c r="AR65">
        <v>4060</v>
      </c>
      <c r="AS65">
        <v>6762</v>
      </c>
      <c r="AT65">
        <v>66</v>
      </c>
      <c r="AU65">
        <v>3118</v>
      </c>
      <c r="AV65">
        <v>21</v>
      </c>
      <c r="AW65">
        <v>25</v>
      </c>
      <c r="AX65">
        <v>108</v>
      </c>
      <c r="AY65">
        <v>73</v>
      </c>
      <c r="AZ65">
        <v>56</v>
      </c>
      <c r="BA65">
        <v>140</v>
      </c>
      <c r="BB65">
        <v>367</v>
      </c>
      <c r="BC65">
        <v>332</v>
      </c>
      <c r="BD65">
        <v>559</v>
      </c>
      <c r="BE65">
        <v>825</v>
      </c>
      <c r="BF65">
        <v>323</v>
      </c>
      <c r="BG65">
        <v>447</v>
      </c>
      <c r="BH65">
        <v>114</v>
      </c>
      <c r="BI65">
        <v>146</v>
      </c>
      <c r="BJ65">
        <v>10</v>
      </c>
      <c r="BK65">
        <v>13</v>
      </c>
      <c r="BL65">
        <v>54</v>
      </c>
      <c r="BM65">
        <v>129</v>
      </c>
      <c r="BN65">
        <v>10</v>
      </c>
      <c r="BO65">
        <v>315</v>
      </c>
      <c r="BP65">
        <v>8.92</v>
      </c>
      <c r="BQ65">
        <v>67.680000000000007</v>
      </c>
      <c r="BR65">
        <v>4.8899999999999997</v>
      </c>
      <c r="BS65">
        <v>73.39</v>
      </c>
      <c r="BT65">
        <v>115.38</v>
      </c>
      <c r="BU65">
        <v>167.39</v>
      </c>
      <c r="BV65">
        <v>35</v>
      </c>
      <c r="BW65">
        <v>1035</v>
      </c>
      <c r="BX65">
        <v>11.66</v>
      </c>
      <c r="BY65">
        <v>74</v>
      </c>
    </row>
    <row r="66" spans="1:77" x14ac:dyDescent="0.35">
      <c r="A66">
        <v>265</v>
      </c>
      <c r="B66">
        <v>57</v>
      </c>
      <c r="C66">
        <v>36</v>
      </c>
      <c r="E66" t="s">
        <v>177</v>
      </c>
      <c r="F66" t="s">
        <v>257</v>
      </c>
      <c r="G66">
        <v>816</v>
      </c>
      <c r="H66">
        <v>1582</v>
      </c>
      <c r="I66">
        <v>5149</v>
      </c>
      <c r="J66">
        <v>8071</v>
      </c>
      <c r="K66">
        <v>17524</v>
      </c>
      <c r="M66">
        <v>13289</v>
      </c>
      <c r="N66">
        <v>18419</v>
      </c>
      <c r="O66">
        <v>18728</v>
      </c>
      <c r="P66">
        <v>12635</v>
      </c>
      <c r="Q66">
        <v>10030</v>
      </c>
      <c r="R66">
        <v>14589</v>
      </c>
      <c r="S66">
        <v>10992</v>
      </c>
      <c r="T66">
        <v>19502</v>
      </c>
      <c r="U66">
        <v>11059</v>
      </c>
      <c r="V66">
        <v>9943</v>
      </c>
      <c r="W66">
        <v>10267</v>
      </c>
      <c r="X66">
        <v>9375</v>
      </c>
      <c r="Y66">
        <v>11802</v>
      </c>
      <c r="Z66">
        <v>16592</v>
      </c>
      <c r="AA66">
        <v>15873</v>
      </c>
      <c r="AB66">
        <v>13373</v>
      </c>
      <c r="AC66">
        <v>8944</v>
      </c>
      <c r="AD66">
        <v>9461</v>
      </c>
      <c r="AE66">
        <v>9505</v>
      </c>
      <c r="AF66">
        <v>10270</v>
      </c>
      <c r="AG66">
        <v>13599</v>
      </c>
      <c r="AH66">
        <v>18095</v>
      </c>
      <c r="AI66">
        <v>21528</v>
      </c>
      <c r="AJ66">
        <v>21523</v>
      </c>
      <c r="AK66">
        <v>20861</v>
      </c>
      <c r="AL66">
        <v>23608</v>
      </c>
      <c r="AM66">
        <v>21911</v>
      </c>
      <c r="AN66">
        <v>21505</v>
      </c>
      <c r="AO66">
        <v>20618</v>
      </c>
      <c r="AP66">
        <v>19960</v>
      </c>
      <c r="AQ66">
        <v>22173</v>
      </c>
      <c r="AR66">
        <v>21052</v>
      </c>
      <c r="AS66">
        <v>22609</v>
      </c>
      <c r="AT66">
        <v>24585</v>
      </c>
      <c r="AU66">
        <v>29531</v>
      </c>
      <c r="AV66">
        <v>26669</v>
      </c>
      <c r="AW66">
        <v>27404</v>
      </c>
      <c r="AX66">
        <v>33048</v>
      </c>
      <c r="AY66">
        <v>45150</v>
      </c>
      <c r="AZ66">
        <v>54070</v>
      </c>
      <c r="BA66">
        <v>61629</v>
      </c>
      <c r="BB66">
        <v>83972</v>
      </c>
      <c r="BC66">
        <v>99150</v>
      </c>
      <c r="BD66">
        <v>102876</v>
      </c>
      <c r="BE66">
        <v>107595</v>
      </c>
      <c r="BF66">
        <v>85192</v>
      </c>
      <c r="BG66">
        <v>75285</v>
      </c>
      <c r="BH66">
        <v>73577</v>
      </c>
      <c r="BI66">
        <v>76105</v>
      </c>
      <c r="BJ66">
        <v>93643</v>
      </c>
      <c r="BK66">
        <v>91275</v>
      </c>
      <c r="BL66">
        <v>84810</v>
      </c>
      <c r="BM66">
        <v>83883</v>
      </c>
      <c r="BN66">
        <v>81527</v>
      </c>
      <c r="BO66">
        <v>80316</v>
      </c>
      <c r="BP66">
        <v>90444.479999999996</v>
      </c>
      <c r="BQ66">
        <v>84342.29</v>
      </c>
      <c r="BR66">
        <v>90262.13</v>
      </c>
      <c r="BS66">
        <v>81785.8</v>
      </c>
      <c r="BT66">
        <v>78653.78</v>
      </c>
      <c r="BU66">
        <v>68501.039999999994</v>
      </c>
      <c r="BV66">
        <v>63575.7</v>
      </c>
      <c r="BW66">
        <v>63581.19</v>
      </c>
      <c r="BX66">
        <v>78011.55</v>
      </c>
      <c r="BY66">
        <v>75205.350000000006</v>
      </c>
    </row>
    <row r="67" spans="1:77" x14ac:dyDescent="0.35">
      <c r="A67">
        <v>300</v>
      </c>
      <c r="B67">
        <v>61</v>
      </c>
      <c r="C67">
        <v>36</v>
      </c>
      <c r="E67" t="s">
        <v>523</v>
      </c>
      <c r="F67" t="s">
        <v>524</v>
      </c>
      <c r="G67">
        <v>500</v>
      </c>
      <c r="H67">
        <v>500</v>
      </c>
      <c r="I67">
        <v>700</v>
      </c>
      <c r="J67">
        <v>700</v>
      </c>
      <c r="K67">
        <v>900</v>
      </c>
      <c r="M67">
        <v>900</v>
      </c>
      <c r="N67">
        <v>900</v>
      </c>
      <c r="O67">
        <v>1000</v>
      </c>
      <c r="P67">
        <v>1000</v>
      </c>
      <c r="Q67">
        <v>1000</v>
      </c>
      <c r="R67">
        <v>1100</v>
      </c>
      <c r="S67">
        <v>1400</v>
      </c>
      <c r="T67">
        <v>1700</v>
      </c>
      <c r="U67">
        <v>1000</v>
      </c>
      <c r="V67">
        <v>1100</v>
      </c>
      <c r="W67">
        <v>1600</v>
      </c>
      <c r="X67">
        <v>1300</v>
      </c>
      <c r="Y67">
        <v>1700</v>
      </c>
      <c r="Z67">
        <v>2000</v>
      </c>
      <c r="AA67">
        <v>1900</v>
      </c>
      <c r="AB67">
        <v>29000</v>
      </c>
      <c r="AC67">
        <v>2400</v>
      </c>
      <c r="AD67">
        <v>35500</v>
      </c>
      <c r="AE67">
        <v>38900</v>
      </c>
      <c r="AF67">
        <v>41586</v>
      </c>
      <c r="AG67">
        <v>36271</v>
      </c>
      <c r="AH67">
        <v>31845</v>
      </c>
      <c r="AI67">
        <v>41270</v>
      </c>
      <c r="AJ67">
        <v>18787</v>
      </c>
      <c r="AK67">
        <v>45485</v>
      </c>
      <c r="AL67">
        <v>53593</v>
      </c>
      <c r="AM67">
        <v>50673</v>
      </c>
      <c r="AN67">
        <v>63628</v>
      </c>
      <c r="AO67">
        <v>64869</v>
      </c>
      <c r="AP67">
        <v>78224</v>
      </c>
      <c r="AQ67">
        <v>93784</v>
      </c>
      <c r="AR67">
        <v>97356</v>
      </c>
      <c r="AS67">
        <v>102443</v>
      </c>
      <c r="AT67">
        <v>128516</v>
      </c>
      <c r="AU67">
        <v>158571</v>
      </c>
      <c r="AV67">
        <v>217271</v>
      </c>
      <c r="AW67">
        <v>208855</v>
      </c>
      <c r="AX67">
        <v>152888</v>
      </c>
      <c r="AY67">
        <v>150368</v>
      </c>
      <c r="AZ67">
        <v>206971</v>
      </c>
      <c r="BA67">
        <v>230395</v>
      </c>
      <c r="BB67">
        <v>286923</v>
      </c>
      <c r="BC67">
        <v>317363</v>
      </c>
      <c r="BD67">
        <v>461889</v>
      </c>
      <c r="BE67">
        <v>494803</v>
      </c>
      <c r="BF67">
        <v>429756</v>
      </c>
      <c r="BG67">
        <v>409769</v>
      </c>
      <c r="BH67">
        <v>434281</v>
      </c>
      <c r="BI67">
        <v>338055</v>
      </c>
      <c r="BJ67">
        <v>327609</v>
      </c>
      <c r="BK67">
        <v>360987</v>
      </c>
      <c r="BL67">
        <v>376741</v>
      </c>
      <c r="BM67">
        <v>458942</v>
      </c>
      <c r="BN67">
        <v>437375</v>
      </c>
      <c r="BO67">
        <v>431978</v>
      </c>
      <c r="BP67">
        <v>479407</v>
      </c>
      <c r="BQ67">
        <v>471775</v>
      </c>
      <c r="BR67">
        <v>463444</v>
      </c>
      <c r="BS67">
        <v>475560</v>
      </c>
      <c r="BT67">
        <v>433207</v>
      </c>
      <c r="BU67">
        <v>432035</v>
      </c>
      <c r="BV67">
        <v>363815</v>
      </c>
      <c r="BW67">
        <v>360394</v>
      </c>
      <c r="BX67">
        <v>360696</v>
      </c>
      <c r="BY67">
        <v>352589</v>
      </c>
    </row>
    <row r="68" spans="1:77" x14ac:dyDescent="0.35">
      <c r="A68">
        <v>344</v>
      </c>
      <c r="B68">
        <v>71</v>
      </c>
      <c r="C68">
        <v>36</v>
      </c>
      <c r="E68" t="s">
        <v>248</v>
      </c>
      <c r="F68" t="s">
        <v>249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7800</v>
      </c>
      <c r="Z68">
        <v>12700</v>
      </c>
      <c r="AA68">
        <v>4900</v>
      </c>
      <c r="AB68">
        <v>18400</v>
      </c>
      <c r="AC68">
        <v>19600</v>
      </c>
      <c r="AD68">
        <v>21900</v>
      </c>
      <c r="AE68">
        <v>26200</v>
      </c>
      <c r="AF68">
        <v>26967</v>
      </c>
      <c r="AG68">
        <v>29819</v>
      </c>
      <c r="AH68">
        <v>28334</v>
      </c>
      <c r="AI68">
        <v>43018</v>
      </c>
      <c r="AJ68">
        <v>50950</v>
      </c>
      <c r="AK68">
        <v>80060</v>
      </c>
      <c r="AL68">
        <v>96875</v>
      </c>
      <c r="AM68">
        <v>78258</v>
      </c>
      <c r="AN68">
        <v>67395</v>
      </c>
      <c r="AO68">
        <v>74284</v>
      </c>
      <c r="AP68">
        <v>80376</v>
      </c>
      <c r="AQ68">
        <v>95809</v>
      </c>
      <c r="AR68">
        <v>87555</v>
      </c>
      <c r="AS68">
        <v>117354</v>
      </c>
      <c r="AT68">
        <v>132323</v>
      </c>
      <c r="AU68">
        <v>131344</v>
      </c>
      <c r="AV68">
        <v>108812</v>
      </c>
      <c r="AW68">
        <v>115763</v>
      </c>
      <c r="AX68">
        <v>160242</v>
      </c>
      <c r="AY68">
        <v>138729</v>
      </c>
      <c r="AZ68">
        <v>137005</v>
      </c>
      <c r="BA68">
        <v>107686</v>
      </c>
      <c r="BB68">
        <v>107854</v>
      </c>
      <c r="BC68">
        <v>125573</v>
      </c>
      <c r="BD68">
        <v>124048</v>
      </c>
      <c r="BE68">
        <v>134004</v>
      </c>
      <c r="BF68">
        <v>130627</v>
      </c>
      <c r="BG68">
        <v>127132</v>
      </c>
      <c r="BH68">
        <v>181445</v>
      </c>
      <c r="BI68">
        <v>193686</v>
      </c>
      <c r="BJ68">
        <v>226808</v>
      </c>
      <c r="BK68">
        <v>192660</v>
      </c>
      <c r="BL68">
        <v>192148</v>
      </c>
      <c r="BM68">
        <v>207072</v>
      </c>
      <c r="BN68">
        <v>162391</v>
      </c>
      <c r="BO68">
        <v>157988</v>
      </c>
      <c r="BP68">
        <v>159002</v>
      </c>
      <c r="BQ68">
        <v>140797</v>
      </c>
      <c r="BR68">
        <v>139709</v>
      </c>
      <c r="BS68">
        <v>143205</v>
      </c>
      <c r="BT68">
        <v>143107</v>
      </c>
      <c r="BU68">
        <v>146251</v>
      </c>
      <c r="BV68">
        <v>141196</v>
      </c>
      <c r="BW68">
        <v>124666</v>
      </c>
      <c r="BX68">
        <v>114219</v>
      </c>
      <c r="BY68">
        <v>113621.22</v>
      </c>
    </row>
    <row r="69" spans="1:77" x14ac:dyDescent="0.35">
      <c r="A69">
        <v>345</v>
      </c>
      <c r="B69">
        <v>71</v>
      </c>
      <c r="C69">
        <v>36</v>
      </c>
      <c r="E69" t="s">
        <v>478</v>
      </c>
      <c r="F69" t="s">
        <v>479</v>
      </c>
      <c r="G69">
        <v>20100</v>
      </c>
      <c r="H69">
        <v>34900</v>
      </c>
      <c r="I69">
        <v>39400</v>
      </c>
      <c r="J69">
        <v>29100</v>
      </c>
      <c r="K69">
        <v>27800</v>
      </c>
      <c r="M69">
        <v>28900</v>
      </c>
      <c r="N69">
        <v>30100</v>
      </c>
      <c r="O69">
        <v>28900</v>
      </c>
      <c r="P69">
        <v>29500</v>
      </c>
      <c r="Q69">
        <v>30100</v>
      </c>
      <c r="R69">
        <v>19600</v>
      </c>
      <c r="S69">
        <v>26500</v>
      </c>
      <c r="T69">
        <v>15900</v>
      </c>
      <c r="U69">
        <v>19100</v>
      </c>
      <c r="V69">
        <v>20300</v>
      </c>
      <c r="W69">
        <v>27200</v>
      </c>
      <c r="X69">
        <v>36200</v>
      </c>
      <c r="Y69">
        <v>19400</v>
      </c>
      <c r="Z69">
        <v>31400</v>
      </c>
      <c r="AA69">
        <v>29000</v>
      </c>
      <c r="AB69">
        <v>37555</v>
      </c>
      <c r="AC69">
        <v>36744</v>
      </c>
      <c r="AD69">
        <v>43258</v>
      </c>
      <c r="AE69">
        <v>48979</v>
      </c>
      <c r="AF69">
        <v>53283</v>
      </c>
      <c r="AG69">
        <v>55483</v>
      </c>
      <c r="AH69">
        <v>38329</v>
      </c>
      <c r="AI69">
        <v>77780</v>
      </c>
      <c r="AJ69">
        <v>56126</v>
      </c>
      <c r="AK69">
        <v>35100</v>
      </c>
      <c r="AL69">
        <v>37068</v>
      </c>
      <c r="AM69">
        <v>64001</v>
      </c>
      <c r="AN69">
        <v>86305</v>
      </c>
      <c r="AO69">
        <v>101436</v>
      </c>
      <c r="AP69">
        <v>95281</v>
      </c>
      <c r="AQ69">
        <v>99948</v>
      </c>
      <c r="AR69">
        <v>107666</v>
      </c>
      <c r="AS69">
        <v>105673</v>
      </c>
      <c r="AT69">
        <v>106181</v>
      </c>
      <c r="AU69">
        <v>109676</v>
      </c>
      <c r="AV69">
        <v>92911</v>
      </c>
      <c r="AW69">
        <v>111580</v>
      </c>
      <c r="AX69">
        <v>113086</v>
      </c>
      <c r="AY69">
        <v>95102</v>
      </c>
      <c r="AZ69">
        <v>96002</v>
      </c>
      <c r="BA69">
        <v>84081</v>
      </c>
      <c r="BB69">
        <v>85047</v>
      </c>
      <c r="BC69">
        <v>98909</v>
      </c>
      <c r="BD69">
        <v>96287</v>
      </c>
      <c r="BE69">
        <v>113325</v>
      </c>
      <c r="BF69">
        <v>222339</v>
      </c>
      <c r="BG69">
        <v>232672</v>
      </c>
      <c r="BH69">
        <v>276516</v>
      </c>
      <c r="BI69">
        <v>238403</v>
      </c>
      <c r="BJ69">
        <v>165364</v>
      </c>
      <c r="BK69">
        <v>172434</v>
      </c>
      <c r="BL69">
        <v>199300</v>
      </c>
      <c r="BM69">
        <v>198318</v>
      </c>
      <c r="BN69">
        <v>186916</v>
      </c>
      <c r="BO69">
        <v>153101</v>
      </c>
      <c r="BP69">
        <v>141946</v>
      </c>
      <c r="BQ69">
        <v>151168</v>
      </c>
      <c r="BR69">
        <v>183293</v>
      </c>
      <c r="BS69">
        <v>179251</v>
      </c>
      <c r="BT69">
        <v>234851</v>
      </c>
      <c r="BU69">
        <v>222176</v>
      </c>
      <c r="BV69">
        <v>217493</v>
      </c>
      <c r="BW69">
        <v>201702.08</v>
      </c>
      <c r="BX69">
        <v>161234</v>
      </c>
      <c r="BY69">
        <v>165685.79999999999</v>
      </c>
    </row>
    <row r="70" spans="1:77" x14ac:dyDescent="0.35">
      <c r="A70">
        <v>346</v>
      </c>
      <c r="B70">
        <v>71</v>
      </c>
      <c r="C70">
        <v>36</v>
      </c>
      <c r="E70" t="s">
        <v>176</v>
      </c>
      <c r="F70" t="s">
        <v>252</v>
      </c>
      <c r="G70">
        <v>42083</v>
      </c>
      <c r="H70">
        <v>52226</v>
      </c>
      <c r="I70">
        <v>44300</v>
      </c>
      <c r="J70">
        <v>33608</v>
      </c>
      <c r="K70">
        <v>43353</v>
      </c>
      <c r="M70">
        <v>43938</v>
      </c>
      <c r="N70">
        <v>44266</v>
      </c>
      <c r="O70">
        <v>44939</v>
      </c>
      <c r="P70">
        <v>62560</v>
      </c>
      <c r="Q70">
        <v>70434</v>
      </c>
      <c r="R70">
        <v>41263</v>
      </c>
      <c r="S70">
        <v>64653</v>
      </c>
      <c r="T70">
        <v>74409</v>
      </c>
      <c r="U70">
        <v>56434</v>
      </c>
      <c r="V70">
        <v>75459</v>
      </c>
      <c r="W70">
        <v>66262</v>
      </c>
      <c r="X70">
        <v>100648</v>
      </c>
      <c r="Y70">
        <v>87048</v>
      </c>
      <c r="Z70">
        <v>84096</v>
      </c>
      <c r="AA70">
        <v>90757</v>
      </c>
      <c r="AB70">
        <v>97385</v>
      </c>
      <c r="AC70">
        <v>137319</v>
      </c>
      <c r="AD70">
        <v>144369</v>
      </c>
      <c r="AE70">
        <v>192281</v>
      </c>
      <c r="AF70">
        <v>306876</v>
      </c>
      <c r="AG70">
        <v>204274</v>
      </c>
      <c r="AH70">
        <v>252150</v>
      </c>
      <c r="AI70">
        <v>270474</v>
      </c>
      <c r="AJ70">
        <v>359373</v>
      </c>
      <c r="AK70">
        <v>294192</v>
      </c>
      <c r="AL70">
        <v>296011</v>
      </c>
      <c r="AM70">
        <v>298037</v>
      </c>
      <c r="AN70">
        <v>306230</v>
      </c>
      <c r="AO70">
        <v>457437</v>
      </c>
      <c r="AP70">
        <v>493387</v>
      </c>
      <c r="AQ70">
        <v>375051</v>
      </c>
      <c r="AR70">
        <v>545880</v>
      </c>
      <c r="AS70">
        <v>533194</v>
      </c>
      <c r="AT70">
        <v>641016</v>
      </c>
      <c r="AU70">
        <v>630973</v>
      </c>
      <c r="AV70">
        <v>748397</v>
      </c>
      <c r="AW70">
        <v>904634</v>
      </c>
      <c r="AX70">
        <v>757485</v>
      </c>
      <c r="AY70">
        <v>728163</v>
      </c>
      <c r="AZ70">
        <v>860682</v>
      </c>
      <c r="BA70">
        <v>912122</v>
      </c>
      <c r="BB70">
        <v>972872</v>
      </c>
      <c r="BC70">
        <v>769761</v>
      </c>
      <c r="BD70">
        <v>1061508</v>
      </c>
      <c r="BE70">
        <v>988148</v>
      </c>
      <c r="BF70">
        <v>1051892</v>
      </c>
      <c r="BG70">
        <v>992305</v>
      </c>
      <c r="BH70">
        <v>1157983</v>
      </c>
      <c r="BI70">
        <v>1114757</v>
      </c>
      <c r="BJ70">
        <v>1260160</v>
      </c>
      <c r="BK70">
        <v>1231855</v>
      </c>
      <c r="BL70">
        <v>1371312</v>
      </c>
      <c r="BM70">
        <v>1510516</v>
      </c>
      <c r="BN70">
        <v>1410822</v>
      </c>
      <c r="BO70">
        <v>1598584</v>
      </c>
      <c r="BP70">
        <v>1497974</v>
      </c>
      <c r="BQ70">
        <v>1420861</v>
      </c>
      <c r="BR70">
        <v>1593429</v>
      </c>
      <c r="BS70">
        <v>1682159</v>
      </c>
      <c r="BT70">
        <v>1797292</v>
      </c>
      <c r="BU70">
        <v>1628163</v>
      </c>
      <c r="BV70">
        <v>1652254</v>
      </c>
      <c r="BW70">
        <v>1515162</v>
      </c>
      <c r="BX70">
        <v>1866791</v>
      </c>
      <c r="BY70">
        <v>2028191.38</v>
      </c>
    </row>
    <row r="71" spans="1:77" x14ac:dyDescent="0.35">
      <c r="A71">
        <v>347</v>
      </c>
      <c r="B71">
        <v>71</v>
      </c>
      <c r="C71">
        <v>36</v>
      </c>
      <c r="E71" t="s">
        <v>255</v>
      </c>
      <c r="F71" t="s">
        <v>256</v>
      </c>
      <c r="G71">
        <v>530</v>
      </c>
      <c r="H71">
        <v>16553</v>
      </c>
      <c r="I71">
        <v>18853</v>
      </c>
      <c r="J71">
        <v>19126</v>
      </c>
      <c r="K71">
        <v>20271</v>
      </c>
      <c r="M71">
        <v>20485</v>
      </c>
      <c r="N71">
        <v>20565</v>
      </c>
      <c r="O71">
        <v>19308</v>
      </c>
      <c r="P71">
        <v>19712</v>
      </c>
      <c r="Q71">
        <v>17972</v>
      </c>
      <c r="R71">
        <v>17985</v>
      </c>
      <c r="S71">
        <v>24246</v>
      </c>
      <c r="T71">
        <v>24751</v>
      </c>
      <c r="U71">
        <v>25095</v>
      </c>
      <c r="V71">
        <v>26573</v>
      </c>
      <c r="W71">
        <v>30977</v>
      </c>
      <c r="X71">
        <v>33202</v>
      </c>
      <c r="Y71">
        <v>28640</v>
      </c>
      <c r="Z71">
        <v>30983</v>
      </c>
      <c r="AA71">
        <v>33723</v>
      </c>
      <c r="AB71">
        <v>21100</v>
      </c>
      <c r="AC71">
        <v>20200</v>
      </c>
      <c r="AD71">
        <v>31000</v>
      </c>
      <c r="AE71">
        <v>34200</v>
      </c>
      <c r="AF71">
        <v>43193</v>
      </c>
      <c r="AG71">
        <v>32181</v>
      </c>
      <c r="AH71">
        <v>32762</v>
      </c>
      <c r="AI71">
        <v>39831</v>
      </c>
      <c r="AJ71">
        <v>49128</v>
      </c>
      <c r="AK71">
        <v>48232</v>
      </c>
      <c r="AL71">
        <v>53216</v>
      </c>
      <c r="AM71">
        <v>58257</v>
      </c>
      <c r="AN71">
        <v>72743</v>
      </c>
      <c r="AO71">
        <v>74145</v>
      </c>
      <c r="AP71">
        <v>67534</v>
      </c>
      <c r="AQ71">
        <v>83119</v>
      </c>
      <c r="AR71">
        <v>80798</v>
      </c>
      <c r="AS71">
        <v>70047</v>
      </c>
      <c r="AT71">
        <v>65212</v>
      </c>
      <c r="AU71">
        <v>65317</v>
      </c>
      <c r="AV71">
        <v>81662</v>
      </c>
      <c r="AW71">
        <v>93462</v>
      </c>
      <c r="AX71">
        <v>100214</v>
      </c>
      <c r="AY71">
        <v>114846</v>
      </c>
      <c r="AZ71">
        <v>113470</v>
      </c>
      <c r="BA71">
        <v>110146</v>
      </c>
      <c r="BB71">
        <v>31671</v>
      </c>
      <c r="BC71">
        <v>79577</v>
      </c>
      <c r="BD71">
        <v>103360</v>
      </c>
      <c r="BE71">
        <v>127106</v>
      </c>
      <c r="BF71">
        <v>4219</v>
      </c>
      <c r="BG71">
        <v>4740</v>
      </c>
      <c r="BH71">
        <v>1574</v>
      </c>
      <c r="BI71">
        <v>3256</v>
      </c>
      <c r="BJ71">
        <v>3105</v>
      </c>
      <c r="BK71">
        <v>1549</v>
      </c>
      <c r="BL71">
        <v>1780</v>
      </c>
      <c r="BM71">
        <v>1187</v>
      </c>
      <c r="BN71">
        <v>829</v>
      </c>
      <c r="BO71">
        <v>280</v>
      </c>
      <c r="BP71">
        <v>960</v>
      </c>
      <c r="BQ71">
        <v>247558</v>
      </c>
      <c r="BR71">
        <v>254786</v>
      </c>
      <c r="BS71">
        <v>287512</v>
      </c>
      <c r="BT71">
        <v>307337</v>
      </c>
      <c r="BU71">
        <v>314087</v>
      </c>
      <c r="BV71">
        <v>331008</v>
      </c>
      <c r="BW71">
        <v>340589</v>
      </c>
      <c r="BX71">
        <v>232536</v>
      </c>
      <c r="BY71">
        <v>334842.06</v>
      </c>
    </row>
    <row r="72" spans="1:77" x14ac:dyDescent="0.35">
      <c r="A72">
        <v>348</v>
      </c>
      <c r="B72">
        <v>71</v>
      </c>
      <c r="C72">
        <v>36</v>
      </c>
      <c r="E72" t="s">
        <v>177</v>
      </c>
      <c r="F72" t="s">
        <v>257</v>
      </c>
      <c r="G72">
        <v>8919</v>
      </c>
      <c r="H72">
        <v>9395</v>
      </c>
      <c r="I72">
        <v>9901</v>
      </c>
      <c r="J72">
        <v>10440</v>
      </c>
      <c r="K72">
        <v>11013</v>
      </c>
      <c r="M72">
        <v>11624</v>
      </c>
      <c r="N72">
        <v>12274</v>
      </c>
      <c r="O72">
        <v>12967</v>
      </c>
      <c r="P72">
        <v>13705</v>
      </c>
      <c r="Q72">
        <v>14495</v>
      </c>
      <c r="R72">
        <v>15337</v>
      </c>
      <c r="S72">
        <v>16236</v>
      </c>
      <c r="T72">
        <v>17197</v>
      </c>
      <c r="U72">
        <v>18223</v>
      </c>
      <c r="V72">
        <v>19460</v>
      </c>
      <c r="W72">
        <v>20665</v>
      </c>
      <c r="X72">
        <v>23018</v>
      </c>
      <c r="Y72">
        <v>23943</v>
      </c>
      <c r="Z72">
        <v>28548</v>
      </c>
      <c r="AA72">
        <v>29807</v>
      </c>
      <c r="AB72">
        <v>55529</v>
      </c>
      <c r="AC72">
        <v>65255</v>
      </c>
      <c r="AD72">
        <v>69601</v>
      </c>
      <c r="AE72">
        <v>81878</v>
      </c>
      <c r="AF72">
        <v>90307</v>
      </c>
      <c r="AG72">
        <v>93797</v>
      </c>
      <c r="AH72">
        <v>98818</v>
      </c>
      <c r="AI72">
        <v>130690</v>
      </c>
      <c r="AJ72">
        <v>128763</v>
      </c>
      <c r="AK72">
        <v>126224</v>
      </c>
      <c r="AL72">
        <v>150343</v>
      </c>
      <c r="AM72">
        <v>175645</v>
      </c>
      <c r="AN72">
        <v>164820</v>
      </c>
      <c r="AO72">
        <v>207697</v>
      </c>
      <c r="AP72">
        <v>197655</v>
      </c>
      <c r="AQ72">
        <v>178413</v>
      </c>
      <c r="AR72">
        <v>218527</v>
      </c>
      <c r="AS72">
        <v>275746</v>
      </c>
      <c r="AT72">
        <v>222993</v>
      </c>
      <c r="AU72">
        <v>281429</v>
      </c>
      <c r="AV72">
        <v>299420</v>
      </c>
      <c r="AW72">
        <v>323681</v>
      </c>
      <c r="AX72">
        <v>339399</v>
      </c>
      <c r="AY72">
        <v>328426</v>
      </c>
      <c r="AZ72">
        <v>388747</v>
      </c>
      <c r="BA72">
        <v>346746</v>
      </c>
      <c r="BB72">
        <v>331059</v>
      </c>
      <c r="BC72">
        <v>430550</v>
      </c>
      <c r="BD72">
        <v>474147</v>
      </c>
      <c r="BE72">
        <v>426432</v>
      </c>
      <c r="BF72">
        <v>462564</v>
      </c>
      <c r="BG72">
        <v>466596</v>
      </c>
      <c r="BH72">
        <v>440236</v>
      </c>
      <c r="BI72">
        <v>451311</v>
      </c>
      <c r="BJ72">
        <v>465433</v>
      </c>
      <c r="BK72">
        <v>447391</v>
      </c>
      <c r="BL72">
        <v>407619</v>
      </c>
      <c r="BM72">
        <v>429438</v>
      </c>
      <c r="BN72">
        <v>496481</v>
      </c>
      <c r="BO72">
        <v>431877</v>
      </c>
      <c r="BP72">
        <v>469696</v>
      </c>
      <c r="BQ72">
        <v>430795</v>
      </c>
      <c r="BR72">
        <v>530530</v>
      </c>
      <c r="BS72">
        <v>482277</v>
      </c>
      <c r="BT72">
        <v>536810</v>
      </c>
      <c r="BU72">
        <v>536335</v>
      </c>
      <c r="BV72">
        <v>600500</v>
      </c>
      <c r="BW72">
        <v>639407</v>
      </c>
      <c r="BX72">
        <v>657538</v>
      </c>
      <c r="BY72">
        <v>654720.72</v>
      </c>
    </row>
    <row r="73" spans="1:77" x14ac:dyDescent="0.35">
      <c r="A73">
        <v>372</v>
      </c>
      <c r="B73">
        <v>77</v>
      </c>
      <c r="C73">
        <v>36</v>
      </c>
      <c r="E73" t="s">
        <v>163</v>
      </c>
      <c r="F73" t="s">
        <v>164</v>
      </c>
      <c r="G73">
        <v>28008</v>
      </c>
      <c r="H73">
        <v>14023</v>
      </c>
      <c r="I73">
        <v>22587</v>
      </c>
      <c r="J73">
        <v>15347</v>
      </c>
      <c r="K73">
        <v>11842</v>
      </c>
      <c r="M73">
        <v>13155</v>
      </c>
      <c r="N73">
        <v>16808</v>
      </c>
      <c r="O73">
        <v>19743</v>
      </c>
      <c r="P73">
        <v>12332</v>
      </c>
      <c r="Q73">
        <v>14851</v>
      </c>
      <c r="R73">
        <v>15927</v>
      </c>
      <c r="S73">
        <v>13210</v>
      </c>
      <c r="T73">
        <v>16612</v>
      </c>
      <c r="U73">
        <v>22163</v>
      </c>
      <c r="V73">
        <v>23101</v>
      </c>
      <c r="W73">
        <v>13332</v>
      </c>
      <c r="X73">
        <v>10451</v>
      </c>
      <c r="Y73">
        <v>10300</v>
      </c>
      <c r="Z73">
        <v>11039</v>
      </c>
      <c r="AA73">
        <v>10778</v>
      </c>
      <c r="AB73">
        <v>15250</v>
      </c>
      <c r="AC73">
        <v>19110</v>
      </c>
      <c r="AD73">
        <v>15900</v>
      </c>
      <c r="AE73">
        <v>13500</v>
      </c>
      <c r="AF73">
        <v>10816</v>
      </c>
      <c r="AG73">
        <v>13618</v>
      </c>
      <c r="AH73">
        <v>22562</v>
      </c>
      <c r="AI73">
        <v>22237</v>
      </c>
      <c r="AJ73">
        <v>23182</v>
      </c>
      <c r="AK73">
        <v>19822</v>
      </c>
      <c r="AL73">
        <v>19299</v>
      </c>
      <c r="AM73">
        <v>23776</v>
      </c>
      <c r="AN73">
        <v>18154</v>
      </c>
      <c r="AO73">
        <v>20970</v>
      </c>
      <c r="AP73">
        <v>31301</v>
      </c>
      <c r="AQ73">
        <v>34849</v>
      </c>
      <c r="AR73">
        <v>33885</v>
      </c>
      <c r="AS73">
        <v>24478</v>
      </c>
      <c r="AT73">
        <v>26042</v>
      </c>
      <c r="AU73">
        <v>14462</v>
      </c>
      <c r="AV73">
        <v>13255</v>
      </c>
      <c r="AW73">
        <v>13460</v>
      </c>
      <c r="AX73">
        <v>18298</v>
      </c>
      <c r="AY73">
        <v>14490</v>
      </c>
      <c r="AZ73">
        <v>16588</v>
      </c>
      <c r="BA73">
        <v>13383</v>
      </c>
      <c r="BB73">
        <v>14759</v>
      </c>
      <c r="BC73">
        <v>20156</v>
      </c>
      <c r="BD73">
        <v>24196</v>
      </c>
      <c r="BE73">
        <v>23687</v>
      </c>
      <c r="BF73">
        <v>21674</v>
      </c>
      <c r="BG73">
        <v>28587</v>
      </c>
      <c r="BH73">
        <v>30609</v>
      </c>
      <c r="BI73">
        <v>23532</v>
      </c>
      <c r="BJ73">
        <v>23321</v>
      </c>
      <c r="BK73">
        <v>22710</v>
      </c>
      <c r="BL73">
        <v>18916</v>
      </c>
      <c r="BM73">
        <v>22434</v>
      </c>
      <c r="BN73">
        <v>17446</v>
      </c>
      <c r="BO73">
        <v>16498</v>
      </c>
      <c r="BP73">
        <v>20144</v>
      </c>
      <c r="BQ73">
        <v>22174</v>
      </c>
      <c r="BR73">
        <v>28856</v>
      </c>
      <c r="BS73">
        <v>32422</v>
      </c>
      <c r="BT73">
        <v>28680</v>
      </c>
      <c r="BU73">
        <v>26465</v>
      </c>
      <c r="BV73">
        <v>24698</v>
      </c>
      <c r="BW73">
        <v>23726</v>
      </c>
      <c r="BX73">
        <v>23125</v>
      </c>
      <c r="BY73">
        <v>25958</v>
      </c>
    </row>
    <row r="74" spans="1:77" x14ac:dyDescent="0.35">
      <c r="A74">
        <v>373</v>
      </c>
      <c r="B74">
        <v>77</v>
      </c>
      <c r="C74">
        <v>36</v>
      </c>
      <c r="E74" t="s">
        <v>246</v>
      </c>
      <c r="F74" t="s">
        <v>247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52400</v>
      </c>
      <c r="W74">
        <v>33500</v>
      </c>
      <c r="X74">
        <v>33300</v>
      </c>
      <c r="Y74">
        <v>38200</v>
      </c>
      <c r="Z74">
        <v>27400</v>
      </c>
      <c r="AA74">
        <v>35600</v>
      </c>
      <c r="AB74">
        <v>41630</v>
      </c>
      <c r="AC74">
        <v>35590</v>
      </c>
      <c r="AD74">
        <v>44100</v>
      </c>
      <c r="AE74">
        <v>49870</v>
      </c>
      <c r="AF74">
        <v>39547</v>
      </c>
      <c r="AG74">
        <v>46360</v>
      </c>
      <c r="AH74">
        <v>70311</v>
      </c>
      <c r="AI74">
        <v>84730</v>
      </c>
      <c r="AJ74">
        <v>67565</v>
      </c>
      <c r="AK74">
        <v>74059</v>
      </c>
      <c r="AL74">
        <v>67131</v>
      </c>
      <c r="AM74">
        <v>54405</v>
      </c>
      <c r="AN74">
        <v>63274</v>
      </c>
      <c r="AO74">
        <v>64529</v>
      </c>
      <c r="AP74">
        <v>58215</v>
      </c>
      <c r="AQ74">
        <v>77871</v>
      </c>
      <c r="AR74">
        <v>99743</v>
      </c>
      <c r="AS74">
        <v>97136</v>
      </c>
      <c r="AT74">
        <v>79833</v>
      </c>
      <c r="AU74">
        <v>76312</v>
      </c>
      <c r="AV74">
        <v>90685</v>
      </c>
      <c r="AW74">
        <v>91272</v>
      </c>
      <c r="AX74">
        <v>92921</v>
      </c>
      <c r="AY74">
        <v>78509</v>
      </c>
      <c r="AZ74">
        <v>74934</v>
      </c>
      <c r="BA74">
        <v>65328</v>
      </c>
      <c r="BB74">
        <v>57049</v>
      </c>
      <c r="BC74">
        <v>58420</v>
      </c>
      <c r="BD74">
        <v>84042</v>
      </c>
      <c r="BE74">
        <v>65278</v>
      </c>
      <c r="BF74">
        <v>71298</v>
      </c>
      <c r="BG74">
        <v>80839</v>
      </c>
      <c r="BH74">
        <v>96543</v>
      </c>
      <c r="BI74">
        <v>81013</v>
      </c>
      <c r="BJ74">
        <v>94733</v>
      </c>
      <c r="BK74">
        <v>76075</v>
      </c>
      <c r="BL74">
        <v>79141</v>
      </c>
      <c r="BM74">
        <v>76002</v>
      </c>
      <c r="BN74">
        <v>67219</v>
      </c>
      <c r="BO74">
        <v>70229</v>
      </c>
      <c r="BP74">
        <v>70404</v>
      </c>
      <c r="BQ74">
        <v>66962.509999999995</v>
      </c>
      <c r="BR74">
        <v>67554.600000000006</v>
      </c>
      <c r="BS74">
        <v>64363.17</v>
      </c>
      <c r="BT74">
        <v>66722.789999999994</v>
      </c>
      <c r="BU74">
        <v>74492.87</v>
      </c>
      <c r="BV74">
        <v>78513.62</v>
      </c>
      <c r="BW74">
        <v>78098.28</v>
      </c>
      <c r="BX74">
        <v>68040.73</v>
      </c>
      <c r="BY74">
        <v>84663.44</v>
      </c>
    </row>
    <row r="75" spans="1:77" x14ac:dyDescent="0.35">
      <c r="A75">
        <v>374</v>
      </c>
      <c r="B75">
        <v>77</v>
      </c>
      <c r="C75">
        <v>36</v>
      </c>
      <c r="E75" t="s">
        <v>658</v>
      </c>
      <c r="F75" t="s">
        <v>659</v>
      </c>
      <c r="G75">
        <v>1242</v>
      </c>
      <c r="H75">
        <v>1752</v>
      </c>
      <c r="I75">
        <v>2079</v>
      </c>
      <c r="J75">
        <v>4448</v>
      </c>
      <c r="K75">
        <v>9554</v>
      </c>
      <c r="M75">
        <v>6177</v>
      </c>
      <c r="N75">
        <v>5735</v>
      </c>
      <c r="O75">
        <v>9219</v>
      </c>
      <c r="P75">
        <v>13941</v>
      </c>
      <c r="Q75">
        <v>7508</v>
      </c>
      <c r="R75">
        <v>6026</v>
      </c>
      <c r="S75">
        <v>10086</v>
      </c>
      <c r="T75">
        <v>15075</v>
      </c>
      <c r="U75">
        <v>14368</v>
      </c>
      <c r="V75">
        <v>10904</v>
      </c>
      <c r="W75">
        <v>7625</v>
      </c>
      <c r="X75">
        <v>16146</v>
      </c>
      <c r="Y75">
        <v>6528</v>
      </c>
      <c r="Z75">
        <v>6126</v>
      </c>
      <c r="AA75">
        <v>7242</v>
      </c>
      <c r="AB75">
        <v>6114</v>
      </c>
      <c r="AC75">
        <v>10020</v>
      </c>
      <c r="AD75">
        <v>13508</v>
      </c>
      <c r="AE75">
        <v>11008</v>
      </c>
      <c r="AF75">
        <v>5685</v>
      </c>
      <c r="AG75">
        <v>9677</v>
      </c>
      <c r="AH75">
        <v>10831</v>
      </c>
      <c r="AI75">
        <v>8897</v>
      </c>
      <c r="AJ75">
        <v>5555</v>
      </c>
      <c r="AK75">
        <v>5681</v>
      </c>
      <c r="AL75">
        <v>2845</v>
      </c>
      <c r="AM75">
        <v>2099</v>
      </c>
      <c r="AN75">
        <v>3007</v>
      </c>
      <c r="AO75">
        <v>993</v>
      </c>
      <c r="AP75">
        <v>1342</v>
      </c>
      <c r="AQ75">
        <v>4216</v>
      </c>
      <c r="AR75">
        <v>4653</v>
      </c>
      <c r="AS75">
        <v>860</v>
      </c>
      <c r="AT75">
        <v>1235</v>
      </c>
      <c r="AU75">
        <v>1018</v>
      </c>
      <c r="AV75">
        <v>1408</v>
      </c>
      <c r="AW75">
        <v>456</v>
      </c>
      <c r="AX75">
        <v>1191</v>
      </c>
      <c r="AY75">
        <v>631</v>
      </c>
      <c r="AZ75">
        <v>991</v>
      </c>
      <c r="BA75">
        <v>120</v>
      </c>
      <c r="BB75">
        <v>3739</v>
      </c>
      <c r="BC75">
        <v>395</v>
      </c>
      <c r="BD75">
        <v>55</v>
      </c>
      <c r="BE75">
        <v>2389</v>
      </c>
      <c r="BF75">
        <v>3037</v>
      </c>
      <c r="BG75">
        <v>984</v>
      </c>
      <c r="BH75">
        <v>1362</v>
      </c>
      <c r="BI75">
        <v>1230</v>
      </c>
      <c r="BJ75">
        <v>8661</v>
      </c>
      <c r="BK75">
        <v>4388</v>
      </c>
      <c r="BL75">
        <v>9336</v>
      </c>
      <c r="BM75">
        <v>4333</v>
      </c>
      <c r="BN75">
        <v>3444</v>
      </c>
      <c r="BO75">
        <v>3066</v>
      </c>
      <c r="BP75">
        <v>7680</v>
      </c>
      <c r="BQ75">
        <v>2733</v>
      </c>
      <c r="BR75">
        <v>6649</v>
      </c>
      <c r="BS75">
        <v>3156</v>
      </c>
      <c r="BT75">
        <v>4871</v>
      </c>
      <c r="BU75">
        <v>3088</v>
      </c>
      <c r="BV75">
        <v>2819</v>
      </c>
      <c r="BW75">
        <v>3425</v>
      </c>
      <c r="BX75">
        <v>3155</v>
      </c>
      <c r="BY75">
        <v>3878</v>
      </c>
    </row>
    <row r="76" spans="1:77" x14ac:dyDescent="0.35">
      <c r="A76">
        <v>375</v>
      </c>
      <c r="B76">
        <v>77</v>
      </c>
      <c r="C76">
        <v>36</v>
      </c>
      <c r="E76" t="s">
        <v>176</v>
      </c>
      <c r="F76" t="s">
        <v>252</v>
      </c>
      <c r="G76">
        <v>56981</v>
      </c>
      <c r="H76">
        <v>53069</v>
      </c>
      <c r="I76">
        <v>38936</v>
      </c>
      <c r="J76">
        <v>56280</v>
      </c>
      <c r="K76">
        <v>70743</v>
      </c>
      <c r="M76">
        <v>47293</v>
      </c>
      <c r="N76">
        <v>56001</v>
      </c>
      <c r="O76">
        <v>41850</v>
      </c>
      <c r="P76">
        <v>56287</v>
      </c>
      <c r="Q76">
        <v>51501</v>
      </c>
      <c r="R76">
        <v>25740</v>
      </c>
      <c r="S76">
        <v>36034</v>
      </c>
      <c r="T76">
        <v>48229</v>
      </c>
      <c r="U76">
        <v>49400</v>
      </c>
      <c r="V76">
        <v>36757</v>
      </c>
      <c r="W76">
        <v>48541</v>
      </c>
      <c r="X76">
        <v>30631</v>
      </c>
      <c r="Y76">
        <v>58878</v>
      </c>
      <c r="Z76">
        <v>36095</v>
      </c>
      <c r="AA76">
        <v>26128</v>
      </c>
      <c r="AB76">
        <v>45250</v>
      </c>
      <c r="AC76">
        <v>88530</v>
      </c>
      <c r="AD76">
        <v>31810</v>
      </c>
      <c r="AE76">
        <v>33810</v>
      </c>
      <c r="AF76">
        <v>68535</v>
      </c>
      <c r="AG76">
        <v>70765</v>
      </c>
      <c r="AH76">
        <v>126359</v>
      </c>
      <c r="AI76">
        <v>80891</v>
      </c>
      <c r="AJ76">
        <v>134595</v>
      </c>
      <c r="AK76">
        <v>114470</v>
      </c>
      <c r="AL76">
        <v>137765</v>
      </c>
      <c r="AM76">
        <v>142676</v>
      </c>
      <c r="AN76">
        <v>105831</v>
      </c>
      <c r="AO76">
        <v>57755</v>
      </c>
      <c r="AP76">
        <v>62349</v>
      </c>
      <c r="AQ76">
        <v>127987</v>
      </c>
      <c r="AR76">
        <v>61368</v>
      </c>
      <c r="AS76">
        <v>52149</v>
      </c>
      <c r="AT76">
        <v>84188</v>
      </c>
      <c r="AU76">
        <v>79245</v>
      </c>
      <c r="AV76">
        <v>44518</v>
      </c>
      <c r="AW76">
        <v>41679</v>
      </c>
      <c r="AX76">
        <v>76605</v>
      </c>
      <c r="AY76">
        <v>35927</v>
      </c>
      <c r="AZ76">
        <v>31096</v>
      </c>
      <c r="BA76">
        <v>47278</v>
      </c>
      <c r="BB76">
        <v>45084</v>
      </c>
      <c r="BC76">
        <v>64945</v>
      </c>
      <c r="BD76">
        <v>78493</v>
      </c>
      <c r="BE76">
        <v>88767</v>
      </c>
      <c r="BF76">
        <v>51976</v>
      </c>
      <c r="BG76">
        <v>48648</v>
      </c>
      <c r="BH76">
        <v>64417</v>
      </c>
      <c r="BI76">
        <v>84079</v>
      </c>
      <c r="BJ76">
        <v>82657</v>
      </c>
      <c r="BK76">
        <v>98715</v>
      </c>
      <c r="BL76">
        <v>123606</v>
      </c>
      <c r="BM76">
        <v>113722</v>
      </c>
      <c r="BN76">
        <v>77477</v>
      </c>
      <c r="BO76">
        <v>84862</v>
      </c>
      <c r="BP76">
        <v>81392</v>
      </c>
      <c r="BQ76">
        <v>63698.03</v>
      </c>
      <c r="BR76">
        <v>92209.919999999998</v>
      </c>
      <c r="BS76">
        <v>69401.09</v>
      </c>
      <c r="BT76">
        <v>209762.1</v>
      </c>
      <c r="BU76">
        <v>227781.02</v>
      </c>
      <c r="BV76">
        <v>222151.53</v>
      </c>
      <c r="BW76">
        <v>212879.02</v>
      </c>
      <c r="BX76">
        <v>176070.47</v>
      </c>
      <c r="BY76">
        <v>257223.86</v>
      </c>
    </row>
    <row r="77" spans="1:77" x14ac:dyDescent="0.35">
      <c r="A77">
        <v>376</v>
      </c>
      <c r="B77">
        <v>77</v>
      </c>
      <c r="C77">
        <v>36</v>
      </c>
      <c r="E77" t="s">
        <v>177</v>
      </c>
      <c r="F77" t="s">
        <v>257</v>
      </c>
      <c r="G77">
        <v>82270</v>
      </c>
      <c r="H77">
        <v>72687</v>
      </c>
      <c r="I77">
        <v>80939</v>
      </c>
      <c r="J77">
        <v>59914</v>
      </c>
      <c r="K77">
        <v>54360</v>
      </c>
      <c r="M77">
        <v>56271</v>
      </c>
      <c r="N77">
        <v>68013</v>
      </c>
      <c r="O77">
        <v>62623</v>
      </c>
      <c r="P77">
        <v>58683</v>
      </c>
      <c r="Q77">
        <v>53014</v>
      </c>
      <c r="R77">
        <v>89530</v>
      </c>
      <c r="S77">
        <v>90132</v>
      </c>
      <c r="T77">
        <v>59935</v>
      </c>
      <c r="U77">
        <v>52982</v>
      </c>
      <c r="V77">
        <v>89822</v>
      </c>
      <c r="W77">
        <v>93137</v>
      </c>
      <c r="X77">
        <v>73280</v>
      </c>
      <c r="Y77">
        <v>79608</v>
      </c>
      <c r="Z77">
        <v>89049</v>
      </c>
      <c r="AA77">
        <v>119998</v>
      </c>
      <c r="AB77">
        <v>152060</v>
      </c>
      <c r="AC77">
        <v>106790</v>
      </c>
      <c r="AD77">
        <v>178510</v>
      </c>
      <c r="AE77">
        <v>191680</v>
      </c>
      <c r="AF77">
        <v>189368</v>
      </c>
      <c r="AG77">
        <v>171523</v>
      </c>
      <c r="AH77">
        <v>215357</v>
      </c>
      <c r="AI77">
        <v>182777</v>
      </c>
      <c r="AJ77">
        <v>176345</v>
      </c>
      <c r="AK77">
        <v>183309</v>
      </c>
      <c r="AL77">
        <v>153024</v>
      </c>
      <c r="AM77">
        <v>163807</v>
      </c>
      <c r="AN77">
        <v>134555</v>
      </c>
      <c r="AO77">
        <v>105390</v>
      </c>
      <c r="AP77">
        <v>136147</v>
      </c>
      <c r="AQ77">
        <v>221408</v>
      </c>
      <c r="AR77">
        <v>266836</v>
      </c>
      <c r="AS77">
        <v>271039</v>
      </c>
      <c r="AT77">
        <v>281302</v>
      </c>
      <c r="AU77">
        <v>273139</v>
      </c>
      <c r="AV77">
        <v>256341</v>
      </c>
      <c r="AW77">
        <v>212440</v>
      </c>
      <c r="AX77">
        <v>230314</v>
      </c>
      <c r="AY77">
        <v>195156</v>
      </c>
      <c r="AZ77">
        <v>204122</v>
      </c>
      <c r="BA77">
        <v>181331</v>
      </c>
      <c r="BB77">
        <v>209392</v>
      </c>
      <c r="BC77">
        <v>230650</v>
      </c>
      <c r="BD77">
        <v>214520</v>
      </c>
      <c r="BE77">
        <v>212306</v>
      </c>
      <c r="BF77">
        <v>213243</v>
      </c>
      <c r="BG77">
        <v>260045</v>
      </c>
      <c r="BH77">
        <v>341032</v>
      </c>
      <c r="BI77">
        <v>276771</v>
      </c>
      <c r="BJ77">
        <v>246680</v>
      </c>
      <c r="BK77">
        <v>199091</v>
      </c>
      <c r="BL77">
        <v>163541</v>
      </c>
      <c r="BM77">
        <v>157207</v>
      </c>
      <c r="BN77">
        <v>143465</v>
      </c>
      <c r="BO77">
        <v>190427</v>
      </c>
      <c r="BP77">
        <v>185467</v>
      </c>
      <c r="BQ77">
        <v>175879.6</v>
      </c>
      <c r="BR77">
        <v>160911.01</v>
      </c>
      <c r="BS77">
        <v>179978.85</v>
      </c>
      <c r="BT77">
        <v>206188.79</v>
      </c>
      <c r="BU77">
        <v>192759.88</v>
      </c>
      <c r="BV77">
        <v>173445.21</v>
      </c>
      <c r="BW77">
        <v>193725.59</v>
      </c>
      <c r="BX77">
        <v>170966.28</v>
      </c>
      <c r="BY77">
        <v>205546.57</v>
      </c>
    </row>
    <row r="78" spans="1:77" x14ac:dyDescent="0.35">
      <c r="A78">
        <v>419</v>
      </c>
      <c r="B78">
        <v>87</v>
      </c>
      <c r="C78">
        <v>36</v>
      </c>
      <c r="E78" t="s">
        <v>246</v>
      </c>
      <c r="F78" t="s">
        <v>247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3900</v>
      </c>
      <c r="W78">
        <v>2000</v>
      </c>
      <c r="X78">
        <v>3700</v>
      </c>
      <c r="Y78">
        <v>2000</v>
      </c>
      <c r="Z78">
        <v>4800</v>
      </c>
      <c r="AA78">
        <v>9900</v>
      </c>
      <c r="AB78">
        <v>6110</v>
      </c>
      <c r="AC78">
        <v>3340</v>
      </c>
      <c r="AD78">
        <v>4780</v>
      </c>
      <c r="AE78">
        <v>5880</v>
      </c>
      <c r="AF78">
        <v>5366</v>
      </c>
      <c r="AG78">
        <v>5084</v>
      </c>
      <c r="AH78">
        <v>7391</v>
      </c>
      <c r="AI78">
        <v>10399</v>
      </c>
      <c r="AJ78">
        <v>13921</v>
      </c>
      <c r="AK78">
        <v>11025</v>
      </c>
      <c r="AL78">
        <v>18652</v>
      </c>
      <c r="AM78">
        <v>14429</v>
      </c>
      <c r="AN78">
        <v>9808</v>
      </c>
      <c r="AO78">
        <v>13497</v>
      </c>
      <c r="AP78">
        <v>12331</v>
      </c>
      <c r="AQ78">
        <v>13811</v>
      </c>
      <c r="AR78">
        <v>14871</v>
      </c>
      <c r="AS78">
        <v>10636</v>
      </c>
      <c r="AT78">
        <v>6732</v>
      </c>
      <c r="AU78">
        <v>11049</v>
      </c>
      <c r="AV78">
        <v>24013</v>
      </c>
      <c r="AW78">
        <v>15648</v>
      </c>
      <c r="AX78">
        <v>12156</v>
      </c>
      <c r="AY78">
        <v>12365</v>
      </c>
      <c r="AZ78">
        <v>31188</v>
      </c>
      <c r="BA78">
        <v>33148</v>
      </c>
      <c r="BB78">
        <v>45623</v>
      </c>
      <c r="BC78">
        <v>46304</v>
      </c>
      <c r="BD78">
        <v>26125</v>
      </c>
      <c r="BE78">
        <v>30059</v>
      </c>
      <c r="BF78">
        <v>63326</v>
      </c>
      <c r="BG78">
        <v>41682</v>
      </c>
      <c r="BH78">
        <v>37698</v>
      </c>
      <c r="BI78">
        <v>32091</v>
      </c>
      <c r="BJ78">
        <v>42894</v>
      </c>
      <c r="BK78">
        <v>40576</v>
      </c>
      <c r="BL78">
        <v>50611</v>
      </c>
      <c r="BM78">
        <v>39184</v>
      </c>
      <c r="BN78">
        <v>55080</v>
      </c>
      <c r="BO78">
        <v>40475</v>
      </c>
      <c r="BP78">
        <v>31052</v>
      </c>
      <c r="BQ78">
        <v>33093.49</v>
      </c>
      <c r="BR78">
        <v>44314.39</v>
      </c>
      <c r="BS78">
        <v>37726.83</v>
      </c>
      <c r="BT78">
        <v>40858.21</v>
      </c>
      <c r="BU78">
        <v>51858.13</v>
      </c>
      <c r="BV78">
        <v>30478.38</v>
      </c>
      <c r="BW78">
        <v>36510.720000000001</v>
      </c>
      <c r="BX78">
        <v>39664.269999999997</v>
      </c>
      <c r="BY78">
        <v>31895.11</v>
      </c>
    </row>
    <row r="79" spans="1:77" x14ac:dyDescent="0.35">
      <c r="A79">
        <v>420</v>
      </c>
      <c r="B79">
        <v>87</v>
      </c>
      <c r="C79">
        <v>36</v>
      </c>
      <c r="E79" t="s">
        <v>704</v>
      </c>
      <c r="F79" t="s">
        <v>705</v>
      </c>
      <c r="G79">
        <v>34700</v>
      </c>
      <c r="H79">
        <v>55200</v>
      </c>
      <c r="I79">
        <v>55200</v>
      </c>
      <c r="J79">
        <v>46400</v>
      </c>
      <c r="K79">
        <v>57200</v>
      </c>
      <c r="M79">
        <v>79800</v>
      </c>
      <c r="N79">
        <v>88200</v>
      </c>
      <c r="O79">
        <v>60600</v>
      </c>
      <c r="P79">
        <v>69900</v>
      </c>
      <c r="Q79">
        <v>84900</v>
      </c>
      <c r="R79">
        <v>99200</v>
      </c>
      <c r="S79">
        <v>109200</v>
      </c>
      <c r="T79">
        <v>92500</v>
      </c>
      <c r="U79">
        <v>93200</v>
      </c>
      <c r="V79">
        <v>86800</v>
      </c>
      <c r="W79">
        <v>73400</v>
      </c>
      <c r="X79">
        <v>84200</v>
      </c>
      <c r="Y79">
        <v>72200</v>
      </c>
      <c r="Z79">
        <v>59300</v>
      </c>
      <c r="AA79">
        <v>65200</v>
      </c>
      <c r="AB79">
        <v>61900</v>
      </c>
      <c r="AC79">
        <v>74700</v>
      </c>
      <c r="AD79">
        <v>68800</v>
      </c>
      <c r="AE79">
        <v>39200</v>
      </c>
      <c r="AF79">
        <v>8402</v>
      </c>
      <c r="AG79">
        <v>5032</v>
      </c>
      <c r="AH79">
        <v>4343</v>
      </c>
      <c r="AI79">
        <v>8622</v>
      </c>
      <c r="AJ79">
        <v>7160</v>
      </c>
      <c r="AK79">
        <v>9085</v>
      </c>
      <c r="AL79">
        <v>9509</v>
      </c>
      <c r="AM79">
        <v>11736</v>
      </c>
      <c r="AN79">
        <v>18497</v>
      </c>
      <c r="AO79">
        <v>21473</v>
      </c>
      <c r="AP79">
        <v>28286</v>
      </c>
      <c r="AQ79">
        <v>9503</v>
      </c>
      <c r="AR79">
        <v>5121</v>
      </c>
      <c r="AS79">
        <v>19443</v>
      </c>
      <c r="AT79">
        <v>34565</v>
      </c>
      <c r="AU79">
        <v>26534</v>
      </c>
      <c r="AV79">
        <v>40251</v>
      </c>
      <c r="AW79">
        <v>25357</v>
      </c>
      <c r="AX79">
        <v>35256</v>
      </c>
      <c r="AY79">
        <v>37264</v>
      </c>
      <c r="AZ79">
        <v>31297</v>
      </c>
      <c r="BA79">
        <v>28386</v>
      </c>
      <c r="BB79">
        <v>23079</v>
      </c>
      <c r="BC79">
        <v>17764</v>
      </c>
      <c r="BD79">
        <v>5722</v>
      </c>
      <c r="BE79">
        <v>1325</v>
      </c>
      <c r="BF79">
        <v>489</v>
      </c>
      <c r="BG79">
        <v>1319</v>
      </c>
      <c r="BH79">
        <v>865</v>
      </c>
      <c r="BI79">
        <v>2215</v>
      </c>
      <c r="BJ79">
        <v>1496</v>
      </c>
      <c r="BK79">
        <v>3104</v>
      </c>
      <c r="BL79">
        <v>13609</v>
      </c>
      <c r="BM79">
        <v>9889</v>
      </c>
      <c r="BN79">
        <v>42916</v>
      </c>
      <c r="BO79">
        <v>30684</v>
      </c>
      <c r="BP79">
        <v>13152</v>
      </c>
      <c r="BQ79">
        <v>14663</v>
      </c>
      <c r="BR79">
        <v>24025</v>
      </c>
      <c r="BS79">
        <v>38629</v>
      </c>
      <c r="BT79">
        <v>40864</v>
      </c>
      <c r="BU79">
        <v>93092</v>
      </c>
      <c r="BV79">
        <v>78828</v>
      </c>
      <c r="BW79">
        <v>100745</v>
      </c>
      <c r="BX79">
        <v>81908</v>
      </c>
      <c r="BY79">
        <v>82999</v>
      </c>
    </row>
    <row r="80" spans="1:77" x14ac:dyDescent="0.35">
      <c r="A80">
        <v>421</v>
      </c>
      <c r="B80">
        <v>87</v>
      </c>
      <c r="C80">
        <v>36</v>
      </c>
      <c r="E80" t="s">
        <v>176</v>
      </c>
      <c r="F80" t="s">
        <v>252</v>
      </c>
      <c r="G80">
        <v>3300</v>
      </c>
      <c r="H80">
        <v>4600</v>
      </c>
      <c r="I80">
        <v>7500</v>
      </c>
      <c r="J80">
        <v>8600</v>
      </c>
      <c r="K80">
        <v>12800</v>
      </c>
      <c r="M80">
        <v>13700</v>
      </c>
      <c r="N80">
        <v>16400</v>
      </c>
      <c r="O80">
        <v>20200</v>
      </c>
      <c r="P80">
        <v>25000</v>
      </c>
      <c r="Q80">
        <v>41500</v>
      </c>
      <c r="R80">
        <v>38000</v>
      </c>
      <c r="S80">
        <v>31300</v>
      </c>
      <c r="T80">
        <v>24100</v>
      </c>
      <c r="U80">
        <v>30000</v>
      </c>
      <c r="V80">
        <v>16900</v>
      </c>
      <c r="W80">
        <v>22700</v>
      </c>
      <c r="X80">
        <v>17300</v>
      </c>
      <c r="Y80">
        <v>31100</v>
      </c>
      <c r="Z80">
        <v>20900</v>
      </c>
      <c r="AA80">
        <v>29300</v>
      </c>
      <c r="AB80">
        <v>19320</v>
      </c>
      <c r="AC80">
        <v>25030</v>
      </c>
      <c r="AD80">
        <v>10610</v>
      </c>
      <c r="AE80">
        <v>15340</v>
      </c>
      <c r="AF80">
        <v>19511</v>
      </c>
      <c r="AG80">
        <v>50909</v>
      </c>
      <c r="AH80">
        <v>19924</v>
      </c>
      <c r="AI80">
        <v>25801</v>
      </c>
      <c r="AJ80">
        <v>38435</v>
      </c>
      <c r="AK80">
        <v>32098</v>
      </c>
      <c r="AL80">
        <v>12420</v>
      </c>
      <c r="AM80">
        <v>18890</v>
      </c>
      <c r="AN80">
        <v>20578</v>
      </c>
      <c r="AO80">
        <v>18165</v>
      </c>
      <c r="AP80">
        <v>31374</v>
      </c>
      <c r="AQ80">
        <v>29524</v>
      </c>
      <c r="AR80">
        <v>22576</v>
      </c>
      <c r="AS80">
        <v>32531</v>
      </c>
      <c r="AT80">
        <v>24290</v>
      </c>
      <c r="AU80">
        <v>39493</v>
      </c>
      <c r="AV80">
        <v>45947</v>
      </c>
      <c r="AW80">
        <v>43334</v>
      </c>
      <c r="AX80">
        <v>62947</v>
      </c>
      <c r="AY80">
        <v>52302</v>
      </c>
      <c r="AZ80">
        <v>48805</v>
      </c>
      <c r="BA80">
        <v>76590</v>
      </c>
      <c r="BB80">
        <v>69800</v>
      </c>
      <c r="BC80">
        <v>100844</v>
      </c>
      <c r="BD80">
        <v>84218</v>
      </c>
      <c r="BE80">
        <v>186639</v>
      </c>
      <c r="BF80">
        <v>153624</v>
      </c>
      <c r="BG80">
        <v>97406</v>
      </c>
      <c r="BH80">
        <v>118064</v>
      </c>
      <c r="BI80">
        <v>180535</v>
      </c>
      <c r="BJ80">
        <v>131800</v>
      </c>
      <c r="BK80">
        <v>194115</v>
      </c>
      <c r="BL80">
        <v>222882</v>
      </c>
      <c r="BM80">
        <v>140578</v>
      </c>
      <c r="BN80">
        <v>241775</v>
      </c>
      <c r="BO80">
        <v>185149</v>
      </c>
      <c r="BP80">
        <v>115607</v>
      </c>
      <c r="BQ80">
        <v>228043.97</v>
      </c>
      <c r="BR80">
        <v>197116.08</v>
      </c>
      <c r="BS80">
        <v>221807.91</v>
      </c>
      <c r="BT80">
        <v>221279.9</v>
      </c>
      <c r="BU80">
        <v>218332.98</v>
      </c>
      <c r="BV80">
        <v>176601.47</v>
      </c>
      <c r="BW80">
        <v>195922.98</v>
      </c>
      <c r="BX80">
        <v>202369.5</v>
      </c>
      <c r="BY80">
        <v>221408.12</v>
      </c>
    </row>
    <row r="81" spans="1:77" x14ac:dyDescent="0.35">
      <c r="A81">
        <v>422</v>
      </c>
      <c r="B81">
        <v>87</v>
      </c>
      <c r="C81">
        <v>36</v>
      </c>
      <c r="E81" t="s">
        <v>177</v>
      </c>
      <c r="F81" t="s">
        <v>257</v>
      </c>
      <c r="G81">
        <v>12400</v>
      </c>
      <c r="H81">
        <v>6500</v>
      </c>
      <c r="I81">
        <v>2900</v>
      </c>
      <c r="J81">
        <v>2300</v>
      </c>
      <c r="K81">
        <v>5400</v>
      </c>
      <c r="M81">
        <v>6800</v>
      </c>
      <c r="N81">
        <v>3600</v>
      </c>
      <c r="O81">
        <v>2400</v>
      </c>
      <c r="P81">
        <v>5800</v>
      </c>
      <c r="Q81">
        <v>7200</v>
      </c>
      <c r="R81">
        <v>8300</v>
      </c>
      <c r="S81">
        <v>9000</v>
      </c>
      <c r="T81">
        <v>10900</v>
      </c>
      <c r="U81">
        <v>11200</v>
      </c>
      <c r="V81">
        <v>10800</v>
      </c>
      <c r="W81">
        <v>4900</v>
      </c>
      <c r="X81">
        <v>8500</v>
      </c>
      <c r="Y81">
        <v>7500</v>
      </c>
      <c r="Z81">
        <v>10200</v>
      </c>
      <c r="AA81">
        <v>10700</v>
      </c>
      <c r="AB81">
        <v>25450</v>
      </c>
      <c r="AC81">
        <v>19920</v>
      </c>
      <c r="AD81">
        <v>23160</v>
      </c>
      <c r="AE81">
        <v>24980</v>
      </c>
      <c r="AF81">
        <v>30611</v>
      </c>
      <c r="AG81">
        <v>46468</v>
      </c>
      <c r="AH81">
        <v>42745</v>
      </c>
      <c r="AI81">
        <v>34641</v>
      </c>
      <c r="AJ81">
        <v>28244</v>
      </c>
      <c r="AK81">
        <v>31521</v>
      </c>
      <c r="AL81">
        <v>29797</v>
      </c>
      <c r="AM81">
        <v>35897</v>
      </c>
      <c r="AN81">
        <v>20333</v>
      </c>
      <c r="AO81">
        <v>29147</v>
      </c>
      <c r="AP81">
        <v>33410</v>
      </c>
      <c r="AQ81">
        <v>29191</v>
      </c>
      <c r="AR81">
        <v>26164</v>
      </c>
      <c r="AS81">
        <v>30407</v>
      </c>
      <c r="AT81">
        <v>54173</v>
      </c>
      <c r="AU81">
        <v>46132</v>
      </c>
      <c r="AV81">
        <v>56265</v>
      </c>
      <c r="AW81">
        <v>54536</v>
      </c>
      <c r="AX81">
        <v>48177</v>
      </c>
      <c r="AY81">
        <v>68658</v>
      </c>
      <c r="AZ81">
        <v>81992</v>
      </c>
      <c r="BA81">
        <v>64451</v>
      </c>
      <c r="BB81">
        <v>71625</v>
      </c>
      <c r="BC81">
        <v>74719</v>
      </c>
      <c r="BD81">
        <v>102840</v>
      </c>
      <c r="BE81">
        <v>113854</v>
      </c>
      <c r="BF81">
        <v>101329</v>
      </c>
      <c r="BG81">
        <v>171377</v>
      </c>
      <c r="BH81">
        <v>112055</v>
      </c>
      <c r="BI81">
        <v>157017</v>
      </c>
      <c r="BJ81">
        <v>128021</v>
      </c>
      <c r="BK81">
        <v>112361</v>
      </c>
      <c r="BL81">
        <v>71090</v>
      </c>
      <c r="BM81">
        <v>65042</v>
      </c>
      <c r="BN81">
        <v>74481</v>
      </c>
      <c r="BO81">
        <v>78541</v>
      </c>
      <c r="BP81">
        <v>72264</v>
      </c>
      <c r="BQ81">
        <v>68207.399999999994</v>
      </c>
      <c r="BR81">
        <v>66112.990000000005</v>
      </c>
      <c r="BS81">
        <v>63917.15</v>
      </c>
      <c r="BT81">
        <v>80595.210000000006</v>
      </c>
      <c r="BU81">
        <v>99752.12</v>
      </c>
      <c r="BV81">
        <v>105793.79</v>
      </c>
      <c r="BW81">
        <v>100365.41</v>
      </c>
      <c r="BX81">
        <v>127860.22</v>
      </c>
      <c r="BY81">
        <v>104009.09</v>
      </c>
    </row>
    <row r="82" spans="1:77" x14ac:dyDescent="0.35">
      <c r="A82">
        <v>429</v>
      </c>
      <c r="B82" t="s">
        <v>710</v>
      </c>
      <c r="C82">
        <v>36</v>
      </c>
      <c r="E82" t="s">
        <v>163</v>
      </c>
      <c r="F82" t="s">
        <v>164</v>
      </c>
      <c r="G82">
        <v>103678</v>
      </c>
      <c r="H82">
        <v>80112</v>
      </c>
      <c r="I82">
        <v>116256</v>
      </c>
      <c r="J82">
        <v>98175</v>
      </c>
      <c r="K82">
        <v>108448</v>
      </c>
      <c r="M82">
        <v>94076</v>
      </c>
      <c r="N82">
        <v>125996</v>
      </c>
      <c r="O82">
        <v>141335</v>
      </c>
      <c r="P82">
        <v>132656</v>
      </c>
      <c r="Q82">
        <v>140944</v>
      </c>
      <c r="R82">
        <v>161273</v>
      </c>
      <c r="S82">
        <v>147316</v>
      </c>
      <c r="T82">
        <v>181477</v>
      </c>
      <c r="U82">
        <v>191999</v>
      </c>
      <c r="V82">
        <v>191647</v>
      </c>
      <c r="W82">
        <v>198176</v>
      </c>
      <c r="X82">
        <v>193445</v>
      </c>
      <c r="Y82">
        <v>216491</v>
      </c>
      <c r="Z82">
        <v>184836</v>
      </c>
      <c r="AA82">
        <v>196963</v>
      </c>
      <c r="AB82">
        <v>170027</v>
      </c>
      <c r="AC82">
        <v>206545</v>
      </c>
      <c r="AD82">
        <v>227594</v>
      </c>
      <c r="AE82">
        <v>226584</v>
      </c>
      <c r="AF82">
        <v>222273</v>
      </c>
      <c r="AG82">
        <v>169549</v>
      </c>
      <c r="AH82">
        <v>232102</v>
      </c>
      <c r="AI82">
        <v>190020</v>
      </c>
      <c r="AJ82">
        <v>228451</v>
      </c>
      <c r="AK82">
        <v>196532</v>
      </c>
      <c r="AL82">
        <v>196144</v>
      </c>
      <c r="AM82">
        <v>186829</v>
      </c>
      <c r="AN82">
        <v>206637</v>
      </c>
      <c r="AO82">
        <v>174279</v>
      </c>
      <c r="AP82">
        <v>178959</v>
      </c>
      <c r="AQ82">
        <v>193464</v>
      </c>
      <c r="AR82">
        <v>216645</v>
      </c>
      <c r="AS82">
        <v>221069</v>
      </c>
      <c r="AT82">
        <v>226818</v>
      </c>
      <c r="AU82">
        <v>246086</v>
      </c>
      <c r="AV82">
        <v>233457</v>
      </c>
      <c r="AW82">
        <v>171898</v>
      </c>
      <c r="AX82">
        <v>219776</v>
      </c>
      <c r="AY82">
        <v>199997</v>
      </c>
      <c r="AZ82">
        <v>212074</v>
      </c>
      <c r="BA82">
        <v>191849</v>
      </c>
      <c r="BB82">
        <v>201972</v>
      </c>
      <c r="BC82">
        <v>221670</v>
      </c>
      <c r="BD82">
        <v>231468</v>
      </c>
      <c r="BE82">
        <v>256527</v>
      </c>
      <c r="BF82">
        <v>215013</v>
      </c>
      <c r="BG82">
        <v>241828</v>
      </c>
      <c r="BH82">
        <v>245790</v>
      </c>
      <c r="BI82">
        <v>227580</v>
      </c>
      <c r="BJ82">
        <v>231939</v>
      </c>
      <c r="BK82">
        <v>202314</v>
      </c>
      <c r="BL82">
        <v>221140</v>
      </c>
      <c r="BM82">
        <v>230798</v>
      </c>
      <c r="BN82">
        <v>198153</v>
      </c>
      <c r="BO82">
        <v>232700</v>
      </c>
      <c r="BP82">
        <v>241036.66</v>
      </c>
      <c r="BQ82">
        <v>224442.57</v>
      </c>
      <c r="BR82">
        <v>260995.55</v>
      </c>
      <c r="BS82">
        <v>245512.51</v>
      </c>
      <c r="BT82">
        <v>236630.43</v>
      </c>
      <c r="BU82">
        <v>232414.44</v>
      </c>
      <c r="BV82">
        <v>218581.51</v>
      </c>
      <c r="BW82">
        <v>239139.62</v>
      </c>
      <c r="BX82">
        <v>234227.79</v>
      </c>
      <c r="BY82">
        <v>245322.88</v>
      </c>
    </row>
    <row r="83" spans="1:77" x14ac:dyDescent="0.35">
      <c r="A83">
        <v>430</v>
      </c>
      <c r="B83" t="s">
        <v>710</v>
      </c>
      <c r="C83">
        <v>36</v>
      </c>
      <c r="E83" t="s">
        <v>327</v>
      </c>
      <c r="F83" t="s">
        <v>328</v>
      </c>
      <c r="G83">
        <v>26088</v>
      </c>
      <c r="H83">
        <v>29224</v>
      </c>
      <c r="I83">
        <v>36484</v>
      </c>
      <c r="J83">
        <v>37469</v>
      </c>
      <c r="K83">
        <v>34814</v>
      </c>
      <c r="M83">
        <v>39150</v>
      </c>
      <c r="N83">
        <v>27575</v>
      </c>
      <c r="O83">
        <v>34573</v>
      </c>
      <c r="P83">
        <v>34135</v>
      </c>
      <c r="Q83">
        <v>26042</v>
      </c>
      <c r="R83">
        <v>24898</v>
      </c>
      <c r="S83">
        <v>28179</v>
      </c>
      <c r="T83">
        <v>32747</v>
      </c>
      <c r="U83">
        <v>27288</v>
      </c>
      <c r="V83">
        <v>32847</v>
      </c>
      <c r="W83">
        <v>29350</v>
      </c>
      <c r="X83">
        <v>19141</v>
      </c>
      <c r="Y83">
        <v>24612</v>
      </c>
      <c r="Z83">
        <v>15217</v>
      </c>
      <c r="AA83">
        <v>16395</v>
      </c>
      <c r="AB83">
        <v>15081</v>
      </c>
      <c r="AC83">
        <v>15928</v>
      </c>
      <c r="AD83">
        <v>13420</v>
      </c>
      <c r="AE83">
        <v>14383</v>
      </c>
      <c r="AF83">
        <v>21965</v>
      </c>
      <c r="AG83">
        <v>25645</v>
      </c>
      <c r="AH83">
        <v>28307</v>
      </c>
      <c r="AI83">
        <v>25321</v>
      </c>
      <c r="AJ83">
        <v>20118</v>
      </c>
      <c r="AK83">
        <v>17371</v>
      </c>
      <c r="AL83">
        <v>19764</v>
      </c>
      <c r="AM83">
        <v>19373</v>
      </c>
      <c r="AN83">
        <v>23526</v>
      </c>
      <c r="AO83">
        <v>24020</v>
      </c>
      <c r="AP83">
        <v>26534</v>
      </c>
      <c r="AQ83">
        <v>26478</v>
      </c>
      <c r="AR83">
        <v>21537</v>
      </c>
      <c r="AS83">
        <v>20589</v>
      </c>
      <c r="AT83">
        <v>26223</v>
      </c>
      <c r="AU83">
        <v>23515</v>
      </c>
      <c r="AV83">
        <v>25612</v>
      </c>
      <c r="AW83">
        <v>27853</v>
      </c>
      <c r="AX83">
        <v>33821</v>
      </c>
      <c r="AY83">
        <v>36082</v>
      </c>
      <c r="AZ83">
        <v>49279</v>
      </c>
      <c r="BA83">
        <v>49168</v>
      </c>
      <c r="BB83">
        <v>52800</v>
      </c>
      <c r="BC83">
        <v>48746</v>
      </c>
      <c r="BD83">
        <v>42597</v>
      </c>
      <c r="BE83">
        <v>35330</v>
      </c>
      <c r="BF83">
        <v>36021</v>
      </c>
      <c r="BG83">
        <v>36449</v>
      </c>
      <c r="BH83">
        <v>35974</v>
      </c>
      <c r="BI83">
        <v>33010</v>
      </c>
      <c r="BJ83">
        <v>33218</v>
      </c>
      <c r="BK83">
        <v>36664</v>
      </c>
      <c r="BL83">
        <v>32267</v>
      </c>
      <c r="BM83">
        <v>34900</v>
      </c>
      <c r="BN83">
        <v>24844.29</v>
      </c>
      <c r="BO83">
        <v>21253</v>
      </c>
      <c r="BP83">
        <v>12941</v>
      </c>
      <c r="BQ83">
        <v>11957</v>
      </c>
      <c r="BR83">
        <v>12336.04</v>
      </c>
      <c r="BS83">
        <v>14527.5</v>
      </c>
      <c r="BT83">
        <v>14763.64</v>
      </c>
      <c r="BU83">
        <v>17949</v>
      </c>
      <c r="BV83">
        <v>21111.01</v>
      </c>
      <c r="BW83">
        <v>27368.19</v>
      </c>
      <c r="BX83">
        <v>30105.97</v>
      </c>
      <c r="BY83">
        <v>30706.74</v>
      </c>
    </row>
    <row r="84" spans="1:77" x14ac:dyDescent="0.35">
      <c r="A84">
        <v>431</v>
      </c>
      <c r="B84" t="s">
        <v>710</v>
      </c>
      <c r="C84">
        <v>36</v>
      </c>
      <c r="E84" t="s">
        <v>246</v>
      </c>
      <c r="F84" t="s">
        <v>247</v>
      </c>
      <c r="G84">
        <v>829</v>
      </c>
      <c r="H84">
        <v>11698</v>
      </c>
      <c r="I84">
        <v>32960</v>
      </c>
      <c r="J84">
        <v>32194</v>
      </c>
      <c r="K84">
        <v>28782</v>
      </c>
      <c r="M84">
        <v>46964</v>
      </c>
      <c r="N84">
        <v>53527</v>
      </c>
      <c r="O84">
        <v>70418</v>
      </c>
      <c r="P84">
        <v>79298</v>
      </c>
      <c r="Q84">
        <v>82924</v>
      </c>
      <c r="R84">
        <v>81033</v>
      </c>
      <c r="S84">
        <v>122349</v>
      </c>
      <c r="T84">
        <v>136738</v>
      </c>
      <c r="U84">
        <v>145148</v>
      </c>
      <c r="V84">
        <v>123322</v>
      </c>
      <c r="W84">
        <v>125611</v>
      </c>
      <c r="X84">
        <v>120333</v>
      </c>
      <c r="Y84">
        <v>131225</v>
      </c>
      <c r="Z84">
        <v>124006</v>
      </c>
      <c r="AA84">
        <v>140891</v>
      </c>
      <c r="AB84">
        <v>146789</v>
      </c>
      <c r="AC84">
        <v>141611</v>
      </c>
      <c r="AD84">
        <v>153040</v>
      </c>
      <c r="AE84">
        <v>162733</v>
      </c>
      <c r="AF84">
        <v>178083</v>
      </c>
      <c r="AG84">
        <v>204023</v>
      </c>
      <c r="AH84">
        <v>207316</v>
      </c>
      <c r="AI84">
        <v>240129</v>
      </c>
      <c r="AJ84">
        <v>231543</v>
      </c>
      <c r="AK84">
        <v>216794</v>
      </c>
      <c r="AL84">
        <v>236280</v>
      </c>
      <c r="AM84">
        <v>217700</v>
      </c>
      <c r="AN84">
        <v>235991</v>
      </c>
      <c r="AO84">
        <v>234339</v>
      </c>
      <c r="AP84">
        <v>232886</v>
      </c>
      <c r="AQ84">
        <v>270084</v>
      </c>
      <c r="AR84">
        <v>285430</v>
      </c>
      <c r="AS84">
        <v>286002</v>
      </c>
      <c r="AT84">
        <v>272948</v>
      </c>
      <c r="AU84">
        <v>281149</v>
      </c>
      <c r="AV84">
        <v>321363</v>
      </c>
      <c r="AW84">
        <v>302668</v>
      </c>
      <c r="AX84">
        <v>316069</v>
      </c>
      <c r="AY84">
        <v>346429</v>
      </c>
      <c r="AZ84">
        <v>393196</v>
      </c>
      <c r="BA84">
        <v>400794</v>
      </c>
      <c r="BB84">
        <v>415676</v>
      </c>
      <c r="BC84">
        <v>452186</v>
      </c>
      <c r="BD84">
        <v>467053</v>
      </c>
      <c r="BE84">
        <v>468288</v>
      </c>
      <c r="BF84">
        <v>479760</v>
      </c>
      <c r="BG84">
        <v>449330</v>
      </c>
      <c r="BH84">
        <v>485493</v>
      </c>
      <c r="BI84">
        <v>443560</v>
      </c>
      <c r="BJ84">
        <v>495314</v>
      </c>
      <c r="BK84">
        <v>414036</v>
      </c>
      <c r="BL84">
        <v>419396</v>
      </c>
      <c r="BM84">
        <v>414131</v>
      </c>
      <c r="BN84">
        <v>405181</v>
      </c>
      <c r="BO84">
        <v>405728</v>
      </c>
      <c r="BP84">
        <v>361304.27</v>
      </c>
      <c r="BQ84">
        <v>377968.05</v>
      </c>
      <c r="BR84">
        <v>427211.44</v>
      </c>
      <c r="BS84">
        <v>392369.69</v>
      </c>
      <c r="BT84">
        <v>404701.36</v>
      </c>
      <c r="BU84">
        <v>421525.98</v>
      </c>
      <c r="BV84">
        <v>398388.23</v>
      </c>
      <c r="BW84">
        <v>383472.75</v>
      </c>
      <c r="BX84">
        <v>424643.66</v>
      </c>
      <c r="BY84">
        <v>391952.78</v>
      </c>
    </row>
    <row r="85" spans="1:77" x14ac:dyDescent="0.35">
      <c r="A85">
        <v>432</v>
      </c>
      <c r="B85" t="s">
        <v>710</v>
      </c>
      <c r="C85">
        <v>36</v>
      </c>
      <c r="E85" t="s">
        <v>176</v>
      </c>
      <c r="F85" t="s">
        <v>252</v>
      </c>
      <c r="G85">
        <v>165416</v>
      </c>
      <c r="H85">
        <v>184843</v>
      </c>
      <c r="I85">
        <v>155576</v>
      </c>
      <c r="J85">
        <v>162655</v>
      </c>
      <c r="K85">
        <v>209027</v>
      </c>
      <c r="M85">
        <v>187503</v>
      </c>
      <c r="N85">
        <v>200167</v>
      </c>
      <c r="O85">
        <v>189966</v>
      </c>
      <c r="P85">
        <v>260573</v>
      </c>
      <c r="Q85">
        <v>293344</v>
      </c>
      <c r="R85">
        <v>177738</v>
      </c>
      <c r="S85">
        <v>249285</v>
      </c>
      <c r="T85">
        <v>287919</v>
      </c>
      <c r="U85">
        <v>245617</v>
      </c>
      <c r="V85">
        <v>275463</v>
      </c>
      <c r="W85">
        <v>274486</v>
      </c>
      <c r="X85">
        <v>351922</v>
      </c>
      <c r="Y85">
        <v>352052</v>
      </c>
      <c r="Z85">
        <v>321005</v>
      </c>
      <c r="AA85">
        <v>325401</v>
      </c>
      <c r="AB85">
        <v>402166</v>
      </c>
      <c r="AC85">
        <v>463902</v>
      </c>
      <c r="AD85">
        <v>456202</v>
      </c>
      <c r="AE85">
        <v>567380</v>
      </c>
      <c r="AF85">
        <v>692297</v>
      </c>
      <c r="AG85">
        <v>573106</v>
      </c>
      <c r="AH85">
        <v>679288</v>
      </c>
      <c r="AI85">
        <v>669172</v>
      </c>
      <c r="AJ85">
        <v>851664</v>
      </c>
      <c r="AK85">
        <v>749931</v>
      </c>
      <c r="AL85">
        <v>802679</v>
      </c>
      <c r="AM85">
        <v>764270</v>
      </c>
      <c r="AN85">
        <v>791459</v>
      </c>
      <c r="AO85">
        <v>905910</v>
      </c>
      <c r="AP85">
        <v>1059135</v>
      </c>
      <c r="AQ85">
        <v>915384</v>
      </c>
      <c r="AR85">
        <v>1084794</v>
      </c>
      <c r="AS85">
        <v>1031819</v>
      </c>
      <c r="AT85">
        <v>1264489</v>
      </c>
      <c r="AU85">
        <v>1237857</v>
      </c>
      <c r="AV85">
        <v>1315489</v>
      </c>
      <c r="AW85">
        <v>1605693</v>
      </c>
      <c r="AX85">
        <v>1452102</v>
      </c>
      <c r="AY85">
        <v>1509343</v>
      </c>
      <c r="AZ85">
        <v>1589750</v>
      </c>
      <c r="BA85">
        <v>1669925</v>
      </c>
      <c r="BB85">
        <v>1667896</v>
      </c>
      <c r="BC85">
        <v>1610255</v>
      </c>
      <c r="BD85">
        <v>1938572</v>
      </c>
      <c r="BE85">
        <v>1996977</v>
      </c>
      <c r="BF85">
        <v>1998065</v>
      </c>
      <c r="BG85">
        <v>1857938</v>
      </c>
      <c r="BH85">
        <v>2091031</v>
      </c>
      <c r="BI85">
        <v>2194906</v>
      </c>
      <c r="BJ85">
        <v>2196622</v>
      </c>
      <c r="BK85">
        <v>2383699</v>
      </c>
      <c r="BL85">
        <v>2574891</v>
      </c>
      <c r="BM85">
        <v>2503857</v>
      </c>
      <c r="BN85">
        <v>2460764</v>
      </c>
      <c r="BO85">
        <v>2563070</v>
      </c>
      <c r="BP85">
        <v>2451945.0099999998</v>
      </c>
      <c r="BQ85">
        <v>2428504.08</v>
      </c>
      <c r="BR85">
        <v>2574973.79</v>
      </c>
      <c r="BS85">
        <v>2783544.65</v>
      </c>
      <c r="BT85">
        <v>2981599.76</v>
      </c>
      <c r="BU85">
        <v>2810492.6</v>
      </c>
      <c r="BV85">
        <v>2862865.72</v>
      </c>
      <c r="BW85">
        <v>2787565.85</v>
      </c>
      <c r="BX85">
        <v>3242856</v>
      </c>
      <c r="BY85">
        <v>3441831.13</v>
      </c>
    </row>
    <row r="86" spans="1:77" x14ac:dyDescent="0.35">
      <c r="A86">
        <v>433</v>
      </c>
      <c r="B86" t="s">
        <v>710</v>
      </c>
      <c r="C86">
        <v>36</v>
      </c>
      <c r="E86" t="s">
        <v>412</v>
      </c>
      <c r="F86" t="s">
        <v>413</v>
      </c>
      <c r="G86">
        <v>0</v>
      </c>
      <c r="H86">
        <v>0</v>
      </c>
      <c r="I86">
        <v>13716</v>
      </c>
      <c r="J86">
        <v>10548</v>
      </c>
      <c r="K86">
        <v>9194</v>
      </c>
      <c r="M86">
        <v>10693</v>
      </c>
      <c r="N86">
        <v>20745</v>
      </c>
      <c r="O86">
        <v>24324</v>
      </c>
      <c r="P86">
        <v>15471</v>
      </c>
      <c r="Q86">
        <v>63942</v>
      </c>
      <c r="R86">
        <v>78730</v>
      </c>
      <c r="S86">
        <v>81416</v>
      </c>
      <c r="T86">
        <v>45041</v>
      </c>
      <c r="U86">
        <v>66688</v>
      </c>
      <c r="V86">
        <v>49994</v>
      </c>
      <c r="W86">
        <v>47602</v>
      </c>
      <c r="X86">
        <v>47736</v>
      </c>
      <c r="Y86">
        <v>65805</v>
      </c>
      <c r="Z86">
        <v>58840</v>
      </c>
      <c r="AA86">
        <v>58865</v>
      </c>
      <c r="AB86">
        <v>48590</v>
      </c>
      <c r="AC86">
        <v>45746</v>
      </c>
      <c r="AD86">
        <v>52012</v>
      </c>
      <c r="AE86">
        <v>41463</v>
      </c>
      <c r="AF86">
        <v>46976</v>
      </c>
      <c r="AG86">
        <v>33053</v>
      </c>
      <c r="AH86">
        <v>42192</v>
      </c>
      <c r="AI86">
        <v>42204</v>
      </c>
      <c r="AJ86">
        <v>35706</v>
      </c>
      <c r="AK86">
        <v>38590</v>
      </c>
      <c r="AL86">
        <v>44771</v>
      </c>
      <c r="AM86">
        <v>45160</v>
      </c>
      <c r="AN86">
        <v>42661</v>
      </c>
      <c r="AO86">
        <v>42597</v>
      </c>
      <c r="AP86">
        <v>36626</v>
      </c>
      <c r="AQ86">
        <v>33051</v>
      </c>
      <c r="AR86">
        <v>28531</v>
      </c>
      <c r="AS86">
        <v>25201</v>
      </c>
      <c r="AT86">
        <v>22688</v>
      </c>
      <c r="AU86">
        <v>17235</v>
      </c>
      <c r="AV86">
        <v>14564</v>
      </c>
      <c r="AW86">
        <v>10961</v>
      </c>
      <c r="AX86">
        <v>12970</v>
      </c>
      <c r="AY86">
        <v>13273</v>
      </c>
      <c r="AZ86">
        <v>11879</v>
      </c>
      <c r="BA86">
        <v>13722</v>
      </c>
      <c r="BB86">
        <v>16536</v>
      </c>
      <c r="BC86">
        <v>15969</v>
      </c>
      <c r="BD86">
        <v>17712</v>
      </c>
      <c r="BE86">
        <v>19646</v>
      </c>
      <c r="BF86">
        <v>15219</v>
      </c>
      <c r="BG86">
        <v>17383</v>
      </c>
      <c r="BH86">
        <v>15571</v>
      </c>
      <c r="BI86">
        <v>13977</v>
      </c>
      <c r="BJ86">
        <v>14632</v>
      </c>
      <c r="BK86">
        <v>16884</v>
      </c>
      <c r="BL86">
        <v>12658</v>
      </c>
      <c r="BM86">
        <v>10909</v>
      </c>
      <c r="BN86">
        <v>10894</v>
      </c>
      <c r="BO86">
        <v>11084</v>
      </c>
      <c r="BP86">
        <v>9729.85</v>
      </c>
      <c r="BQ86">
        <v>9435.2099999999991</v>
      </c>
      <c r="BR86">
        <v>10251.73</v>
      </c>
      <c r="BS86">
        <v>12416.16</v>
      </c>
      <c r="BT86">
        <v>11985.56</v>
      </c>
      <c r="BU86">
        <v>14357.78</v>
      </c>
      <c r="BV86">
        <v>14528.36</v>
      </c>
      <c r="BW86">
        <v>13920.23</v>
      </c>
      <c r="BX86">
        <v>17135.96</v>
      </c>
      <c r="BY86">
        <v>16830.41</v>
      </c>
    </row>
    <row r="87" spans="1:77" x14ac:dyDescent="0.35">
      <c r="A87">
        <v>434</v>
      </c>
      <c r="B87" t="s">
        <v>710</v>
      </c>
      <c r="C87">
        <v>36</v>
      </c>
      <c r="E87" t="s">
        <v>177</v>
      </c>
      <c r="F87" t="s">
        <v>257</v>
      </c>
      <c r="G87">
        <v>120203</v>
      </c>
      <c r="H87">
        <v>103400</v>
      </c>
      <c r="I87">
        <v>128482</v>
      </c>
      <c r="J87">
        <v>125059</v>
      </c>
      <c r="K87">
        <v>141147</v>
      </c>
      <c r="M87">
        <v>162620</v>
      </c>
      <c r="N87">
        <v>180176</v>
      </c>
      <c r="O87">
        <v>204712</v>
      </c>
      <c r="P87">
        <v>218818</v>
      </c>
      <c r="Q87">
        <v>225246</v>
      </c>
      <c r="R87">
        <v>296844</v>
      </c>
      <c r="S87">
        <v>292775</v>
      </c>
      <c r="T87">
        <v>276480</v>
      </c>
      <c r="U87">
        <v>254456</v>
      </c>
      <c r="V87">
        <v>271333</v>
      </c>
      <c r="W87">
        <v>269696</v>
      </c>
      <c r="X87">
        <v>275678</v>
      </c>
      <c r="Y87">
        <v>255542</v>
      </c>
      <c r="Z87">
        <v>320925</v>
      </c>
      <c r="AA87">
        <v>334932</v>
      </c>
      <c r="AB87">
        <v>367932</v>
      </c>
      <c r="AC87">
        <v>318068</v>
      </c>
      <c r="AD87">
        <v>427436</v>
      </c>
      <c r="AE87">
        <v>477936</v>
      </c>
      <c r="AF87">
        <v>501613</v>
      </c>
      <c r="AG87">
        <v>513324</v>
      </c>
      <c r="AH87">
        <v>564258</v>
      </c>
      <c r="AI87">
        <v>581294</v>
      </c>
      <c r="AJ87">
        <v>560453</v>
      </c>
      <c r="AK87">
        <v>570026</v>
      </c>
      <c r="AL87">
        <v>563294</v>
      </c>
      <c r="AM87">
        <v>620135</v>
      </c>
      <c r="AN87">
        <v>585085</v>
      </c>
      <c r="AO87">
        <v>610808</v>
      </c>
      <c r="AP87">
        <v>636786</v>
      </c>
      <c r="AQ87">
        <v>753368</v>
      </c>
      <c r="AR87">
        <v>825443</v>
      </c>
      <c r="AS87">
        <v>914478</v>
      </c>
      <c r="AT87">
        <v>938367</v>
      </c>
      <c r="AU87">
        <v>966858</v>
      </c>
      <c r="AV87">
        <v>1031505</v>
      </c>
      <c r="AW87">
        <v>975955</v>
      </c>
      <c r="AX87">
        <v>1093796</v>
      </c>
      <c r="AY87">
        <v>1171475</v>
      </c>
      <c r="AZ87">
        <v>1143475</v>
      </c>
      <c r="BA87">
        <v>1097210</v>
      </c>
      <c r="BB87">
        <v>1118523</v>
      </c>
      <c r="BC87">
        <v>1226206</v>
      </c>
      <c r="BD87">
        <v>1272163</v>
      </c>
      <c r="BE87">
        <v>1257086</v>
      </c>
      <c r="BF87">
        <v>1255077</v>
      </c>
      <c r="BG87">
        <v>1381027</v>
      </c>
      <c r="BH87">
        <v>1389321</v>
      </c>
      <c r="BI87">
        <v>1471835</v>
      </c>
      <c r="BJ87">
        <v>1499609</v>
      </c>
      <c r="BK87">
        <v>1388575</v>
      </c>
      <c r="BL87">
        <v>1194704</v>
      </c>
      <c r="BM87">
        <v>1098401</v>
      </c>
      <c r="BN87">
        <v>1167219</v>
      </c>
      <c r="BO87">
        <v>1131946</v>
      </c>
      <c r="BP87">
        <v>1200696.48</v>
      </c>
      <c r="BQ87">
        <v>1157183.8500000001</v>
      </c>
      <c r="BR87">
        <v>1299478.26</v>
      </c>
      <c r="BS87">
        <v>1259992.77</v>
      </c>
      <c r="BT87">
        <v>1366153.61</v>
      </c>
      <c r="BU87">
        <v>1385975.76</v>
      </c>
      <c r="BV87">
        <v>1493010.61</v>
      </c>
      <c r="BW87">
        <v>1524930.9</v>
      </c>
      <c r="BX87">
        <v>1562192.23</v>
      </c>
      <c r="BY87">
        <v>1578830.3</v>
      </c>
    </row>
    <row r="88" spans="1:77" x14ac:dyDescent="0.35">
      <c r="BR88">
        <f>SUM(BR82:BR87)</f>
        <v>4585246.8100000005</v>
      </c>
      <c r="BS88">
        <f t="shared" ref="BS88:BY88" si="2">SUM(BS82:BS87)</f>
        <v>4708363.2799999993</v>
      </c>
      <c r="BT88">
        <f t="shared" si="2"/>
        <v>5015834.3599999994</v>
      </c>
      <c r="BU88">
        <f t="shared" si="2"/>
        <v>4882715.5599999996</v>
      </c>
      <c r="BV88">
        <f t="shared" si="2"/>
        <v>5008485.4400000004</v>
      </c>
      <c r="BW88">
        <f t="shared" si="2"/>
        <v>4976397.54</v>
      </c>
      <c r="BX88">
        <f t="shared" si="2"/>
        <v>5511161.6099999994</v>
      </c>
      <c r="BY88">
        <f t="shared" si="2"/>
        <v>5705474.2400000002</v>
      </c>
    </row>
    <row r="89" spans="1:77" x14ac:dyDescent="0.35">
      <c r="BY89">
        <f>AVERAGE(BV88:BY88)</f>
        <v>5300379.7074999996</v>
      </c>
    </row>
    <row r="90" spans="1:77" x14ac:dyDescent="0.35">
      <c r="BU90">
        <f t="shared" ref="BU90:BW90" si="3">SUM(BU80:BU87,,BU78,BU77,BU76,BU74,BU73,BU72,BU70,BU66,BU64,BU60,BU55,BU54,BU53,BU52,BU51,BU49,BU48,BU47,BU43,BU42,BU38,BU35,BU33,BU32,BU26,)</f>
        <v>8904361.9099999983</v>
      </c>
      <c r="BV90">
        <f t="shared" si="3"/>
        <v>9064364.8100000005</v>
      </c>
      <c r="BW90">
        <f t="shared" si="3"/>
        <v>8969456.1000000015</v>
      </c>
      <c r="BX90">
        <f>SUM(BX80:BX87,,BX78,BX77,BX76,BX74,BX73,BX72,BX70,BX66,BX64,BX60,BX55,BX54,BX53,BX52,BX51,BX49,BX48,BX47,BX43,BX42,BX38,BX35,BX33,BX32,BX26,)</f>
        <v>9890363.7700000033</v>
      </c>
      <c r="BY90">
        <f>SUM(BY80:BY87,,BY78,BY77,BY76,BY74,BY73,BY72,BY70,BY66,BY64,BY60,BY55,BY54,BY53,BY52,BY51,BY49,BY48,BY47,BY43,BY42,BY38,BY35,BY33,BY32,BY26,)</f>
        <v>10385048.84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804D-2625-4A90-BE19-04364465A71E}">
  <dimension ref="A1:R45"/>
  <sheetViews>
    <sheetView topLeftCell="A17" workbookViewId="0">
      <selection activeCell="A2" sqref="A2:R4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67</v>
      </c>
      <c r="B2">
        <v>23</v>
      </c>
      <c r="C2" t="s">
        <v>587</v>
      </c>
      <c r="D2" t="s">
        <v>588</v>
      </c>
      <c r="E2" t="s">
        <v>19</v>
      </c>
      <c r="F2" t="s">
        <v>19</v>
      </c>
      <c r="G2" t="s">
        <v>19</v>
      </c>
      <c r="H2" t="s">
        <v>18</v>
      </c>
      <c r="I2" t="s">
        <v>64</v>
      </c>
      <c r="J2" t="s">
        <v>64</v>
      </c>
      <c r="K2" s="32" t="s">
        <v>64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</row>
    <row r="3" spans="1:18" x14ac:dyDescent="0.35">
      <c r="A3">
        <v>67</v>
      </c>
      <c r="B3">
        <v>23</v>
      </c>
      <c r="C3" t="s">
        <v>549</v>
      </c>
      <c r="D3" t="s">
        <v>550</v>
      </c>
      <c r="E3" t="s">
        <v>27</v>
      </c>
      <c r="F3" t="s">
        <v>27</v>
      </c>
      <c r="G3" t="s">
        <v>27</v>
      </c>
      <c r="H3" t="s">
        <v>18</v>
      </c>
      <c r="I3" t="s">
        <v>64</v>
      </c>
      <c r="J3" t="s">
        <v>64</v>
      </c>
      <c r="K3" s="32" t="s">
        <v>64</v>
      </c>
      <c r="L3" t="s">
        <v>20</v>
      </c>
      <c r="M3" t="s">
        <v>20</v>
      </c>
      <c r="N3" t="s">
        <v>20</v>
      </c>
      <c r="O3" t="s">
        <v>20</v>
      </c>
      <c r="P3" t="s">
        <v>28</v>
      </c>
      <c r="Q3" t="s">
        <v>28</v>
      </c>
      <c r="R3" t="s">
        <v>28</v>
      </c>
    </row>
    <row r="4" spans="1:18" x14ac:dyDescent="0.35">
      <c r="A4">
        <v>67</v>
      </c>
      <c r="B4">
        <v>23</v>
      </c>
      <c r="C4" t="s">
        <v>589</v>
      </c>
      <c r="D4" t="s">
        <v>590</v>
      </c>
      <c r="E4" t="s">
        <v>19</v>
      </c>
      <c r="F4" t="s">
        <v>19</v>
      </c>
      <c r="G4" t="s">
        <v>19</v>
      </c>
      <c r="H4" t="s">
        <v>27</v>
      </c>
      <c r="I4" t="s">
        <v>64</v>
      </c>
      <c r="J4" t="s">
        <v>64</v>
      </c>
      <c r="K4" s="32" t="s">
        <v>64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</row>
    <row r="5" spans="1:18" x14ac:dyDescent="0.35">
      <c r="A5">
        <v>67</v>
      </c>
      <c r="B5">
        <v>23</v>
      </c>
      <c r="C5" t="s">
        <v>551</v>
      </c>
      <c r="D5" t="s">
        <v>552</v>
      </c>
      <c r="E5" t="s">
        <v>27</v>
      </c>
      <c r="F5" t="s">
        <v>27</v>
      </c>
      <c r="G5" t="s">
        <v>27</v>
      </c>
      <c r="H5" t="s">
        <v>27</v>
      </c>
      <c r="I5" t="s">
        <v>64</v>
      </c>
      <c r="K5" s="32" t="s">
        <v>27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18" x14ac:dyDescent="0.35">
      <c r="A6">
        <v>67</v>
      </c>
      <c r="B6">
        <v>23</v>
      </c>
      <c r="C6" t="s">
        <v>591</v>
      </c>
      <c r="D6" t="s">
        <v>592</v>
      </c>
      <c r="E6" t="s">
        <v>27</v>
      </c>
      <c r="F6" t="s">
        <v>27</v>
      </c>
      <c r="G6" t="s">
        <v>27</v>
      </c>
      <c r="H6" t="s">
        <v>198</v>
      </c>
      <c r="I6" t="s">
        <v>64</v>
      </c>
      <c r="J6" t="s">
        <v>64</v>
      </c>
      <c r="K6" s="32" t="s">
        <v>64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>
        <v>67</v>
      </c>
      <c r="B7">
        <v>23</v>
      </c>
      <c r="C7" t="s">
        <v>593</v>
      </c>
      <c r="D7" t="s">
        <v>594</v>
      </c>
      <c r="K7" s="33"/>
      <c r="O7" t="s">
        <v>23</v>
      </c>
    </row>
    <row r="8" spans="1:18" x14ac:dyDescent="0.35">
      <c r="A8">
        <v>67</v>
      </c>
      <c r="B8">
        <v>23</v>
      </c>
      <c r="C8" t="s">
        <v>595</v>
      </c>
      <c r="K8" s="33"/>
    </row>
    <row r="9" spans="1:18" x14ac:dyDescent="0.35">
      <c r="A9">
        <v>67</v>
      </c>
      <c r="B9">
        <v>31</v>
      </c>
      <c r="K9" s="33"/>
    </row>
    <row r="10" spans="1:18" x14ac:dyDescent="0.35">
      <c r="A10">
        <v>67</v>
      </c>
      <c r="B10">
        <v>31</v>
      </c>
      <c r="C10" t="s">
        <v>596</v>
      </c>
      <c r="D10" t="s">
        <v>597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s="32" t="s">
        <v>27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</row>
    <row r="11" spans="1:18" x14ac:dyDescent="0.35">
      <c r="A11">
        <v>67</v>
      </c>
      <c r="B11">
        <v>31</v>
      </c>
      <c r="C11" t="s">
        <v>598</v>
      </c>
      <c r="D11" t="s">
        <v>599</v>
      </c>
      <c r="E11" t="s">
        <v>49</v>
      </c>
      <c r="F11" t="s">
        <v>506</v>
      </c>
      <c r="G11" t="s">
        <v>46</v>
      </c>
      <c r="H11" t="s">
        <v>61</v>
      </c>
      <c r="I11" t="s">
        <v>49</v>
      </c>
      <c r="J11" t="s">
        <v>49</v>
      </c>
      <c r="K11" s="32" t="s">
        <v>49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</row>
    <row r="12" spans="1:18" x14ac:dyDescent="0.35">
      <c r="A12">
        <v>67</v>
      </c>
      <c r="B12">
        <v>31</v>
      </c>
      <c r="C12" t="s">
        <v>600</v>
      </c>
      <c r="E12" t="s">
        <v>601</v>
      </c>
      <c r="F12" t="s">
        <v>27</v>
      </c>
      <c r="G12" t="s">
        <v>27</v>
      </c>
      <c r="H12" t="s">
        <v>27</v>
      </c>
      <c r="I12" t="s">
        <v>49</v>
      </c>
      <c r="J12" t="s">
        <v>49</v>
      </c>
      <c r="K12" s="32" t="s">
        <v>49</v>
      </c>
      <c r="L12" t="s">
        <v>20</v>
      </c>
      <c r="M12" t="s">
        <v>20</v>
      </c>
      <c r="N12" t="s">
        <v>20</v>
      </c>
      <c r="O12" t="s">
        <v>23</v>
      </c>
      <c r="P12" t="s">
        <v>20</v>
      </c>
      <c r="Q12" t="s">
        <v>20</v>
      </c>
      <c r="R12" t="s">
        <v>20</v>
      </c>
    </row>
    <row r="13" spans="1:18" x14ac:dyDescent="0.35">
      <c r="A13">
        <v>67</v>
      </c>
      <c r="B13">
        <v>31</v>
      </c>
      <c r="C13" t="s">
        <v>602</v>
      </c>
      <c r="K13" s="33"/>
      <c r="P13" t="s">
        <v>23</v>
      </c>
    </row>
    <row r="14" spans="1:18" x14ac:dyDescent="0.35">
      <c r="A14">
        <v>67</v>
      </c>
      <c r="B14">
        <v>32</v>
      </c>
      <c r="K14" s="33"/>
    </row>
    <row r="15" spans="1:18" x14ac:dyDescent="0.35">
      <c r="A15">
        <v>67</v>
      </c>
      <c r="B15">
        <v>32</v>
      </c>
      <c r="C15" t="s">
        <v>553</v>
      </c>
      <c r="D15" t="s">
        <v>603</v>
      </c>
      <c r="E15" t="s">
        <v>27</v>
      </c>
      <c r="F15" t="s">
        <v>27</v>
      </c>
      <c r="G15" t="s">
        <v>27</v>
      </c>
      <c r="H15" t="s">
        <v>506</v>
      </c>
      <c r="I15" t="s">
        <v>27</v>
      </c>
      <c r="J15" t="s">
        <v>27</v>
      </c>
      <c r="K15" s="32" t="s">
        <v>46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35">
      <c r="A16">
        <v>67</v>
      </c>
      <c r="B16">
        <v>32</v>
      </c>
      <c r="C16" t="s">
        <v>604</v>
      </c>
      <c r="D16" t="s">
        <v>605</v>
      </c>
      <c r="E16" t="s">
        <v>27</v>
      </c>
      <c r="F16" t="s">
        <v>27</v>
      </c>
      <c r="G16" t="s">
        <v>27</v>
      </c>
      <c r="H16" t="s">
        <v>27</v>
      </c>
      <c r="I16" t="s">
        <v>49</v>
      </c>
      <c r="J16" t="s">
        <v>49</v>
      </c>
      <c r="K16" s="32" t="s">
        <v>49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x14ac:dyDescent="0.35">
      <c r="A17">
        <v>67</v>
      </c>
      <c r="B17">
        <v>32</v>
      </c>
      <c r="C17" t="s">
        <v>557</v>
      </c>
      <c r="D17" t="s">
        <v>558</v>
      </c>
      <c r="E17" t="s">
        <v>27</v>
      </c>
      <c r="F17" t="s">
        <v>27</v>
      </c>
      <c r="G17" t="s">
        <v>27</v>
      </c>
      <c r="H17" t="s">
        <v>61</v>
      </c>
      <c r="I17" t="s">
        <v>49</v>
      </c>
      <c r="J17" t="s">
        <v>49</v>
      </c>
      <c r="K17" s="32" t="s">
        <v>198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x14ac:dyDescent="0.35">
      <c r="A18">
        <v>67</v>
      </c>
      <c r="B18">
        <v>32</v>
      </c>
      <c r="C18" t="s">
        <v>606</v>
      </c>
      <c r="D18" t="s">
        <v>607</v>
      </c>
      <c r="G18" t="s">
        <v>27</v>
      </c>
      <c r="H18" t="s">
        <v>27</v>
      </c>
      <c r="I18" t="s">
        <v>601</v>
      </c>
      <c r="J18" t="s">
        <v>601</v>
      </c>
      <c r="K18" s="32" t="s">
        <v>601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x14ac:dyDescent="0.35">
      <c r="A19">
        <v>67</v>
      </c>
      <c r="B19">
        <v>32</v>
      </c>
      <c r="C19" t="s">
        <v>608</v>
      </c>
      <c r="D19" t="s">
        <v>609</v>
      </c>
      <c r="G19" t="s">
        <v>610</v>
      </c>
      <c r="H19" t="s">
        <v>611</v>
      </c>
      <c r="I19" t="s">
        <v>601</v>
      </c>
      <c r="J19" t="s">
        <v>601</v>
      </c>
      <c r="K19" s="32" t="s">
        <v>601</v>
      </c>
      <c r="N19" t="s">
        <v>20</v>
      </c>
      <c r="O19" t="s">
        <v>20</v>
      </c>
      <c r="P19" t="s">
        <v>28</v>
      </c>
      <c r="Q19" t="s">
        <v>28</v>
      </c>
      <c r="R19" t="s">
        <v>28</v>
      </c>
    </row>
    <row r="20" spans="1:18" x14ac:dyDescent="0.35">
      <c r="A20">
        <v>67</v>
      </c>
      <c r="B20">
        <v>32</v>
      </c>
      <c r="C20" t="s">
        <v>612</v>
      </c>
      <c r="D20" t="s">
        <v>613</v>
      </c>
      <c r="G20" t="s">
        <v>27</v>
      </c>
      <c r="H20" t="s">
        <v>27</v>
      </c>
      <c r="I20" t="s">
        <v>601</v>
      </c>
      <c r="J20" t="s">
        <v>601</v>
      </c>
      <c r="K20" s="32" t="s">
        <v>779</v>
      </c>
      <c r="N20" t="s">
        <v>20</v>
      </c>
      <c r="O20" t="s">
        <v>20</v>
      </c>
      <c r="P20" t="s">
        <v>28</v>
      </c>
      <c r="Q20" t="s">
        <v>28</v>
      </c>
      <c r="R20" t="s">
        <v>28</v>
      </c>
    </row>
    <row r="21" spans="1:18" x14ac:dyDescent="0.35">
      <c r="A21">
        <v>67</v>
      </c>
      <c r="B21">
        <v>32</v>
      </c>
      <c r="C21" t="s">
        <v>614</v>
      </c>
      <c r="K21" s="33"/>
    </row>
    <row r="22" spans="1:18" x14ac:dyDescent="0.35">
      <c r="A22">
        <v>67</v>
      </c>
      <c r="B22">
        <v>32</v>
      </c>
      <c r="C22" t="s">
        <v>615</v>
      </c>
      <c r="K22" s="33"/>
    </row>
    <row r="23" spans="1:18" x14ac:dyDescent="0.35">
      <c r="A23">
        <v>67</v>
      </c>
      <c r="B23">
        <v>35</v>
      </c>
      <c r="C23" t="s">
        <v>616</v>
      </c>
      <c r="D23" t="s">
        <v>617</v>
      </c>
      <c r="F23" t="s">
        <v>27</v>
      </c>
      <c r="G23" t="s">
        <v>27</v>
      </c>
      <c r="H23" t="s">
        <v>61</v>
      </c>
      <c r="I23" t="s">
        <v>601</v>
      </c>
      <c r="J23" t="s">
        <v>601</v>
      </c>
      <c r="K23" s="34" t="s">
        <v>19</v>
      </c>
      <c r="L23" t="s">
        <v>20</v>
      </c>
      <c r="M23" t="s">
        <v>20</v>
      </c>
      <c r="N23" t="s">
        <v>20</v>
      </c>
      <c r="P23" t="s">
        <v>20</v>
      </c>
      <c r="Q23" t="s">
        <v>20</v>
      </c>
      <c r="R23" t="s">
        <v>20</v>
      </c>
    </row>
    <row r="24" spans="1:18" x14ac:dyDescent="0.35">
      <c r="A24">
        <v>67</v>
      </c>
      <c r="B24">
        <v>35</v>
      </c>
      <c r="C24" t="s">
        <v>618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s="33" t="s">
        <v>27</v>
      </c>
      <c r="L24" t="s">
        <v>20</v>
      </c>
      <c r="M24" t="s">
        <v>20</v>
      </c>
      <c r="N24" t="s">
        <v>20</v>
      </c>
      <c r="O24" t="s">
        <v>24</v>
      </c>
      <c r="P24" t="s">
        <v>20</v>
      </c>
      <c r="Q24" t="s">
        <v>20</v>
      </c>
      <c r="R24" t="s">
        <v>20</v>
      </c>
    </row>
    <row r="25" spans="1:18" x14ac:dyDescent="0.35">
      <c r="A25">
        <v>67</v>
      </c>
      <c r="B25">
        <v>35</v>
      </c>
      <c r="G25" t="s">
        <v>23</v>
      </c>
      <c r="J25" t="s">
        <v>23</v>
      </c>
      <c r="K25" s="33"/>
      <c r="P25" t="s">
        <v>23</v>
      </c>
    </row>
    <row r="26" spans="1:18" x14ac:dyDescent="0.35">
      <c r="A26">
        <v>67</v>
      </c>
      <c r="B26">
        <v>35</v>
      </c>
      <c r="C26" t="s">
        <v>619</v>
      </c>
      <c r="K26" s="33"/>
    </row>
    <row r="27" spans="1:18" x14ac:dyDescent="0.35">
      <c r="A27">
        <v>67</v>
      </c>
      <c r="B27">
        <v>37</v>
      </c>
      <c r="J27" t="s">
        <v>23</v>
      </c>
      <c r="K27" s="33"/>
    </row>
    <row r="28" spans="1:18" x14ac:dyDescent="0.35">
      <c r="A28">
        <v>67</v>
      </c>
      <c r="B28">
        <v>37</v>
      </c>
      <c r="C28" t="s">
        <v>486</v>
      </c>
      <c r="D28" t="s">
        <v>261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s="35" t="s">
        <v>27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</row>
    <row r="29" spans="1:18" x14ac:dyDescent="0.35">
      <c r="A29">
        <v>67</v>
      </c>
      <c r="B29">
        <v>37</v>
      </c>
      <c r="C29" t="s">
        <v>620</v>
      </c>
      <c r="F29" t="s">
        <v>27</v>
      </c>
      <c r="G29" t="s">
        <v>27</v>
      </c>
      <c r="H29" t="s">
        <v>27</v>
      </c>
      <c r="I29" t="s">
        <v>27</v>
      </c>
      <c r="J29" t="s">
        <v>387</v>
      </c>
      <c r="K29" s="33" t="s">
        <v>27</v>
      </c>
      <c r="L29" t="s">
        <v>23</v>
      </c>
      <c r="M29" t="s">
        <v>23</v>
      </c>
      <c r="N29" t="s">
        <v>23</v>
      </c>
      <c r="P29" t="s">
        <v>20</v>
      </c>
      <c r="Q29" t="s">
        <v>20</v>
      </c>
      <c r="R29" t="s">
        <v>20</v>
      </c>
    </row>
    <row r="30" spans="1:18" x14ac:dyDescent="0.35">
      <c r="A30">
        <v>67</v>
      </c>
      <c r="B30">
        <v>37</v>
      </c>
      <c r="C30" t="s">
        <v>621</v>
      </c>
      <c r="F30" t="s">
        <v>27</v>
      </c>
      <c r="G30" t="s">
        <v>27</v>
      </c>
      <c r="H30" t="s">
        <v>27</v>
      </c>
      <c r="I30" t="s">
        <v>27</v>
      </c>
      <c r="K30" s="33"/>
      <c r="P30" t="s">
        <v>20</v>
      </c>
    </row>
    <row r="31" spans="1:18" x14ac:dyDescent="0.35">
      <c r="A31">
        <v>67</v>
      </c>
      <c r="B31">
        <v>42</v>
      </c>
      <c r="J31" t="s">
        <v>23</v>
      </c>
      <c r="K31" s="33"/>
    </row>
    <row r="32" spans="1:18" x14ac:dyDescent="0.35">
      <c r="A32">
        <v>67</v>
      </c>
      <c r="B32">
        <v>42</v>
      </c>
      <c r="J32" t="s">
        <v>23</v>
      </c>
      <c r="K32" s="33"/>
    </row>
    <row r="33" spans="1:18" x14ac:dyDescent="0.35">
      <c r="A33">
        <v>67</v>
      </c>
      <c r="B33">
        <v>42</v>
      </c>
      <c r="C33" t="s">
        <v>622</v>
      </c>
      <c r="D33" t="s">
        <v>623</v>
      </c>
      <c r="E33" t="s">
        <v>27</v>
      </c>
      <c r="F33" t="s">
        <v>19</v>
      </c>
      <c r="G33" t="s">
        <v>27</v>
      </c>
      <c r="H33" t="s">
        <v>61</v>
      </c>
      <c r="I33" t="s">
        <v>27</v>
      </c>
      <c r="J33" t="s">
        <v>27</v>
      </c>
      <c r="K33" s="32" t="s">
        <v>27</v>
      </c>
      <c r="L33" t="s">
        <v>28</v>
      </c>
      <c r="M33" t="s">
        <v>28</v>
      </c>
      <c r="N33" t="s">
        <v>28</v>
      </c>
      <c r="P33" t="s">
        <v>20</v>
      </c>
      <c r="Q33" t="s">
        <v>20</v>
      </c>
      <c r="R33" t="s">
        <v>20</v>
      </c>
    </row>
    <row r="34" spans="1:18" x14ac:dyDescent="0.35">
      <c r="A34">
        <v>67</v>
      </c>
      <c r="B34">
        <v>42</v>
      </c>
      <c r="C34" t="s">
        <v>624</v>
      </c>
      <c r="D34" t="s">
        <v>625</v>
      </c>
      <c r="E34" t="s">
        <v>27</v>
      </c>
      <c r="F34" t="s">
        <v>27</v>
      </c>
      <c r="G34" t="s">
        <v>27</v>
      </c>
      <c r="H34" t="s">
        <v>61</v>
      </c>
      <c r="I34" t="s">
        <v>23</v>
      </c>
      <c r="J34" t="s">
        <v>23</v>
      </c>
      <c r="K34" s="33"/>
      <c r="L34" t="s">
        <v>20</v>
      </c>
      <c r="M34" t="s">
        <v>20</v>
      </c>
      <c r="N34" t="s">
        <v>20</v>
      </c>
      <c r="P34" t="s">
        <v>20</v>
      </c>
    </row>
    <row r="35" spans="1:18" x14ac:dyDescent="0.35">
      <c r="A35">
        <v>67</v>
      </c>
      <c r="B35">
        <v>42</v>
      </c>
      <c r="C35" t="s">
        <v>626</v>
      </c>
      <c r="E35" t="s">
        <v>27</v>
      </c>
      <c r="F35" t="s">
        <v>27</v>
      </c>
      <c r="G35" t="s">
        <v>27</v>
      </c>
      <c r="H35" t="s">
        <v>27</v>
      </c>
      <c r="K35" s="33" t="s">
        <v>27</v>
      </c>
      <c r="L35" t="s">
        <v>20</v>
      </c>
      <c r="M35" t="s">
        <v>20</v>
      </c>
      <c r="N35" t="s">
        <v>20</v>
      </c>
    </row>
    <row r="36" spans="1:18" x14ac:dyDescent="0.35">
      <c r="A36">
        <v>67</v>
      </c>
      <c r="B36">
        <v>42</v>
      </c>
      <c r="C36" t="s">
        <v>627</v>
      </c>
      <c r="K36" s="33"/>
    </row>
    <row r="37" spans="1:18" x14ac:dyDescent="0.35">
      <c r="A37">
        <v>67</v>
      </c>
      <c r="B37">
        <v>45</v>
      </c>
      <c r="K37" s="33"/>
    </row>
    <row r="38" spans="1:18" x14ac:dyDescent="0.35">
      <c r="A38">
        <v>67</v>
      </c>
      <c r="B38">
        <v>45</v>
      </c>
      <c r="C38" t="s">
        <v>628</v>
      </c>
      <c r="D38" t="s">
        <v>629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s="32" t="s">
        <v>19</v>
      </c>
      <c r="L38" t="s">
        <v>28</v>
      </c>
      <c r="M38" t="s">
        <v>28</v>
      </c>
      <c r="N38" t="s">
        <v>28</v>
      </c>
      <c r="P38" t="s">
        <v>20</v>
      </c>
      <c r="Q38" t="s">
        <v>20</v>
      </c>
      <c r="R38" t="s">
        <v>20</v>
      </c>
    </row>
    <row r="39" spans="1:18" x14ac:dyDescent="0.35">
      <c r="A39">
        <v>67</v>
      </c>
      <c r="B39">
        <v>45</v>
      </c>
      <c r="C39" t="s">
        <v>630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s="32" t="s">
        <v>19</v>
      </c>
      <c r="L39" t="s">
        <v>28</v>
      </c>
      <c r="M39" t="s">
        <v>28</v>
      </c>
      <c r="N39" t="s">
        <v>28</v>
      </c>
      <c r="P39" t="s">
        <v>20</v>
      </c>
      <c r="Q39" t="s">
        <v>20</v>
      </c>
      <c r="R39" t="s">
        <v>20</v>
      </c>
    </row>
    <row r="40" spans="1:18" x14ac:dyDescent="0.35">
      <c r="A40">
        <v>67</v>
      </c>
      <c r="B40">
        <v>45</v>
      </c>
      <c r="C40" t="s">
        <v>378</v>
      </c>
    </row>
    <row r="42" spans="1:18" x14ac:dyDescent="0.35">
      <c r="B42" t="s">
        <v>734</v>
      </c>
      <c r="C42" t="s">
        <v>742</v>
      </c>
      <c r="D42" t="s">
        <v>743</v>
      </c>
    </row>
    <row r="43" spans="1:18" x14ac:dyDescent="0.35">
      <c r="B43" s="12">
        <v>8</v>
      </c>
      <c r="C43" s="12">
        <v>18</v>
      </c>
      <c r="D43" s="12">
        <v>8</v>
      </c>
    </row>
    <row r="44" spans="1:18" x14ac:dyDescent="0.35">
      <c r="B44" s="13">
        <f>B43/SUM($B43:$D43)</f>
        <v>0.23529411764705882</v>
      </c>
      <c r="C44" s="14">
        <f t="shared" ref="C44:D44" si="0">C43/SUM($B43:$D43)</f>
        <v>0.52941176470588236</v>
      </c>
      <c r="D44" s="14">
        <f t="shared" si="0"/>
        <v>0.23529411764705882</v>
      </c>
    </row>
    <row r="45" spans="1:18" x14ac:dyDescent="0.35">
      <c r="D45" s="4">
        <f>SUM(C44:D44)</f>
        <v>0.76470588235294112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0B2A-BE40-408F-829D-0EFFE32BEF3F}">
  <dimension ref="A1:T49"/>
  <sheetViews>
    <sheetView topLeftCell="A37" workbookViewId="0">
      <selection activeCell="H51" sqref="H51"/>
    </sheetView>
  </sheetViews>
  <sheetFormatPr defaultRowHeight="14.5" x14ac:dyDescent="0.35"/>
  <cols>
    <col min="12" max="12" width="20.269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753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778</v>
      </c>
    </row>
    <row r="2" spans="1:20" x14ac:dyDescent="0.35">
      <c r="A2">
        <v>61</v>
      </c>
      <c r="B2">
        <v>23</v>
      </c>
      <c r="C2" t="s">
        <v>549</v>
      </c>
      <c r="D2" t="s">
        <v>550</v>
      </c>
      <c r="E2" t="s">
        <v>27</v>
      </c>
      <c r="F2" t="s">
        <v>27</v>
      </c>
      <c r="G2" t="s">
        <v>27</v>
      </c>
      <c r="H2" t="s">
        <v>27</v>
      </c>
      <c r="I2" t="s">
        <v>18</v>
      </c>
      <c r="J2" t="s">
        <v>18</v>
      </c>
      <c r="K2" s="40">
        <v>23</v>
      </c>
      <c r="L2" s="40" t="s">
        <v>549</v>
      </c>
      <c r="M2" s="36" t="s">
        <v>18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20" x14ac:dyDescent="0.35">
      <c r="A3">
        <v>61</v>
      </c>
      <c r="B3">
        <v>23</v>
      </c>
      <c r="C3" t="s">
        <v>551</v>
      </c>
      <c r="D3" t="s">
        <v>552</v>
      </c>
      <c r="E3" t="s">
        <v>27</v>
      </c>
      <c r="F3" t="s">
        <v>61</v>
      </c>
      <c r="G3" t="s">
        <v>117</v>
      </c>
      <c r="H3" t="s">
        <v>27</v>
      </c>
      <c r="I3" t="s">
        <v>18</v>
      </c>
      <c r="J3" t="s">
        <v>18</v>
      </c>
      <c r="K3" s="40">
        <v>23</v>
      </c>
      <c r="L3" s="40" t="s">
        <v>551</v>
      </c>
      <c r="M3" s="36" t="s">
        <v>18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20" x14ac:dyDescent="0.35">
      <c r="A4">
        <v>61</v>
      </c>
      <c r="B4">
        <v>23</v>
      </c>
      <c r="C4" t="s">
        <v>106</v>
      </c>
      <c r="E4" t="s">
        <v>27</v>
      </c>
      <c r="F4" t="s">
        <v>27</v>
      </c>
      <c r="G4" t="s">
        <v>27</v>
      </c>
      <c r="K4" s="41">
        <v>23</v>
      </c>
      <c r="L4" s="41" t="s">
        <v>106</v>
      </c>
      <c r="M4" s="37"/>
      <c r="N4" t="s">
        <v>89</v>
      </c>
      <c r="O4" t="s">
        <v>89</v>
      </c>
      <c r="P4" t="s">
        <v>89</v>
      </c>
    </row>
    <row r="5" spans="1:20" x14ac:dyDescent="0.35">
      <c r="A5">
        <v>61</v>
      </c>
      <c r="B5">
        <v>23</v>
      </c>
      <c r="C5" t="s">
        <v>107</v>
      </c>
      <c r="K5" s="41">
        <v>23</v>
      </c>
      <c r="L5" s="41" t="s">
        <v>107</v>
      </c>
      <c r="M5" s="37"/>
    </row>
    <row r="6" spans="1:20" x14ac:dyDescent="0.35">
      <c r="A6">
        <v>61</v>
      </c>
      <c r="B6">
        <v>32</v>
      </c>
      <c r="C6" t="s">
        <v>553</v>
      </c>
      <c r="D6" t="s">
        <v>554</v>
      </c>
      <c r="E6" t="s">
        <v>140</v>
      </c>
      <c r="F6" t="s">
        <v>555</v>
      </c>
      <c r="G6" t="s">
        <v>556</v>
      </c>
      <c r="H6" t="s">
        <v>555</v>
      </c>
      <c r="I6" t="s">
        <v>394</v>
      </c>
      <c r="J6" t="s">
        <v>394</v>
      </c>
      <c r="K6" s="40">
        <v>32</v>
      </c>
      <c r="L6" s="40" t="s">
        <v>553</v>
      </c>
      <c r="M6" s="36" t="s">
        <v>781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</row>
    <row r="7" spans="1:20" x14ac:dyDescent="0.35">
      <c r="A7">
        <v>61</v>
      </c>
      <c r="B7">
        <v>32</v>
      </c>
      <c r="C7" t="s">
        <v>557</v>
      </c>
      <c r="D7" t="s">
        <v>558</v>
      </c>
      <c r="E7" t="s">
        <v>27</v>
      </c>
      <c r="F7" t="s">
        <v>27</v>
      </c>
      <c r="G7" t="s">
        <v>27</v>
      </c>
      <c r="H7" t="s">
        <v>559</v>
      </c>
      <c r="I7" t="s">
        <v>467</v>
      </c>
      <c r="K7" s="40">
        <v>32</v>
      </c>
      <c r="L7" s="40" t="s">
        <v>557</v>
      </c>
      <c r="M7" s="36" t="s">
        <v>783</v>
      </c>
      <c r="N7" t="s">
        <v>89</v>
      </c>
      <c r="O7" t="s">
        <v>89</v>
      </c>
      <c r="P7" t="s">
        <v>89</v>
      </c>
      <c r="Q7" t="s">
        <v>28</v>
      </c>
      <c r="R7" t="s">
        <v>28</v>
      </c>
      <c r="S7" t="s">
        <v>28</v>
      </c>
    </row>
    <row r="8" spans="1:20" x14ac:dyDescent="0.35">
      <c r="A8">
        <v>61</v>
      </c>
      <c r="B8">
        <v>32</v>
      </c>
      <c r="C8" t="s">
        <v>56</v>
      </c>
      <c r="E8" t="s">
        <v>27</v>
      </c>
      <c r="F8" t="s">
        <v>27</v>
      </c>
      <c r="G8" t="s">
        <v>27</v>
      </c>
      <c r="K8" s="41">
        <v>32</v>
      </c>
      <c r="L8" s="41" t="s">
        <v>56</v>
      </c>
      <c r="M8" s="37"/>
      <c r="N8" t="s">
        <v>89</v>
      </c>
      <c r="O8" t="s">
        <v>89</v>
      </c>
      <c r="P8" t="s">
        <v>89</v>
      </c>
    </row>
    <row r="9" spans="1:20" x14ac:dyDescent="0.35">
      <c r="A9">
        <v>61</v>
      </c>
      <c r="B9">
        <v>32</v>
      </c>
      <c r="C9" t="s">
        <v>57</v>
      </c>
      <c r="K9" s="41">
        <v>32</v>
      </c>
      <c r="L9" s="41" t="s">
        <v>57</v>
      </c>
      <c r="M9" s="37"/>
    </row>
    <row r="10" spans="1:20" x14ac:dyDescent="0.35">
      <c r="A10">
        <v>61</v>
      </c>
      <c r="B10">
        <v>33</v>
      </c>
      <c r="C10" t="s">
        <v>560</v>
      </c>
      <c r="D10" t="s">
        <v>561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s="40">
        <v>33</v>
      </c>
      <c r="L10" s="40" t="s">
        <v>560</v>
      </c>
      <c r="M10" s="36" t="s">
        <v>18</v>
      </c>
      <c r="N10" t="s">
        <v>89</v>
      </c>
      <c r="O10" t="s">
        <v>89</v>
      </c>
      <c r="P10" t="s">
        <v>89</v>
      </c>
      <c r="Q10" t="s">
        <v>89</v>
      </c>
      <c r="R10" t="s">
        <v>89</v>
      </c>
      <c r="S10" t="s">
        <v>89</v>
      </c>
    </row>
    <row r="11" spans="1:20" x14ac:dyDescent="0.35">
      <c r="A11">
        <v>61</v>
      </c>
      <c r="B11">
        <v>33</v>
      </c>
      <c r="C11" t="s">
        <v>122</v>
      </c>
      <c r="K11" s="41">
        <v>33</v>
      </c>
      <c r="L11" s="41" t="s">
        <v>122</v>
      </c>
      <c r="M11" s="37"/>
    </row>
    <row r="12" spans="1:20" x14ac:dyDescent="0.35">
      <c r="A12">
        <v>61</v>
      </c>
      <c r="B12">
        <v>33</v>
      </c>
      <c r="C12" t="s">
        <v>58</v>
      </c>
      <c r="K12" s="41">
        <v>33</v>
      </c>
      <c r="L12" s="41" t="s">
        <v>58</v>
      </c>
      <c r="M12" s="37"/>
    </row>
    <row r="13" spans="1:20" x14ac:dyDescent="0.35">
      <c r="A13">
        <v>61</v>
      </c>
      <c r="B13">
        <v>34</v>
      </c>
      <c r="C13" t="s">
        <v>235</v>
      </c>
      <c r="D13" t="s">
        <v>236</v>
      </c>
      <c r="E13" t="s">
        <v>18</v>
      </c>
      <c r="F13" t="s">
        <v>18</v>
      </c>
      <c r="G13" t="s">
        <v>18</v>
      </c>
      <c r="H13" t="s">
        <v>27</v>
      </c>
      <c r="I13" t="s">
        <v>27</v>
      </c>
      <c r="J13" t="s">
        <v>27</v>
      </c>
      <c r="K13" s="40">
        <v>34</v>
      </c>
      <c r="L13" s="40" t="s">
        <v>235</v>
      </c>
      <c r="M13" s="36" t="s">
        <v>18</v>
      </c>
      <c r="N13" t="s">
        <v>28</v>
      </c>
      <c r="O13" t="s">
        <v>28</v>
      </c>
      <c r="P13" t="s">
        <v>28</v>
      </c>
      <c r="Q13" t="s">
        <v>89</v>
      </c>
      <c r="R13" t="s">
        <v>89</v>
      </c>
      <c r="S13" t="s">
        <v>89</v>
      </c>
    </row>
    <row r="14" spans="1:20" x14ac:dyDescent="0.35">
      <c r="A14">
        <v>61</v>
      </c>
      <c r="B14">
        <v>34</v>
      </c>
      <c r="C14" t="s">
        <v>65</v>
      </c>
      <c r="K14" s="41">
        <v>34</v>
      </c>
      <c r="L14" s="41" t="s">
        <v>65</v>
      </c>
      <c r="M14" s="37"/>
    </row>
    <row r="15" spans="1:20" x14ac:dyDescent="0.35">
      <c r="A15">
        <v>61</v>
      </c>
      <c r="B15">
        <v>34</v>
      </c>
      <c r="C15" t="s">
        <v>66</v>
      </c>
      <c r="K15" s="41">
        <v>34</v>
      </c>
      <c r="L15" s="41" t="s">
        <v>66</v>
      </c>
      <c r="M15" s="37"/>
    </row>
    <row r="16" spans="1:20" x14ac:dyDescent="0.35">
      <c r="A16">
        <v>61</v>
      </c>
      <c r="B16">
        <v>35</v>
      </c>
      <c r="C16" t="s">
        <v>562</v>
      </c>
      <c r="D16" t="s">
        <v>563</v>
      </c>
      <c r="E16" t="s">
        <v>27</v>
      </c>
      <c r="F16" t="s">
        <v>27</v>
      </c>
      <c r="G16" t="s">
        <v>27</v>
      </c>
      <c r="H16" t="s">
        <v>564</v>
      </c>
      <c r="I16" t="s">
        <v>394</v>
      </c>
      <c r="J16" t="s">
        <v>394</v>
      </c>
      <c r="K16" s="40">
        <v>35</v>
      </c>
      <c r="L16" s="40" t="s">
        <v>562</v>
      </c>
      <c r="M16" s="36" t="s">
        <v>782</v>
      </c>
      <c r="N16" t="s">
        <v>28</v>
      </c>
      <c r="O16" t="s">
        <v>28</v>
      </c>
      <c r="P16" t="s">
        <v>28</v>
      </c>
      <c r="Q16" t="s">
        <v>28</v>
      </c>
      <c r="R16" t="s">
        <v>20</v>
      </c>
      <c r="S16" t="s">
        <v>20</v>
      </c>
    </row>
    <row r="17" spans="1:19" x14ac:dyDescent="0.35">
      <c r="A17">
        <v>61</v>
      </c>
      <c r="B17">
        <v>35</v>
      </c>
      <c r="C17" t="s">
        <v>565</v>
      </c>
      <c r="D17" t="s">
        <v>566</v>
      </c>
      <c r="E17" t="s">
        <v>567</v>
      </c>
      <c r="F17" t="s">
        <v>18</v>
      </c>
      <c r="G17" t="s">
        <v>18</v>
      </c>
      <c r="H17" t="s">
        <v>18</v>
      </c>
      <c r="I17" t="s">
        <v>387</v>
      </c>
      <c r="J17" t="s">
        <v>18</v>
      </c>
      <c r="K17" s="40">
        <v>35</v>
      </c>
      <c r="L17" s="40" t="s">
        <v>565</v>
      </c>
      <c r="M17" s="36" t="s">
        <v>27</v>
      </c>
      <c r="N17" t="s">
        <v>20</v>
      </c>
      <c r="O17" t="s">
        <v>20</v>
      </c>
      <c r="P17" t="s">
        <v>20</v>
      </c>
      <c r="Q17" t="s">
        <v>28</v>
      </c>
      <c r="R17" t="s">
        <v>20</v>
      </c>
      <c r="S17" t="s">
        <v>20</v>
      </c>
    </row>
    <row r="18" spans="1:19" x14ac:dyDescent="0.35">
      <c r="A18">
        <v>61</v>
      </c>
      <c r="B18">
        <v>35</v>
      </c>
      <c r="C18" t="s">
        <v>568</v>
      </c>
      <c r="D18" t="s">
        <v>569</v>
      </c>
      <c r="E18" t="s">
        <v>27</v>
      </c>
      <c r="F18" t="s">
        <v>27</v>
      </c>
      <c r="G18" t="s">
        <v>49</v>
      </c>
      <c r="H18" t="s">
        <v>27</v>
      </c>
      <c r="I18" t="s">
        <v>27</v>
      </c>
      <c r="J18" t="s">
        <v>27</v>
      </c>
      <c r="K18" s="40">
        <v>35</v>
      </c>
      <c r="L18" s="40" t="s">
        <v>568</v>
      </c>
      <c r="M18" s="43" t="s">
        <v>27</v>
      </c>
      <c r="N18" t="s">
        <v>89</v>
      </c>
      <c r="O18" t="s">
        <v>89</v>
      </c>
      <c r="P18" t="s">
        <v>89</v>
      </c>
      <c r="Q18" t="s">
        <v>89</v>
      </c>
      <c r="R18" t="s">
        <v>89</v>
      </c>
      <c r="S18" t="s">
        <v>89</v>
      </c>
    </row>
    <row r="19" spans="1:19" x14ac:dyDescent="0.35">
      <c r="A19">
        <v>61</v>
      </c>
      <c r="B19">
        <v>35</v>
      </c>
      <c r="C19" t="s">
        <v>71</v>
      </c>
      <c r="K19" s="41">
        <v>35</v>
      </c>
      <c r="L19" s="41" t="s">
        <v>71</v>
      </c>
      <c r="M19" s="37"/>
    </row>
    <row r="20" spans="1:19" x14ac:dyDescent="0.35">
      <c r="A20">
        <v>61</v>
      </c>
      <c r="B20">
        <v>35</v>
      </c>
      <c r="C20" t="s">
        <v>72</v>
      </c>
      <c r="K20" s="41">
        <v>35</v>
      </c>
      <c r="L20" s="41" t="s">
        <v>72</v>
      </c>
      <c r="M20" s="37"/>
    </row>
    <row r="21" spans="1:19" x14ac:dyDescent="0.35">
      <c r="A21">
        <v>61</v>
      </c>
      <c r="B21">
        <v>36</v>
      </c>
      <c r="C21" t="s">
        <v>523</v>
      </c>
      <c r="D21" t="s">
        <v>524</v>
      </c>
      <c r="K21" s="40">
        <v>36</v>
      </c>
      <c r="L21" s="40" t="s">
        <v>523</v>
      </c>
      <c r="M21" s="36"/>
    </row>
    <row r="22" spans="1:19" x14ac:dyDescent="0.35">
      <c r="A22">
        <v>61</v>
      </c>
      <c r="B22">
        <v>36</v>
      </c>
      <c r="C22" t="s">
        <v>179</v>
      </c>
      <c r="K22" s="41">
        <v>36</v>
      </c>
      <c r="L22" s="41" t="s">
        <v>179</v>
      </c>
      <c r="M22" s="37"/>
    </row>
    <row r="23" spans="1:19" x14ac:dyDescent="0.35">
      <c r="A23">
        <v>61</v>
      </c>
      <c r="B23">
        <v>37</v>
      </c>
      <c r="C23" t="s">
        <v>486</v>
      </c>
      <c r="D23" t="s">
        <v>261</v>
      </c>
      <c r="E23" t="s">
        <v>27</v>
      </c>
      <c r="F23" t="s">
        <v>27</v>
      </c>
      <c r="G23" t="s">
        <v>18</v>
      </c>
      <c r="H23" t="s">
        <v>18</v>
      </c>
      <c r="I23" t="s">
        <v>387</v>
      </c>
      <c r="J23" t="s">
        <v>27</v>
      </c>
      <c r="K23" s="40">
        <v>37</v>
      </c>
      <c r="L23" s="40" t="s">
        <v>486</v>
      </c>
      <c r="M23" s="36" t="s">
        <v>149</v>
      </c>
      <c r="N23" t="s">
        <v>20</v>
      </c>
      <c r="O23" t="s">
        <v>20</v>
      </c>
      <c r="P23" t="s">
        <v>20</v>
      </c>
      <c r="Q23" t="s">
        <v>28</v>
      </c>
      <c r="R23" t="s">
        <v>20</v>
      </c>
      <c r="S23" t="s">
        <v>20</v>
      </c>
    </row>
    <row r="24" spans="1:19" x14ac:dyDescent="0.35">
      <c r="A24">
        <v>61</v>
      </c>
      <c r="B24">
        <v>37</v>
      </c>
      <c r="C24" t="s">
        <v>570</v>
      </c>
      <c r="D24" t="s">
        <v>571</v>
      </c>
      <c r="E24" t="s">
        <v>27</v>
      </c>
      <c r="F24" t="s">
        <v>18</v>
      </c>
      <c r="G24" t="s">
        <v>572</v>
      </c>
      <c r="H24" t="s">
        <v>145</v>
      </c>
      <c r="I24" t="s">
        <v>27</v>
      </c>
      <c r="J24" t="s">
        <v>27</v>
      </c>
      <c r="K24" s="40">
        <v>37</v>
      </c>
      <c r="L24" s="40" t="s">
        <v>780</v>
      </c>
      <c r="M24" s="36" t="s">
        <v>173</v>
      </c>
      <c r="N24" t="s">
        <v>20</v>
      </c>
      <c r="O24" t="s">
        <v>20</v>
      </c>
      <c r="P24" t="s">
        <v>20</v>
      </c>
      <c r="Q24" t="s">
        <v>28</v>
      </c>
      <c r="R24" t="s">
        <v>20</v>
      </c>
      <c r="S24" t="s">
        <v>20</v>
      </c>
    </row>
    <row r="25" spans="1:19" x14ac:dyDescent="0.35">
      <c r="A25">
        <v>61</v>
      </c>
      <c r="B25">
        <v>37</v>
      </c>
      <c r="C25" t="s">
        <v>573</v>
      </c>
      <c r="D25" t="s">
        <v>574</v>
      </c>
      <c r="E25" t="s">
        <v>49</v>
      </c>
      <c r="F25" t="s">
        <v>61</v>
      </c>
      <c r="G25" t="s">
        <v>27</v>
      </c>
      <c r="H25" t="s">
        <v>27</v>
      </c>
      <c r="I25" t="s">
        <v>198</v>
      </c>
      <c r="J25" t="s">
        <v>198</v>
      </c>
      <c r="K25" s="42">
        <v>37</v>
      </c>
      <c r="L25" s="42" t="s">
        <v>573</v>
      </c>
      <c r="M25" s="38" t="s">
        <v>18</v>
      </c>
      <c r="N25" t="s">
        <v>28</v>
      </c>
      <c r="O25" t="s">
        <v>28</v>
      </c>
      <c r="P25" t="s">
        <v>28</v>
      </c>
      <c r="Q25" t="s">
        <v>89</v>
      </c>
      <c r="R25" t="s">
        <v>20</v>
      </c>
      <c r="S25" t="s">
        <v>20</v>
      </c>
    </row>
    <row r="26" spans="1:19" x14ac:dyDescent="0.35">
      <c r="A26">
        <v>61</v>
      </c>
      <c r="B26">
        <v>37</v>
      </c>
      <c r="C26" t="s">
        <v>77</v>
      </c>
      <c r="K26" s="41">
        <v>37</v>
      </c>
      <c r="L26" s="41" t="s">
        <v>77</v>
      </c>
      <c r="M26" s="37"/>
    </row>
    <row r="27" spans="1:19" x14ac:dyDescent="0.35">
      <c r="A27">
        <v>61</v>
      </c>
      <c r="B27">
        <v>37</v>
      </c>
      <c r="C27" t="s">
        <v>78</v>
      </c>
      <c r="K27" s="41">
        <v>37</v>
      </c>
      <c r="L27" s="41" t="s">
        <v>78</v>
      </c>
      <c r="M27" s="37"/>
    </row>
    <row r="28" spans="1:19" x14ac:dyDescent="0.35">
      <c r="A28">
        <v>61</v>
      </c>
      <c r="B28">
        <v>38</v>
      </c>
      <c r="C28" t="s">
        <v>267</v>
      </c>
      <c r="I28" t="s">
        <v>18</v>
      </c>
      <c r="K28" s="41">
        <v>38</v>
      </c>
      <c r="L28" s="41" t="s">
        <v>267</v>
      </c>
      <c r="M28" s="37"/>
    </row>
    <row r="29" spans="1:19" x14ac:dyDescent="0.35">
      <c r="A29">
        <v>61</v>
      </c>
      <c r="B29">
        <v>39</v>
      </c>
      <c r="C29" t="s">
        <v>268</v>
      </c>
      <c r="K29" s="41">
        <v>39</v>
      </c>
      <c r="L29" s="41" t="s">
        <v>268</v>
      </c>
      <c r="M29" s="37"/>
    </row>
    <row r="30" spans="1:19" x14ac:dyDescent="0.35">
      <c r="A30">
        <v>61</v>
      </c>
      <c r="B30">
        <v>42</v>
      </c>
      <c r="C30" t="s">
        <v>575</v>
      </c>
      <c r="D30" t="s">
        <v>576</v>
      </c>
      <c r="E30" t="s">
        <v>27</v>
      </c>
      <c r="F30" t="s">
        <v>61</v>
      </c>
      <c r="G30" t="s">
        <v>49</v>
      </c>
      <c r="H30" t="s">
        <v>27</v>
      </c>
      <c r="I30" t="s">
        <v>27</v>
      </c>
      <c r="J30" t="s">
        <v>27</v>
      </c>
      <c r="K30" s="40">
        <v>42</v>
      </c>
      <c r="L30" s="40" t="s">
        <v>575</v>
      </c>
      <c r="M30" s="36" t="s">
        <v>27</v>
      </c>
      <c r="N30" t="s">
        <v>89</v>
      </c>
      <c r="O30" t="s">
        <v>89</v>
      </c>
      <c r="P30" t="s">
        <v>89</v>
      </c>
      <c r="Q30" t="s">
        <v>89</v>
      </c>
      <c r="R30" t="s">
        <v>89</v>
      </c>
      <c r="S30" t="s">
        <v>89</v>
      </c>
    </row>
    <row r="31" spans="1:19" x14ac:dyDescent="0.35">
      <c r="A31">
        <v>61</v>
      </c>
      <c r="B31">
        <v>42</v>
      </c>
      <c r="C31" t="s">
        <v>577</v>
      </c>
      <c r="K31" s="41">
        <v>42</v>
      </c>
      <c r="L31" s="41" t="s">
        <v>577</v>
      </c>
      <c r="M31" s="37"/>
    </row>
    <row r="32" spans="1:19" x14ac:dyDescent="0.35">
      <c r="A32">
        <v>61</v>
      </c>
      <c r="B32">
        <v>42</v>
      </c>
      <c r="C32" t="s">
        <v>374</v>
      </c>
      <c r="K32" s="41">
        <v>42</v>
      </c>
      <c r="L32" s="41" t="s">
        <v>374</v>
      </c>
      <c r="M32" s="37"/>
    </row>
    <row r="33" spans="1:19" x14ac:dyDescent="0.35">
      <c r="A33">
        <v>61</v>
      </c>
      <c r="B33">
        <v>45</v>
      </c>
      <c r="C33" t="s">
        <v>578</v>
      </c>
      <c r="D33" t="s">
        <v>579</v>
      </c>
      <c r="K33" s="40">
        <v>45</v>
      </c>
      <c r="L33" s="40" t="s">
        <v>578</v>
      </c>
      <c r="M33" s="36"/>
    </row>
    <row r="34" spans="1:19" x14ac:dyDescent="0.35">
      <c r="A34">
        <v>61</v>
      </c>
      <c r="B34">
        <v>45</v>
      </c>
      <c r="C34" t="s">
        <v>84</v>
      </c>
      <c r="K34" s="41">
        <v>45</v>
      </c>
      <c r="L34" s="41" t="s">
        <v>84</v>
      </c>
      <c r="M34" s="37"/>
    </row>
    <row r="35" spans="1:19" x14ac:dyDescent="0.35">
      <c r="A35">
        <v>61</v>
      </c>
      <c r="B35">
        <v>45</v>
      </c>
      <c r="C35" t="s">
        <v>81</v>
      </c>
      <c r="K35" s="41">
        <v>45</v>
      </c>
      <c r="L35" s="41" t="s">
        <v>81</v>
      </c>
      <c r="M35" s="37"/>
    </row>
    <row r="36" spans="1:19" x14ac:dyDescent="0.35">
      <c r="A36">
        <v>61</v>
      </c>
      <c r="B36">
        <v>55</v>
      </c>
      <c r="C36" t="s">
        <v>580</v>
      </c>
      <c r="D36" t="s">
        <v>581</v>
      </c>
      <c r="K36" s="40">
        <v>55</v>
      </c>
      <c r="L36" s="40" t="s">
        <v>580</v>
      </c>
      <c r="M36" s="36"/>
    </row>
    <row r="37" spans="1:19" x14ac:dyDescent="0.35">
      <c r="A37">
        <v>61</v>
      </c>
      <c r="B37">
        <v>55</v>
      </c>
      <c r="C37" t="s">
        <v>92</v>
      </c>
      <c r="K37" s="41">
        <v>55</v>
      </c>
      <c r="L37" s="41" t="s">
        <v>92</v>
      </c>
      <c r="M37" s="37"/>
    </row>
    <row r="38" spans="1:19" x14ac:dyDescent="0.35">
      <c r="A38">
        <v>61</v>
      </c>
      <c r="B38">
        <v>56</v>
      </c>
      <c r="C38" t="s">
        <v>582</v>
      </c>
      <c r="D38" t="s">
        <v>583</v>
      </c>
      <c r="K38" s="40">
        <v>56</v>
      </c>
      <c r="L38" s="40" t="s">
        <v>582</v>
      </c>
      <c r="M38" s="36"/>
    </row>
    <row r="39" spans="1:19" x14ac:dyDescent="0.35">
      <c r="A39">
        <v>61</v>
      </c>
      <c r="B39">
        <v>56</v>
      </c>
      <c r="C39" t="s">
        <v>101</v>
      </c>
      <c r="K39" s="41">
        <v>56</v>
      </c>
      <c r="L39" s="41" t="s">
        <v>101</v>
      </c>
      <c r="M39" s="37"/>
    </row>
    <row r="40" spans="1:19" x14ac:dyDescent="0.35">
      <c r="A40">
        <v>61</v>
      </c>
      <c r="B40">
        <v>56</v>
      </c>
      <c r="C40" t="s">
        <v>102</v>
      </c>
      <c r="K40" s="41">
        <v>56</v>
      </c>
      <c r="L40" s="41" t="s">
        <v>102</v>
      </c>
      <c r="M40" s="37"/>
    </row>
    <row r="41" spans="1:19" x14ac:dyDescent="0.35">
      <c r="A41">
        <v>61</v>
      </c>
      <c r="B41">
        <v>57</v>
      </c>
      <c r="C41" t="s">
        <v>584</v>
      </c>
      <c r="D41" t="s">
        <v>585</v>
      </c>
      <c r="E41" t="s">
        <v>49</v>
      </c>
      <c r="F41" t="s">
        <v>61</v>
      </c>
      <c r="G41" t="s">
        <v>27</v>
      </c>
      <c r="H41" t="s">
        <v>586</v>
      </c>
      <c r="I41" t="s">
        <v>161</v>
      </c>
      <c r="J41" t="s">
        <v>161</v>
      </c>
      <c r="K41" s="40">
        <v>57</v>
      </c>
      <c r="L41" s="40" t="s">
        <v>584</v>
      </c>
      <c r="M41" s="39" t="s">
        <v>173</v>
      </c>
      <c r="N41" t="s">
        <v>20</v>
      </c>
      <c r="O41" t="s">
        <v>20</v>
      </c>
      <c r="P41" t="s">
        <v>20</v>
      </c>
      <c r="Q41" t="s">
        <v>28</v>
      </c>
      <c r="R41" t="s">
        <v>89</v>
      </c>
      <c r="S41" t="s">
        <v>89</v>
      </c>
    </row>
    <row r="42" spans="1:19" x14ac:dyDescent="0.35">
      <c r="A42">
        <v>61</v>
      </c>
      <c r="B42">
        <v>57</v>
      </c>
      <c r="C42" t="s">
        <v>297</v>
      </c>
      <c r="D42" t="s">
        <v>298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s="41">
        <v>57</v>
      </c>
      <c r="L42" s="41" t="s">
        <v>297</v>
      </c>
      <c r="M42" s="37" t="s">
        <v>27</v>
      </c>
      <c r="N42" t="s">
        <v>89</v>
      </c>
      <c r="O42" t="s">
        <v>89</v>
      </c>
      <c r="P42" t="s">
        <v>89</v>
      </c>
      <c r="Q42" t="s">
        <v>89</v>
      </c>
      <c r="R42" t="s">
        <v>28</v>
      </c>
      <c r="S42" t="s">
        <v>28</v>
      </c>
    </row>
    <row r="43" spans="1:19" x14ac:dyDescent="0.35">
      <c r="A43">
        <v>61</v>
      </c>
      <c r="B43">
        <v>57</v>
      </c>
    </row>
    <row r="44" spans="1:19" x14ac:dyDescent="0.35">
      <c r="A44">
        <v>61</v>
      </c>
      <c r="B44">
        <v>57</v>
      </c>
      <c r="C44" t="s">
        <v>299</v>
      </c>
    </row>
    <row r="45" spans="1:19" x14ac:dyDescent="0.35">
      <c r="A45">
        <v>61</v>
      </c>
      <c r="B45">
        <v>57</v>
      </c>
      <c r="C45" t="s">
        <v>300</v>
      </c>
    </row>
    <row r="47" spans="1:19" x14ac:dyDescent="0.35">
      <c r="B47" t="s">
        <v>734</v>
      </c>
      <c r="C47" t="s">
        <v>742</v>
      </c>
      <c r="D47" t="s">
        <v>743</v>
      </c>
    </row>
    <row r="48" spans="1:19" x14ac:dyDescent="0.35">
      <c r="B48">
        <v>14</v>
      </c>
      <c r="C48">
        <v>6</v>
      </c>
      <c r="D48">
        <v>5</v>
      </c>
    </row>
    <row r="49" spans="2:4" x14ac:dyDescent="0.35">
      <c r="B49" s="4">
        <f>B48/SUM($B48:$D48)</f>
        <v>0.56000000000000005</v>
      </c>
      <c r="C49" s="2">
        <f t="shared" ref="C49:D49" si="0">C48/SUM($B48:$D48)</f>
        <v>0.24</v>
      </c>
      <c r="D49" s="2">
        <f t="shared" si="0"/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E9DC-A129-4860-B9C7-7976C1520D69}">
  <dimension ref="A1:S67"/>
  <sheetViews>
    <sheetView topLeftCell="A55" workbookViewId="0">
      <selection activeCell="E69" sqref="E69"/>
    </sheetView>
  </sheetViews>
  <sheetFormatPr defaultRowHeight="14.5" x14ac:dyDescent="0.35"/>
  <cols>
    <col min="3" max="3" width="21.7265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753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778</v>
      </c>
    </row>
    <row r="2" spans="1:19" x14ac:dyDescent="0.35">
      <c r="A2">
        <v>57</v>
      </c>
      <c r="B2">
        <v>24</v>
      </c>
      <c r="C2" t="s">
        <v>504</v>
      </c>
      <c r="D2" t="s">
        <v>505</v>
      </c>
      <c r="E2" t="s">
        <v>49</v>
      </c>
      <c r="F2" t="s">
        <v>61</v>
      </c>
      <c r="G2" t="s">
        <v>49</v>
      </c>
      <c r="H2" t="s">
        <v>506</v>
      </c>
      <c r="I2" t="s">
        <v>506</v>
      </c>
      <c r="J2" t="s">
        <v>27</v>
      </c>
      <c r="K2" t="s">
        <v>27</v>
      </c>
      <c r="L2" t="s">
        <v>27</v>
      </c>
      <c r="M2" t="s">
        <v>89</v>
      </c>
      <c r="N2" t="s">
        <v>89</v>
      </c>
      <c r="O2" t="s">
        <v>89</v>
      </c>
      <c r="P2" t="s">
        <v>28</v>
      </c>
      <c r="Q2" t="s">
        <v>89</v>
      </c>
      <c r="R2" t="s">
        <v>28</v>
      </c>
      <c r="S2" t="s">
        <v>28</v>
      </c>
    </row>
    <row r="3" spans="1:19" x14ac:dyDescent="0.35">
      <c r="A3">
        <v>57</v>
      </c>
      <c r="B3">
        <v>24</v>
      </c>
      <c r="C3" t="s">
        <v>507</v>
      </c>
      <c r="D3" t="s">
        <v>466</v>
      </c>
      <c r="G3" t="s">
        <v>27</v>
      </c>
      <c r="H3" t="s">
        <v>27</v>
      </c>
      <c r="I3" t="s">
        <v>27</v>
      </c>
      <c r="J3" t="s">
        <v>18</v>
      </c>
      <c r="O3" t="s">
        <v>89</v>
      </c>
      <c r="P3" t="s">
        <v>20</v>
      </c>
      <c r="Q3" t="s">
        <v>89</v>
      </c>
      <c r="R3" t="s">
        <v>28</v>
      </c>
      <c r="S3" t="s">
        <v>28</v>
      </c>
    </row>
    <row r="4" spans="1:19" x14ac:dyDescent="0.35">
      <c r="A4">
        <v>57</v>
      </c>
      <c r="B4">
        <v>24</v>
      </c>
      <c r="C4" t="s">
        <v>508</v>
      </c>
      <c r="D4" t="s">
        <v>509</v>
      </c>
      <c r="E4" t="s">
        <v>49</v>
      </c>
      <c r="F4" t="s">
        <v>61</v>
      </c>
      <c r="G4" t="s">
        <v>27</v>
      </c>
      <c r="H4" t="s">
        <v>27</v>
      </c>
      <c r="I4" t="s">
        <v>27</v>
      </c>
      <c r="J4" t="s">
        <v>19</v>
      </c>
      <c r="K4" t="s">
        <v>27</v>
      </c>
      <c r="L4" t="s">
        <v>27</v>
      </c>
      <c r="M4" t="s">
        <v>89</v>
      </c>
      <c r="N4" t="s">
        <v>89</v>
      </c>
      <c r="O4" t="s">
        <v>89</v>
      </c>
      <c r="P4" t="s">
        <v>28</v>
      </c>
      <c r="Q4" t="s">
        <v>28</v>
      </c>
      <c r="R4" t="s">
        <v>28</v>
      </c>
      <c r="S4" t="s">
        <v>28</v>
      </c>
    </row>
    <row r="5" spans="1:19" x14ac:dyDescent="0.35">
      <c r="A5">
        <v>57</v>
      </c>
      <c r="B5">
        <v>24</v>
      </c>
      <c r="C5" t="s">
        <v>510</v>
      </c>
      <c r="D5" t="s">
        <v>511</v>
      </c>
      <c r="G5" t="s">
        <v>27</v>
      </c>
      <c r="H5" t="s">
        <v>27</v>
      </c>
      <c r="I5" t="s">
        <v>506</v>
      </c>
      <c r="J5" t="s">
        <v>61</v>
      </c>
      <c r="K5" t="s">
        <v>27</v>
      </c>
      <c r="L5" t="s">
        <v>27</v>
      </c>
      <c r="O5" t="s">
        <v>89</v>
      </c>
      <c r="P5" t="s">
        <v>28</v>
      </c>
      <c r="Q5" t="s">
        <v>89</v>
      </c>
      <c r="R5" t="s">
        <v>28</v>
      </c>
      <c r="S5" t="s">
        <v>28</v>
      </c>
    </row>
    <row r="6" spans="1:19" x14ac:dyDescent="0.35">
      <c r="A6">
        <v>57</v>
      </c>
      <c r="B6">
        <v>24</v>
      </c>
      <c r="C6" t="s">
        <v>512</v>
      </c>
      <c r="D6" t="s">
        <v>513</v>
      </c>
      <c r="E6" t="s">
        <v>18</v>
      </c>
      <c r="G6" t="s">
        <v>27</v>
      </c>
      <c r="K6" t="s">
        <v>19</v>
      </c>
      <c r="L6" t="s">
        <v>19</v>
      </c>
      <c r="M6" t="s">
        <v>28</v>
      </c>
      <c r="O6" t="s">
        <v>89</v>
      </c>
    </row>
    <row r="7" spans="1:19" x14ac:dyDescent="0.35">
      <c r="A7">
        <v>57</v>
      </c>
      <c r="B7">
        <v>24</v>
      </c>
      <c r="C7" t="s">
        <v>514</v>
      </c>
      <c r="D7" t="s">
        <v>515</v>
      </c>
      <c r="F7" t="s">
        <v>27</v>
      </c>
      <c r="G7" t="s">
        <v>27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N7" t="s">
        <v>89</v>
      </c>
      <c r="O7" t="s">
        <v>89</v>
      </c>
      <c r="P7" t="s">
        <v>89</v>
      </c>
      <c r="Q7" t="s">
        <v>89</v>
      </c>
      <c r="R7" t="s">
        <v>28</v>
      </c>
      <c r="S7" t="s">
        <v>28</v>
      </c>
    </row>
    <row r="8" spans="1:19" x14ac:dyDescent="0.35">
      <c r="A8">
        <v>57</v>
      </c>
      <c r="B8">
        <v>24</v>
      </c>
      <c r="C8" t="s">
        <v>306</v>
      </c>
      <c r="Q8" t="s">
        <v>23</v>
      </c>
    </row>
    <row r="9" spans="1:19" x14ac:dyDescent="0.35">
      <c r="A9">
        <v>57</v>
      </c>
      <c r="B9">
        <v>33</v>
      </c>
      <c r="C9" t="s">
        <v>231</v>
      </c>
      <c r="D9" t="s">
        <v>232</v>
      </c>
      <c r="H9" t="s">
        <v>23</v>
      </c>
      <c r="J9" t="s">
        <v>19</v>
      </c>
      <c r="K9" t="s">
        <v>19</v>
      </c>
      <c r="L9" t="s">
        <v>19</v>
      </c>
      <c r="M9" t="s">
        <v>89</v>
      </c>
      <c r="P9" t="s">
        <v>28</v>
      </c>
      <c r="Q9" t="s">
        <v>23</v>
      </c>
      <c r="R9" t="s">
        <v>28</v>
      </c>
      <c r="S9" t="s">
        <v>28</v>
      </c>
    </row>
    <row r="10" spans="1:19" x14ac:dyDescent="0.35">
      <c r="A10">
        <v>57</v>
      </c>
      <c r="B10">
        <v>33</v>
      </c>
      <c r="C10" t="s">
        <v>146</v>
      </c>
      <c r="D10" t="s">
        <v>147</v>
      </c>
      <c r="E10" t="s">
        <v>27</v>
      </c>
      <c r="F10" t="s">
        <v>27</v>
      </c>
      <c r="G10" t="s">
        <v>27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N10" t="s">
        <v>89</v>
      </c>
      <c r="O10" t="s">
        <v>89</v>
      </c>
      <c r="P10" t="s">
        <v>28</v>
      </c>
      <c r="Q10" t="s">
        <v>89</v>
      </c>
      <c r="R10" t="s">
        <v>28</v>
      </c>
      <c r="S10" t="s">
        <v>28</v>
      </c>
    </row>
    <row r="11" spans="1:19" x14ac:dyDescent="0.35">
      <c r="A11">
        <v>57</v>
      </c>
      <c r="B11">
        <v>33</v>
      </c>
      <c r="C11" t="s">
        <v>516</v>
      </c>
      <c r="D11" t="s">
        <v>517</v>
      </c>
      <c r="G11" t="s">
        <v>27</v>
      </c>
      <c r="H11" t="s">
        <v>19</v>
      </c>
      <c r="K11" t="s">
        <v>18</v>
      </c>
      <c r="L11" t="s">
        <v>18</v>
      </c>
      <c r="O11" t="s">
        <v>89</v>
      </c>
      <c r="P11" t="s">
        <v>28</v>
      </c>
      <c r="Q11" t="s">
        <v>89</v>
      </c>
    </row>
    <row r="12" spans="1:19" x14ac:dyDescent="0.35">
      <c r="A12">
        <v>57</v>
      </c>
      <c r="B12">
        <v>33</v>
      </c>
      <c r="C12" t="s">
        <v>518</v>
      </c>
      <c r="D12" t="s">
        <v>519</v>
      </c>
      <c r="E12" t="s">
        <v>27</v>
      </c>
      <c r="F12" t="s">
        <v>27</v>
      </c>
      <c r="G12" t="s">
        <v>27</v>
      </c>
      <c r="H12" t="s">
        <v>27</v>
      </c>
      <c r="I12" t="s">
        <v>19</v>
      </c>
      <c r="J12" t="s">
        <v>19</v>
      </c>
      <c r="K12" t="s">
        <v>27</v>
      </c>
      <c r="L12" t="s">
        <v>27</v>
      </c>
      <c r="M12" t="s">
        <v>89</v>
      </c>
      <c r="N12" t="s">
        <v>89</v>
      </c>
      <c r="O12" t="s">
        <v>89</v>
      </c>
      <c r="P12" t="s">
        <v>20</v>
      </c>
      <c r="Q12" t="s">
        <v>89</v>
      </c>
      <c r="R12" t="s">
        <v>28</v>
      </c>
      <c r="S12" t="s">
        <v>28</v>
      </c>
    </row>
    <row r="13" spans="1:19" x14ac:dyDescent="0.35">
      <c r="A13">
        <v>57</v>
      </c>
      <c r="B13">
        <v>33</v>
      </c>
      <c r="C13" t="s">
        <v>456</v>
      </c>
      <c r="D13" t="s">
        <v>457</v>
      </c>
      <c r="E13" t="s">
        <v>27</v>
      </c>
      <c r="F13" t="s">
        <v>27</v>
      </c>
      <c r="G13" t="s">
        <v>27</v>
      </c>
      <c r="H13" t="s">
        <v>27</v>
      </c>
      <c r="I13" t="s">
        <v>19</v>
      </c>
      <c r="J13" t="s">
        <v>18</v>
      </c>
      <c r="K13" t="s">
        <v>19</v>
      </c>
      <c r="L13" t="s">
        <v>19</v>
      </c>
      <c r="M13" t="s">
        <v>89</v>
      </c>
      <c r="N13" t="s">
        <v>89</v>
      </c>
      <c r="O13" t="s">
        <v>89</v>
      </c>
      <c r="P13" t="s">
        <v>28</v>
      </c>
      <c r="Q13" t="s">
        <v>28</v>
      </c>
      <c r="R13" t="s">
        <v>28</v>
      </c>
      <c r="S13" t="s">
        <v>28</v>
      </c>
    </row>
    <row r="14" spans="1:19" x14ac:dyDescent="0.35">
      <c r="A14">
        <v>57</v>
      </c>
      <c r="B14">
        <v>33</v>
      </c>
      <c r="C14" t="s">
        <v>520</v>
      </c>
      <c r="D14" t="s">
        <v>521</v>
      </c>
      <c r="E14" t="s">
        <v>27</v>
      </c>
      <c r="F14" t="s">
        <v>27</v>
      </c>
      <c r="G14" t="s">
        <v>27</v>
      </c>
      <c r="H14" t="s">
        <v>19</v>
      </c>
      <c r="I14" t="s">
        <v>19</v>
      </c>
      <c r="J14" t="s">
        <v>506</v>
      </c>
      <c r="K14" t="s">
        <v>19</v>
      </c>
      <c r="L14" t="s">
        <v>19</v>
      </c>
      <c r="M14" t="s">
        <v>89</v>
      </c>
      <c r="N14" t="s">
        <v>89</v>
      </c>
      <c r="O14" t="s">
        <v>89</v>
      </c>
      <c r="P14" t="s">
        <v>28</v>
      </c>
      <c r="Q14" t="s">
        <v>28</v>
      </c>
      <c r="R14" t="s">
        <v>28</v>
      </c>
      <c r="S14" t="s">
        <v>28</v>
      </c>
    </row>
    <row r="15" spans="1:19" x14ac:dyDescent="0.35">
      <c r="A15">
        <v>57</v>
      </c>
      <c r="B15">
        <v>33</v>
      </c>
      <c r="C15" t="s">
        <v>122</v>
      </c>
      <c r="G15" t="s">
        <v>23</v>
      </c>
      <c r="I15" t="s">
        <v>23</v>
      </c>
      <c r="O15" t="s">
        <v>23</v>
      </c>
    </row>
    <row r="16" spans="1:19" x14ac:dyDescent="0.35">
      <c r="A16">
        <v>57</v>
      </c>
      <c r="B16">
        <v>33</v>
      </c>
      <c r="C16" t="s">
        <v>58</v>
      </c>
    </row>
    <row r="17" spans="1:19" x14ac:dyDescent="0.35">
      <c r="A17">
        <v>57</v>
      </c>
      <c r="B17">
        <v>34</v>
      </c>
      <c r="C17" t="s">
        <v>460</v>
      </c>
      <c r="D17" t="s">
        <v>461</v>
      </c>
      <c r="E17" t="s">
        <v>27</v>
      </c>
      <c r="F17" t="s">
        <v>27</v>
      </c>
      <c r="G17" t="s">
        <v>49</v>
      </c>
      <c r="H17" t="s">
        <v>27</v>
      </c>
      <c r="I17" t="s">
        <v>19</v>
      </c>
      <c r="J17" t="s">
        <v>27</v>
      </c>
      <c r="K17" t="s">
        <v>27</v>
      </c>
      <c r="L17" t="s">
        <v>27</v>
      </c>
      <c r="M17" t="s">
        <v>89</v>
      </c>
      <c r="N17" t="s">
        <v>89</v>
      </c>
      <c r="O17" t="s">
        <v>89</v>
      </c>
      <c r="P17" t="s">
        <v>20</v>
      </c>
      <c r="Q17" t="s">
        <v>28</v>
      </c>
      <c r="R17" t="s">
        <v>28</v>
      </c>
      <c r="S17" t="s">
        <v>28</v>
      </c>
    </row>
    <row r="18" spans="1:19" x14ac:dyDescent="0.35">
      <c r="A18">
        <v>57</v>
      </c>
      <c r="B18">
        <v>34</v>
      </c>
      <c r="C18" t="s">
        <v>235</v>
      </c>
      <c r="D18" t="s">
        <v>236</v>
      </c>
      <c r="E18" t="s">
        <v>27</v>
      </c>
      <c r="F18" t="s">
        <v>27</v>
      </c>
      <c r="G18" t="s">
        <v>18</v>
      </c>
      <c r="H18" t="s">
        <v>18</v>
      </c>
      <c r="I18" t="s">
        <v>18</v>
      </c>
      <c r="J18" t="s">
        <v>18</v>
      </c>
      <c r="M18" t="s">
        <v>89</v>
      </c>
      <c r="N18" t="s">
        <v>89</v>
      </c>
      <c r="O18" t="s">
        <v>89</v>
      </c>
      <c r="P18" t="s">
        <v>28</v>
      </c>
      <c r="Q18" t="s">
        <v>28</v>
      </c>
      <c r="R18" t="s">
        <v>89</v>
      </c>
      <c r="S18" t="s">
        <v>89</v>
      </c>
    </row>
    <row r="19" spans="1:19" x14ac:dyDescent="0.35">
      <c r="A19">
        <v>57</v>
      </c>
      <c r="B19">
        <v>34</v>
      </c>
      <c r="C19" t="s">
        <v>401</v>
      </c>
      <c r="D19" t="s">
        <v>402</v>
      </c>
      <c r="G19" t="s">
        <v>23</v>
      </c>
      <c r="I19" t="s">
        <v>27</v>
      </c>
      <c r="J19" t="s">
        <v>27</v>
      </c>
      <c r="K19" t="s">
        <v>18</v>
      </c>
      <c r="L19" t="s">
        <v>18</v>
      </c>
      <c r="O19" t="s">
        <v>23</v>
      </c>
      <c r="Q19" t="s">
        <v>28</v>
      </c>
      <c r="R19" t="s">
        <v>89</v>
      </c>
      <c r="S19" t="s">
        <v>89</v>
      </c>
    </row>
    <row r="20" spans="1:19" x14ac:dyDescent="0.35">
      <c r="A20">
        <v>57</v>
      </c>
      <c r="B20">
        <v>34</v>
      </c>
      <c r="C20" t="s">
        <v>65</v>
      </c>
      <c r="G20" t="s">
        <v>23</v>
      </c>
      <c r="O20" t="s">
        <v>23</v>
      </c>
    </row>
    <row r="21" spans="1:19" x14ac:dyDescent="0.35">
      <c r="A21">
        <v>57</v>
      </c>
      <c r="B21">
        <v>34</v>
      </c>
      <c r="C21" t="s">
        <v>66</v>
      </c>
    </row>
    <row r="22" spans="1:19" x14ac:dyDescent="0.35">
      <c r="A22">
        <v>57</v>
      </c>
      <c r="B22">
        <v>35</v>
      </c>
      <c r="C22" t="s">
        <v>463</v>
      </c>
      <c r="D22" t="s">
        <v>464</v>
      </c>
      <c r="E22" t="s">
        <v>27</v>
      </c>
      <c r="F22" t="s">
        <v>27</v>
      </c>
      <c r="G22" t="s">
        <v>49</v>
      </c>
      <c r="H22" t="s">
        <v>61</v>
      </c>
      <c r="I22" t="s">
        <v>27</v>
      </c>
      <c r="J22" t="s">
        <v>27</v>
      </c>
      <c r="K22" t="s">
        <v>27</v>
      </c>
      <c r="L22" t="s">
        <v>27</v>
      </c>
      <c r="M22" t="s">
        <v>89</v>
      </c>
      <c r="N22" t="s">
        <v>89</v>
      </c>
      <c r="O22" t="s">
        <v>89</v>
      </c>
      <c r="P22" t="s">
        <v>28</v>
      </c>
      <c r="Q22" t="s">
        <v>89</v>
      </c>
      <c r="R22" t="s">
        <v>28</v>
      </c>
      <c r="S22" t="s">
        <v>28</v>
      </c>
    </row>
    <row r="23" spans="1:19" x14ac:dyDescent="0.35">
      <c r="A23">
        <v>57</v>
      </c>
      <c r="B23">
        <v>35</v>
      </c>
      <c r="C23" t="s">
        <v>465</v>
      </c>
      <c r="D23" t="s">
        <v>466</v>
      </c>
      <c r="E23" t="s">
        <v>46</v>
      </c>
      <c r="F23" t="s">
        <v>27</v>
      </c>
      <c r="G23" t="s">
        <v>49</v>
      </c>
      <c r="H23" t="s">
        <v>506</v>
      </c>
      <c r="I23" t="s">
        <v>27</v>
      </c>
      <c r="J23" t="s">
        <v>27</v>
      </c>
      <c r="K23" t="s">
        <v>27</v>
      </c>
      <c r="L23" t="s">
        <v>27</v>
      </c>
      <c r="M23" t="s">
        <v>89</v>
      </c>
      <c r="N23" t="s">
        <v>89</v>
      </c>
      <c r="O23" t="s">
        <v>89</v>
      </c>
      <c r="P23" t="s">
        <v>28</v>
      </c>
      <c r="Q23" t="s">
        <v>89</v>
      </c>
      <c r="R23" t="s">
        <v>28</v>
      </c>
      <c r="S23" t="s">
        <v>28</v>
      </c>
    </row>
    <row r="24" spans="1:19" x14ac:dyDescent="0.35">
      <c r="A24">
        <v>57</v>
      </c>
      <c r="B24">
        <v>35</v>
      </c>
      <c r="C24" t="s">
        <v>472</v>
      </c>
      <c r="D24" t="s">
        <v>473</v>
      </c>
      <c r="E24" t="s">
        <v>18</v>
      </c>
      <c r="F24" t="s">
        <v>27</v>
      </c>
      <c r="G24" t="s">
        <v>27</v>
      </c>
      <c r="H24" t="s">
        <v>27</v>
      </c>
      <c r="I24" t="s">
        <v>18</v>
      </c>
      <c r="J24" t="s">
        <v>18</v>
      </c>
      <c r="K24" t="s">
        <v>18</v>
      </c>
      <c r="L24" t="s">
        <v>18</v>
      </c>
      <c r="M24" t="s">
        <v>28</v>
      </c>
      <c r="N24" t="s">
        <v>89</v>
      </c>
      <c r="O24" t="s">
        <v>89</v>
      </c>
      <c r="P24" t="s">
        <v>20</v>
      </c>
      <c r="Q24" t="s">
        <v>28</v>
      </c>
      <c r="R24" t="s">
        <v>89</v>
      </c>
      <c r="S24" t="s">
        <v>89</v>
      </c>
    </row>
    <row r="25" spans="1:19" x14ac:dyDescent="0.35">
      <c r="A25">
        <v>57</v>
      </c>
      <c r="B25">
        <v>35</v>
      </c>
      <c r="C25" t="s">
        <v>325</v>
      </c>
      <c r="D25" t="s">
        <v>326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M25" t="s">
        <v>28</v>
      </c>
      <c r="N25" t="s">
        <v>89</v>
      </c>
      <c r="O25" t="s">
        <v>89</v>
      </c>
      <c r="P25" t="s">
        <v>28</v>
      </c>
      <c r="Q25" t="s">
        <v>28</v>
      </c>
      <c r="R25" t="s">
        <v>28</v>
      </c>
      <c r="S25" t="s">
        <v>28</v>
      </c>
    </row>
    <row r="26" spans="1:19" x14ac:dyDescent="0.35">
      <c r="A26">
        <v>57</v>
      </c>
      <c r="B26">
        <v>35</v>
      </c>
      <c r="C26" t="s">
        <v>522</v>
      </c>
      <c r="D26" t="s">
        <v>475</v>
      </c>
      <c r="E26" t="s">
        <v>27</v>
      </c>
      <c r="F26" t="s">
        <v>27</v>
      </c>
      <c r="G26" t="s">
        <v>27</v>
      </c>
      <c r="H26" t="s">
        <v>27</v>
      </c>
      <c r="I26" t="s">
        <v>506</v>
      </c>
      <c r="J26" t="s">
        <v>27</v>
      </c>
      <c r="K26" t="s">
        <v>506</v>
      </c>
      <c r="L26" t="s">
        <v>506</v>
      </c>
      <c r="M26" t="s">
        <v>89</v>
      </c>
      <c r="N26" t="s">
        <v>89</v>
      </c>
      <c r="O26" t="s">
        <v>89</v>
      </c>
      <c r="P26" t="s">
        <v>28</v>
      </c>
      <c r="Q26" t="s">
        <v>89</v>
      </c>
      <c r="R26" t="s">
        <v>28</v>
      </c>
      <c r="S26" t="s">
        <v>28</v>
      </c>
    </row>
    <row r="27" spans="1:19" x14ac:dyDescent="0.35">
      <c r="A27">
        <v>57</v>
      </c>
      <c r="B27">
        <v>35</v>
      </c>
      <c r="C27" t="s">
        <v>71</v>
      </c>
      <c r="G27" t="s">
        <v>64</v>
      </c>
      <c r="H27" t="s">
        <v>19</v>
      </c>
      <c r="O27" t="s">
        <v>89</v>
      </c>
      <c r="P27" t="s">
        <v>28</v>
      </c>
    </row>
    <row r="28" spans="1:19" x14ac:dyDescent="0.35">
      <c r="A28">
        <v>57</v>
      </c>
      <c r="B28">
        <v>35</v>
      </c>
      <c r="C28" t="s">
        <v>72</v>
      </c>
    </row>
    <row r="29" spans="1:19" x14ac:dyDescent="0.35">
      <c r="A29">
        <v>57</v>
      </c>
      <c r="B29">
        <v>36</v>
      </c>
      <c r="C29" t="s">
        <v>478</v>
      </c>
      <c r="D29" t="s">
        <v>479</v>
      </c>
      <c r="E29" t="s">
        <v>49</v>
      </c>
      <c r="F29" t="s">
        <v>27</v>
      </c>
      <c r="H29" t="s">
        <v>27</v>
      </c>
      <c r="I29" t="s">
        <v>27</v>
      </c>
      <c r="J29" t="s">
        <v>27</v>
      </c>
      <c r="K29" t="s">
        <v>19</v>
      </c>
      <c r="L29" t="s">
        <v>19</v>
      </c>
      <c r="M29" t="s">
        <v>89</v>
      </c>
      <c r="N29" t="s">
        <v>89</v>
      </c>
      <c r="P29" t="s">
        <v>28</v>
      </c>
      <c r="Q29" t="s">
        <v>20</v>
      </c>
      <c r="R29" t="s">
        <v>28</v>
      </c>
      <c r="S29" t="s">
        <v>28</v>
      </c>
    </row>
    <row r="30" spans="1:19" x14ac:dyDescent="0.35">
      <c r="A30">
        <v>57</v>
      </c>
      <c r="B30">
        <v>36</v>
      </c>
      <c r="C30" t="s">
        <v>480</v>
      </c>
      <c r="D30" t="s">
        <v>481</v>
      </c>
      <c r="E30" t="s">
        <v>49</v>
      </c>
      <c r="F30" t="s">
        <v>61</v>
      </c>
      <c r="H30" t="s">
        <v>198</v>
      </c>
      <c r="I30" t="s">
        <v>18</v>
      </c>
      <c r="J30" t="s">
        <v>19</v>
      </c>
      <c r="K30" t="s">
        <v>19</v>
      </c>
      <c r="L30" t="s">
        <v>19</v>
      </c>
      <c r="M30" t="s">
        <v>89</v>
      </c>
      <c r="N30" t="s">
        <v>89</v>
      </c>
      <c r="P30" t="s">
        <v>28</v>
      </c>
      <c r="Q30" t="s">
        <v>20</v>
      </c>
      <c r="R30" t="s">
        <v>28</v>
      </c>
      <c r="S30" t="s">
        <v>28</v>
      </c>
    </row>
    <row r="31" spans="1:19" x14ac:dyDescent="0.35">
      <c r="A31">
        <v>57</v>
      </c>
      <c r="B31">
        <v>36</v>
      </c>
      <c r="C31" t="s">
        <v>523</v>
      </c>
      <c r="D31" t="s">
        <v>524</v>
      </c>
      <c r="E31" t="s">
        <v>27</v>
      </c>
      <c r="F31" t="s">
        <v>27</v>
      </c>
      <c r="H31" t="s">
        <v>27</v>
      </c>
      <c r="I31" t="s">
        <v>27</v>
      </c>
      <c r="J31" t="s">
        <v>27</v>
      </c>
      <c r="K31" t="s">
        <v>506</v>
      </c>
      <c r="L31" t="s">
        <v>506</v>
      </c>
      <c r="M31" t="s">
        <v>89</v>
      </c>
      <c r="N31" t="s">
        <v>89</v>
      </c>
      <c r="P31" t="s">
        <v>28</v>
      </c>
      <c r="Q31" t="s">
        <v>89</v>
      </c>
      <c r="R31" t="s">
        <v>28</v>
      </c>
      <c r="S31" t="s">
        <v>28</v>
      </c>
    </row>
    <row r="32" spans="1:19" x14ac:dyDescent="0.35">
      <c r="A32">
        <v>57</v>
      </c>
      <c r="B32">
        <v>36</v>
      </c>
      <c r="C32" t="s">
        <v>176</v>
      </c>
      <c r="D32" t="s">
        <v>252</v>
      </c>
      <c r="F32" t="s">
        <v>27</v>
      </c>
      <c r="L32" t="s">
        <v>61</v>
      </c>
      <c r="N32" t="s">
        <v>89</v>
      </c>
    </row>
    <row r="33" spans="1:19" x14ac:dyDescent="0.35">
      <c r="A33">
        <v>57</v>
      </c>
      <c r="B33">
        <v>36</v>
      </c>
      <c r="C33" t="s">
        <v>255</v>
      </c>
      <c r="D33" t="s">
        <v>256</v>
      </c>
    </row>
    <row r="34" spans="1:19" x14ac:dyDescent="0.35">
      <c r="A34">
        <v>57</v>
      </c>
      <c r="B34">
        <v>36</v>
      </c>
      <c r="C34" t="s">
        <v>177</v>
      </c>
      <c r="D34" t="s">
        <v>257</v>
      </c>
      <c r="F34" t="s">
        <v>27</v>
      </c>
      <c r="L34" t="s">
        <v>19</v>
      </c>
      <c r="N34" t="s">
        <v>89</v>
      </c>
    </row>
    <row r="35" spans="1:19" x14ac:dyDescent="0.35">
      <c r="A35">
        <v>57</v>
      </c>
      <c r="B35">
        <v>36</v>
      </c>
      <c r="C35" t="s">
        <v>178</v>
      </c>
      <c r="E35" t="s">
        <v>27</v>
      </c>
      <c r="F35" t="s">
        <v>27</v>
      </c>
      <c r="M35" t="s">
        <v>89</v>
      </c>
      <c r="N35" t="s">
        <v>89</v>
      </c>
    </row>
    <row r="36" spans="1:19" x14ac:dyDescent="0.35">
      <c r="A36">
        <v>57</v>
      </c>
      <c r="B36">
        <v>36</v>
      </c>
      <c r="C36" t="s">
        <v>179</v>
      </c>
    </row>
    <row r="37" spans="1:19" x14ac:dyDescent="0.35">
      <c r="A37">
        <v>57</v>
      </c>
      <c r="B37">
        <v>37</v>
      </c>
      <c r="C37" t="s">
        <v>482</v>
      </c>
      <c r="D37" t="s">
        <v>483</v>
      </c>
      <c r="E37" t="s">
        <v>27</v>
      </c>
      <c r="F37" t="s">
        <v>27</v>
      </c>
      <c r="G37" t="s">
        <v>38</v>
      </c>
      <c r="H37" t="s">
        <v>27</v>
      </c>
      <c r="I37" t="s">
        <v>19</v>
      </c>
      <c r="J37" t="s">
        <v>19</v>
      </c>
      <c r="K37" t="s">
        <v>19</v>
      </c>
      <c r="L37" t="s">
        <v>19</v>
      </c>
      <c r="M37" t="s">
        <v>89</v>
      </c>
      <c r="N37" t="s">
        <v>89</v>
      </c>
      <c r="O37" t="s">
        <v>89</v>
      </c>
      <c r="P37" t="s">
        <v>28</v>
      </c>
      <c r="Q37" t="s">
        <v>28</v>
      </c>
      <c r="R37" t="s">
        <v>28</v>
      </c>
      <c r="S37" t="s">
        <v>28</v>
      </c>
    </row>
    <row r="38" spans="1:19" x14ac:dyDescent="0.35">
      <c r="A38">
        <v>57</v>
      </c>
      <c r="B38">
        <v>37</v>
      </c>
      <c r="C38" t="s">
        <v>484</v>
      </c>
      <c r="D38" t="s">
        <v>485</v>
      </c>
      <c r="E38" t="s">
        <v>27</v>
      </c>
      <c r="F38" t="s">
        <v>27</v>
      </c>
      <c r="G38" t="s">
        <v>38</v>
      </c>
      <c r="H38" t="s">
        <v>525</v>
      </c>
      <c r="I38" t="s">
        <v>27</v>
      </c>
      <c r="J38" t="s">
        <v>27</v>
      </c>
      <c r="K38" t="s">
        <v>506</v>
      </c>
      <c r="L38" t="s">
        <v>506</v>
      </c>
      <c r="M38" t="s">
        <v>89</v>
      </c>
      <c r="N38" t="s">
        <v>89</v>
      </c>
      <c r="O38" t="s">
        <v>89</v>
      </c>
      <c r="P38" t="s">
        <v>20</v>
      </c>
      <c r="Q38" t="s">
        <v>89</v>
      </c>
      <c r="R38" t="s">
        <v>28</v>
      </c>
      <c r="S38" t="s">
        <v>28</v>
      </c>
    </row>
    <row r="39" spans="1:19" x14ac:dyDescent="0.35">
      <c r="A39">
        <v>57</v>
      </c>
      <c r="B39">
        <v>37</v>
      </c>
      <c r="C39" t="s">
        <v>487</v>
      </c>
      <c r="D39" t="s">
        <v>488</v>
      </c>
      <c r="E39" t="s">
        <v>27</v>
      </c>
      <c r="F39" t="s">
        <v>27</v>
      </c>
      <c r="G39" t="s">
        <v>38</v>
      </c>
      <c r="H39" t="s">
        <v>61</v>
      </c>
      <c r="I39" t="s">
        <v>27</v>
      </c>
      <c r="J39" t="s">
        <v>27</v>
      </c>
      <c r="K39" t="s">
        <v>27</v>
      </c>
      <c r="L39" t="s">
        <v>27</v>
      </c>
      <c r="M39" t="s">
        <v>89</v>
      </c>
      <c r="N39" t="s">
        <v>89</v>
      </c>
      <c r="O39" t="s">
        <v>89</v>
      </c>
      <c r="P39" t="s">
        <v>28</v>
      </c>
      <c r="Q39" t="s">
        <v>28</v>
      </c>
      <c r="R39" t="s">
        <v>89</v>
      </c>
      <c r="S39" t="s">
        <v>89</v>
      </c>
    </row>
    <row r="40" spans="1:19" x14ac:dyDescent="0.35">
      <c r="A40">
        <v>57</v>
      </c>
      <c r="B40">
        <v>37</v>
      </c>
      <c r="C40" t="s">
        <v>489</v>
      </c>
      <c r="D40" t="s">
        <v>490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19</v>
      </c>
      <c r="K40" t="s">
        <v>18</v>
      </c>
      <c r="L40" t="s">
        <v>18</v>
      </c>
      <c r="M40" t="s">
        <v>89</v>
      </c>
      <c r="N40" t="s">
        <v>89</v>
      </c>
      <c r="O40" t="s">
        <v>89</v>
      </c>
      <c r="P40" t="s">
        <v>28</v>
      </c>
      <c r="Q40" t="s">
        <v>89</v>
      </c>
      <c r="R40" t="s">
        <v>28</v>
      </c>
      <c r="S40" t="s">
        <v>28</v>
      </c>
    </row>
    <row r="41" spans="1:19" x14ac:dyDescent="0.35">
      <c r="A41">
        <v>57</v>
      </c>
      <c r="B41">
        <v>37</v>
      </c>
      <c r="C41" t="s">
        <v>526</v>
      </c>
      <c r="D41" t="s">
        <v>527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506</v>
      </c>
      <c r="K41" t="s">
        <v>27</v>
      </c>
      <c r="L41" t="s">
        <v>27</v>
      </c>
      <c r="M41" t="s">
        <v>89</v>
      </c>
      <c r="N41" t="s">
        <v>89</v>
      </c>
      <c r="O41" t="s">
        <v>89</v>
      </c>
      <c r="P41" t="s">
        <v>28</v>
      </c>
      <c r="Q41" t="s">
        <v>89</v>
      </c>
      <c r="R41" t="s">
        <v>28</v>
      </c>
      <c r="S41" t="s">
        <v>28</v>
      </c>
    </row>
    <row r="42" spans="1:19" x14ac:dyDescent="0.35">
      <c r="A42">
        <v>57</v>
      </c>
      <c r="B42">
        <v>37</v>
      </c>
      <c r="C42" t="s">
        <v>491</v>
      </c>
      <c r="D42" t="s">
        <v>492</v>
      </c>
      <c r="E42" t="s">
        <v>27</v>
      </c>
      <c r="F42" t="s">
        <v>27</v>
      </c>
      <c r="G42" t="s">
        <v>38</v>
      </c>
      <c r="H42" t="s">
        <v>61</v>
      </c>
      <c r="I42" t="s">
        <v>19</v>
      </c>
      <c r="J42" t="s">
        <v>506</v>
      </c>
      <c r="K42" t="s">
        <v>61</v>
      </c>
      <c r="L42" t="s">
        <v>61</v>
      </c>
      <c r="M42" t="s">
        <v>89</v>
      </c>
      <c r="N42" t="s">
        <v>89</v>
      </c>
      <c r="O42" t="s">
        <v>89</v>
      </c>
      <c r="P42" t="s">
        <v>28</v>
      </c>
      <c r="Q42" t="s">
        <v>89</v>
      </c>
      <c r="R42" t="s">
        <v>89</v>
      </c>
      <c r="S42" t="s">
        <v>89</v>
      </c>
    </row>
    <row r="43" spans="1:19" x14ac:dyDescent="0.35">
      <c r="A43">
        <v>57</v>
      </c>
      <c r="B43">
        <v>37</v>
      </c>
      <c r="C43" t="s">
        <v>528</v>
      </c>
      <c r="D43" t="s">
        <v>529</v>
      </c>
      <c r="E43" t="s">
        <v>27</v>
      </c>
      <c r="F43" t="s">
        <v>27</v>
      </c>
      <c r="G43" t="s">
        <v>38</v>
      </c>
      <c r="H43" t="s">
        <v>27</v>
      </c>
      <c r="I43" t="s">
        <v>27</v>
      </c>
      <c r="J43" t="s">
        <v>61</v>
      </c>
      <c r="K43" t="s">
        <v>19</v>
      </c>
      <c r="L43" t="s">
        <v>19</v>
      </c>
      <c r="M43" t="s">
        <v>89</v>
      </c>
      <c r="N43" t="s">
        <v>89</v>
      </c>
      <c r="O43" t="s">
        <v>89</v>
      </c>
      <c r="P43" t="s">
        <v>28</v>
      </c>
      <c r="Q43" t="s">
        <v>28</v>
      </c>
      <c r="R43" t="s">
        <v>89</v>
      </c>
      <c r="S43" t="s">
        <v>89</v>
      </c>
    </row>
    <row r="44" spans="1:19" x14ac:dyDescent="0.35">
      <c r="A44">
        <v>57</v>
      </c>
      <c r="B44">
        <v>37</v>
      </c>
      <c r="C44" t="s">
        <v>530</v>
      </c>
      <c r="D44" t="s">
        <v>531</v>
      </c>
      <c r="G44" t="s">
        <v>23</v>
      </c>
      <c r="I44" t="s">
        <v>27</v>
      </c>
      <c r="J44" t="s">
        <v>27</v>
      </c>
      <c r="K44" t="s">
        <v>18</v>
      </c>
      <c r="L44" t="s">
        <v>18</v>
      </c>
      <c r="Q44" t="s">
        <v>89</v>
      </c>
      <c r="R44" t="s">
        <v>28</v>
      </c>
      <c r="S44" t="s">
        <v>28</v>
      </c>
    </row>
    <row r="45" spans="1:19" x14ac:dyDescent="0.35">
      <c r="A45">
        <v>57</v>
      </c>
      <c r="B45">
        <v>37</v>
      </c>
      <c r="C45" t="s">
        <v>77</v>
      </c>
      <c r="G45" t="s">
        <v>23</v>
      </c>
    </row>
    <row r="46" spans="1:19" x14ac:dyDescent="0.35">
      <c r="A46">
        <v>57</v>
      </c>
      <c r="B46">
        <v>37</v>
      </c>
      <c r="C46" t="s">
        <v>78</v>
      </c>
    </row>
    <row r="47" spans="1:19" x14ac:dyDescent="0.35">
      <c r="A47">
        <v>57</v>
      </c>
      <c r="B47">
        <v>38</v>
      </c>
      <c r="C47" t="s">
        <v>532</v>
      </c>
      <c r="D47" t="s">
        <v>533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M47" t="s">
        <v>28</v>
      </c>
      <c r="N47" t="s">
        <v>89</v>
      </c>
      <c r="O47" t="s">
        <v>89</v>
      </c>
      <c r="P47" t="s">
        <v>28</v>
      </c>
      <c r="Q47" t="s">
        <v>20</v>
      </c>
      <c r="R47" t="s">
        <v>89</v>
      </c>
      <c r="S47" t="s">
        <v>89</v>
      </c>
    </row>
    <row r="48" spans="1:19" x14ac:dyDescent="0.35">
      <c r="A48">
        <v>57</v>
      </c>
      <c r="B48">
        <v>38</v>
      </c>
      <c r="C48" t="s">
        <v>534</v>
      </c>
      <c r="D48" t="s">
        <v>535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28</v>
      </c>
      <c r="N48" t="s">
        <v>89</v>
      </c>
      <c r="O48" t="s">
        <v>89</v>
      </c>
      <c r="P48" t="s">
        <v>28</v>
      </c>
      <c r="Q48" t="s">
        <v>28</v>
      </c>
      <c r="R48" t="s">
        <v>28</v>
      </c>
      <c r="S48" t="s">
        <v>28</v>
      </c>
    </row>
    <row r="49" spans="1:19" x14ac:dyDescent="0.35">
      <c r="A49">
        <v>57</v>
      </c>
      <c r="B49">
        <v>38</v>
      </c>
      <c r="C49" t="s">
        <v>536</v>
      </c>
      <c r="G49" t="s">
        <v>23</v>
      </c>
      <c r="O49" t="s">
        <v>23</v>
      </c>
    </row>
    <row r="50" spans="1:19" x14ac:dyDescent="0.35">
      <c r="A50">
        <v>57</v>
      </c>
      <c r="B50">
        <v>38</v>
      </c>
      <c r="C50" t="s">
        <v>267</v>
      </c>
    </row>
    <row r="51" spans="1:19" x14ac:dyDescent="0.35">
      <c r="A51">
        <v>57</v>
      </c>
      <c r="B51">
        <v>39</v>
      </c>
      <c r="C51" t="s">
        <v>181</v>
      </c>
      <c r="E51" t="s">
        <v>46</v>
      </c>
      <c r="F51" t="s">
        <v>27</v>
      </c>
      <c r="G51" t="s">
        <v>38</v>
      </c>
      <c r="M51" t="s">
        <v>89</v>
      </c>
      <c r="N51" t="s">
        <v>89</v>
      </c>
      <c r="O51" t="s">
        <v>89</v>
      </c>
    </row>
    <row r="52" spans="1:19" x14ac:dyDescent="0.35">
      <c r="A52">
        <v>57</v>
      </c>
      <c r="B52">
        <v>45</v>
      </c>
      <c r="C52" t="s">
        <v>537</v>
      </c>
      <c r="D52" t="s">
        <v>538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18</v>
      </c>
      <c r="L52" t="s">
        <v>18</v>
      </c>
      <c r="M52" t="s">
        <v>89</v>
      </c>
      <c r="N52" t="s">
        <v>89</v>
      </c>
      <c r="O52" t="s">
        <v>89</v>
      </c>
      <c r="P52" t="s">
        <v>28</v>
      </c>
      <c r="Q52" t="s">
        <v>20</v>
      </c>
      <c r="R52" t="s">
        <v>28</v>
      </c>
      <c r="S52" t="s">
        <v>28</v>
      </c>
    </row>
    <row r="53" spans="1:19" x14ac:dyDescent="0.35">
      <c r="A53">
        <v>57</v>
      </c>
      <c r="B53">
        <v>45</v>
      </c>
      <c r="C53" t="s">
        <v>539</v>
      </c>
      <c r="D53" t="s">
        <v>540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89</v>
      </c>
      <c r="N53" t="s">
        <v>89</v>
      </c>
      <c r="O53" t="s">
        <v>89</v>
      </c>
      <c r="P53" t="s">
        <v>28</v>
      </c>
      <c r="Q53" t="s">
        <v>28</v>
      </c>
      <c r="R53" t="s">
        <v>28</v>
      </c>
      <c r="S53" t="s">
        <v>28</v>
      </c>
    </row>
    <row r="54" spans="1:19" x14ac:dyDescent="0.35">
      <c r="A54">
        <v>57</v>
      </c>
      <c r="B54">
        <v>45</v>
      </c>
      <c r="C54" t="s">
        <v>282</v>
      </c>
      <c r="D54" t="s">
        <v>283</v>
      </c>
      <c r="G54" t="s">
        <v>27</v>
      </c>
      <c r="K54" t="s">
        <v>27</v>
      </c>
      <c r="L54" t="s">
        <v>27</v>
      </c>
      <c r="O54" t="s">
        <v>89</v>
      </c>
    </row>
    <row r="55" spans="1:19" x14ac:dyDescent="0.35">
      <c r="A55">
        <v>57</v>
      </c>
      <c r="B55">
        <v>45</v>
      </c>
      <c r="C55" t="s">
        <v>196</v>
      </c>
      <c r="D55" t="s">
        <v>197</v>
      </c>
      <c r="E55" t="s">
        <v>27</v>
      </c>
      <c r="F55" t="s">
        <v>27</v>
      </c>
      <c r="G55" t="s">
        <v>18</v>
      </c>
      <c r="H55" t="s">
        <v>198</v>
      </c>
      <c r="I55" t="s">
        <v>19</v>
      </c>
      <c r="J55" t="s">
        <v>18</v>
      </c>
      <c r="K55" t="s">
        <v>18</v>
      </c>
      <c r="L55" t="s">
        <v>18</v>
      </c>
      <c r="M55" t="s">
        <v>89</v>
      </c>
      <c r="N55" t="s">
        <v>89</v>
      </c>
      <c r="O55" t="s">
        <v>89</v>
      </c>
      <c r="P55" t="s">
        <v>28</v>
      </c>
      <c r="Q55" t="s">
        <v>28</v>
      </c>
      <c r="R55" t="s">
        <v>89</v>
      </c>
      <c r="S55" t="s">
        <v>89</v>
      </c>
    </row>
    <row r="56" spans="1:19" x14ac:dyDescent="0.35">
      <c r="A56">
        <v>57</v>
      </c>
      <c r="B56">
        <v>45</v>
      </c>
      <c r="C56" t="s">
        <v>541</v>
      </c>
      <c r="D56" t="s">
        <v>542</v>
      </c>
      <c r="E56" t="s">
        <v>18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M56" t="s">
        <v>89</v>
      </c>
      <c r="N56" t="s">
        <v>89</v>
      </c>
      <c r="O56" t="s">
        <v>89</v>
      </c>
      <c r="P56" t="s">
        <v>89</v>
      </c>
      <c r="Q56" t="s">
        <v>89</v>
      </c>
      <c r="R56" t="s">
        <v>28</v>
      </c>
      <c r="S56" t="s">
        <v>28</v>
      </c>
    </row>
    <row r="57" spans="1:19" x14ac:dyDescent="0.35">
      <c r="A57">
        <v>57</v>
      </c>
      <c r="B57">
        <v>45</v>
      </c>
      <c r="C57" t="s">
        <v>81</v>
      </c>
      <c r="O57" t="s">
        <v>23</v>
      </c>
    </row>
    <row r="58" spans="1:19" x14ac:dyDescent="0.35">
      <c r="A58">
        <v>57</v>
      </c>
      <c r="B58">
        <v>57</v>
      </c>
      <c r="C58" t="s">
        <v>543</v>
      </c>
      <c r="D58" t="s">
        <v>544</v>
      </c>
      <c r="E58" t="s">
        <v>18</v>
      </c>
      <c r="F58" t="s">
        <v>27</v>
      </c>
      <c r="G58" t="s">
        <v>27</v>
      </c>
      <c r="H58" t="s">
        <v>27</v>
      </c>
      <c r="K58" t="s">
        <v>506</v>
      </c>
      <c r="L58" t="s">
        <v>506</v>
      </c>
      <c r="M58" t="s">
        <v>89</v>
      </c>
      <c r="N58" t="s">
        <v>89</v>
      </c>
      <c r="O58" t="s">
        <v>89</v>
      </c>
      <c r="P58" t="s">
        <v>28</v>
      </c>
    </row>
    <row r="59" spans="1:19" x14ac:dyDescent="0.35">
      <c r="A59">
        <v>57</v>
      </c>
      <c r="B59">
        <v>57</v>
      </c>
      <c r="C59" t="s">
        <v>289</v>
      </c>
      <c r="D59" t="s">
        <v>290</v>
      </c>
      <c r="E59" t="s">
        <v>27</v>
      </c>
      <c r="F59" t="s">
        <v>27</v>
      </c>
      <c r="G59" t="s">
        <v>27</v>
      </c>
      <c r="H59" t="s">
        <v>27</v>
      </c>
      <c r="I59" t="s">
        <v>506</v>
      </c>
      <c r="J59" t="s">
        <v>27</v>
      </c>
      <c r="K59" t="s">
        <v>506</v>
      </c>
      <c r="L59" t="s">
        <v>506</v>
      </c>
      <c r="M59" t="s">
        <v>89</v>
      </c>
      <c r="N59" t="s">
        <v>89</v>
      </c>
      <c r="O59" t="s">
        <v>89</v>
      </c>
      <c r="P59" t="s">
        <v>28</v>
      </c>
      <c r="Q59" t="s">
        <v>89</v>
      </c>
      <c r="R59" t="s">
        <v>28</v>
      </c>
      <c r="S59" t="s">
        <v>28</v>
      </c>
    </row>
    <row r="60" spans="1:19" x14ac:dyDescent="0.35">
      <c r="A60">
        <v>57</v>
      </c>
      <c r="B60">
        <v>57</v>
      </c>
      <c r="C60" t="s">
        <v>291</v>
      </c>
      <c r="D60" t="s">
        <v>292</v>
      </c>
      <c r="E60" t="s">
        <v>27</v>
      </c>
      <c r="F60" t="s">
        <v>18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 t="s">
        <v>89</v>
      </c>
      <c r="N60" t="s">
        <v>89</v>
      </c>
      <c r="O60" t="s">
        <v>89</v>
      </c>
      <c r="P60" t="s">
        <v>28</v>
      </c>
      <c r="Q60" t="s">
        <v>89</v>
      </c>
      <c r="R60" t="s">
        <v>28</v>
      </c>
      <c r="S60" t="s">
        <v>28</v>
      </c>
    </row>
    <row r="61" spans="1:19" x14ac:dyDescent="0.35">
      <c r="A61">
        <v>57</v>
      </c>
      <c r="B61">
        <v>57</v>
      </c>
      <c r="C61" t="s">
        <v>295</v>
      </c>
      <c r="D61" t="s">
        <v>296</v>
      </c>
      <c r="E61" t="s">
        <v>18</v>
      </c>
      <c r="F61" t="s">
        <v>27</v>
      </c>
      <c r="G61" t="s">
        <v>18</v>
      </c>
      <c r="H61" t="s">
        <v>18</v>
      </c>
      <c r="I61" t="s">
        <v>19</v>
      </c>
      <c r="J61" t="s">
        <v>18</v>
      </c>
      <c r="M61" t="s">
        <v>28</v>
      </c>
      <c r="N61" t="s">
        <v>89</v>
      </c>
      <c r="O61" t="s">
        <v>89</v>
      </c>
      <c r="P61" t="s">
        <v>28</v>
      </c>
      <c r="Q61" t="s">
        <v>28</v>
      </c>
      <c r="R61" t="s">
        <v>28</v>
      </c>
      <c r="S61" t="s">
        <v>28</v>
      </c>
    </row>
    <row r="62" spans="1:19" x14ac:dyDescent="0.35">
      <c r="A62">
        <v>57</v>
      </c>
      <c r="B62">
        <v>57</v>
      </c>
      <c r="C62" t="s">
        <v>297</v>
      </c>
      <c r="D62" t="s">
        <v>298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 t="s">
        <v>89</v>
      </c>
      <c r="N62" t="s">
        <v>89</v>
      </c>
      <c r="O62" t="s">
        <v>89</v>
      </c>
      <c r="P62" t="s">
        <v>28</v>
      </c>
      <c r="Q62" t="s">
        <v>89</v>
      </c>
      <c r="R62" t="s">
        <v>28</v>
      </c>
      <c r="S62" t="s">
        <v>28</v>
      </c>
    </row>
    <row r="63" spans="1:19" x14ac:dyDescent="0.35">
      <c r="A63">
        <v>57</v>
      </c>
      <c r="B63">
        <v>57</v>
      </c>
      <c r="C63" t="s">
        <v>300</v>
      </c>
    </row>
    <row r="65" spans="2:6" x14ac:dyDescent="0.35">
      <c r="B65" t="s">
        <v>734</v>
      </c>
      <c r="C65" t="s">
        <v>742</v>
      </c>
      <c r="D65" t="s">
        <v>743</v>
      </c>
    </row>
    <row r="66" spans="2:6" x14ac:dyDescent="0.35">
      <c r="B66">
        <v>19</v>
      </c>
      <c r="C66">
        <v>27</v>
      </c>
      <c r="D66">
        <v>6</v>
      </c>
    </row>
    <row r="67" spans="2:6" x14ac:dyDescent="0.35">
      <c r="B67" s="2">
        <f>B66/SUM($B66:$D66)</f>
        <v>0.36538461538461536</v>
      </c>
      <c r="C67" s="2">
        <f>C66/SUM($B66:$D66)</f>
        <v>0.51923076923076927</v>
      </c>
      <c r="D67" s="2">
        <f>D66/SUM($B66:$D66)</f>
        <v>0.11538461538461539</v>
      </c>
      <c r="F67" s="4">
        <f>SUM(C67:D67)</f>
        <v>0.63461538461538469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7A4-BBE1-4164-B58A-62B3C1854143}">
  <dimension ref="A1:S72"/>
  <sheetViews>
    <sheetView topLeftCell="A55" workbookViewId="0">
      <selection activeCell="G64" sqref="G64:G7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753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778</v>
      </c>
    </row>
    <row r="2" spans="1:19" x14ac:dyDescent="0.35">
      <c r="A2">
        <v>51</v>
      </c>
      <c r="B2">
        <v>33</v>
      </c>
      <c r="C2" t="s">
        <v>450</v>
      </c>
      <c r="D2" t="s">
        <v>451</v>
      </c>
      <c r="E2" t="s">
        <v>27</v>
      </c>
      <c r="F2" t="s">
        <v>27</v>
      </c>
      <c r="G2" t="s">
        <v>27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</row>
    <row r="3" spans="1:19" x14ac:dyDescent="0.35">
      <c r="A3">
        <v>51</v>
      </c>
      <c r="B3">
        <v>33</v>
      </c>
      <c r="C3" t="s">
        <v>231</v>
      </c>
      <c r="D3" t="s">
        <v>232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64</v>
      </c>
      <c r="K3" s="44" t="s">
        <v>784</v>
      </c>
      <c r="L3" s="44" t="s">
        <v>784</v>
      </c>
      <c r="M3" t="s">
        <v>89</v>
      </c>
      <c r="N3" t="s">
        <v>89</v>
      </c>
      <c r="O3" t="s">
        <v>89</v>
      </c>
      <c r="P3" t="s">
        <v>27</v>
      </c>
      <c r="Q3" t="s">
        <v>89</v>
      </c>
      <c r="R3" t="s">
        <v>89</v>
      </c>
      <c r="S3" t="s">
        <v>89</v>
      </c>
    </row>
    <row r="4" spans="1:19" x14ac:dyDescent="0.35">
      <c r="A4">
        <v>51</v>
      </c>
      <c r="B4">
        <v>33</v>
      </c>
      <c r="C4" t="s">
        <v>452</v>
      </c>
      <c r="D4" t="s">
        <v>453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s="44" t="s">
        <v>27</v>
      </c>
      <c r="L4" s="44" t="s">
        <v>27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35">
      <c r="A5">
        <v>51</v>
      </c>
      <c r="B5">
        <v>33</v>
      </c>
      <c r="C5" t="s">
        <v>454</v>
      </c>
      <c r="D5" t="s">
        <v>455</v>
      </c>
      <c r="K5" s="44"/>
      <c r="L5" s="44"/>
    </row>
    <row r="6" spans="1:19" x14ac:dyDescent="0.35">
      <c r="A6">
        <v>51</v>
      </c>
      <c r="B6">
        <v>33</v>
      </c>
      <c r="C6" t="s">
        <v>146</v>
      </c>
      <c r="D6" t="s">
        <v>147</v>
      </c>
      <c r="G6" t="s">
        <v>387</v>
      </c>
      <c r="H6" t="s">
        <v>387</v>
      </c>
      <c r="I6" t="s">
        <v>387</v>
      </c>
      <c r="J6" t="s">
        <v>387</v>
      </c>
      <c r="K6" s="44" t="s">
        <v>27</v>
      </c>
      <c r="L6" s="44" t="s">
        <v>27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</row>
    <row r="7" spans="1:19" x14ac:dyDescent="0.35">
      <c r="A7">
        <v>51</v>
      </c>
      <c r="B7">
        <v>33</v>
      </c>
      <c r="C7" t="s">
        <v>456</v>
      </c>
      <c r="D7" t="s">
        <v>457</v>
      </c>
    </row>
    <row r="8" spans="1:19" x14ac:dyDescent="0.35">
      <c r="A8">
        <v>51</v>
      </c>
      <c r="B8">
        <v>33</v>
      </c>
      <c r="C8" t="s">
        <v>122</v>
      </c>
      <c r="K8" s="44"/>
      <c r="L8" s="44"/>
    </row>
    <row r="9" spans="1:19" x14ac:dyDescent="0.35">
      <c r="A9">
        <v>51</v>
      </c>
      <c r="B9">
        <v>33</v>
      </c>
      <c r="C9" t="s">
        <v>58</v>
      </c>
      <c r="K9" s="44"/>
      <c r="L9" s="44"/>
    </row>
    <row r="10" spans="1:19" x14ac:dyDescent="0.35">
      <c r="A10">
        <v>51</v>
      </c>
      <c r="B10">
        <v>34</v>
      </c>
      <c r="C10" t="s">
        <v>458</v>
      </c>
      <c r="D10" t="s">
        <v>459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18</v>
      </c>
      <c r="K10" s="44" t="s">
        <v>64</v>
      </c>
      <c r="L10" s="44" t="s">
        <v>64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89</v>
      </c>
      <c r="S10" t="s">
        <v>89</v>
      </c>
    </row>
    <row r="11" spans="1:19" x14ac:dyDescent="0.35">
      <c r="A11">
        <v>51</v>
      </c>
      <c r="B11">
        <v>34</v>
      </c>
      <c r="C11" t="s">
        <v>460</v>
      </c>
      <c r="D11" t="s">
        <v>461</v>
      </c>
      <c r="G11" t="s">
        <v>27</v>
      </c>
      <c r="H11" t="s">
        <v>27</v>
      </c>
      <c r="I11" t="s">
        <v>27</v>
      </c>
      <c r="J11" t="s">
        <v>27</v>
      </c>
      <c r="K11" s="44"/>
      <c r="L11" s="44"/>
      <c r="O11" t="s">
        <v>89</v>
      </c>
      <c r="P11" t="s">
        <v>89</v>
      </c>
      <c r="Q11" t="s">
        <v>89</v>
      </c>
      <c r="R11" t="s">
        <v>89</v>
      </c>
      <c r="S11" t="s">
        <v>89</v>
      </c>
    </row>
    <row r="12" spans="1:19" x14ac:dyDescent="0.35">
      <c r="A12">
        <v>51</v>
      </c>
      <c r="B12">
        <v>34</v>
      </c>
      <c r="C12" t="s">
        <v>235</v>
      </c>
      <c r="D12" t="s">
        <v>236</v>
      </c>
      <c r="G12" t="s">
        <v>27</v>
      </c>
      <c r="H12" t="s">
        <v>27</v>
      </c>
      <c r="I12" t="s">
        <v>27</v>
      </c>
      <c r="J12" t="s">
        <v>27</v>
      </c>
      <c r="K12" s="44"/>
      <c r="L12" s="44"/>
      <c r="O12" t="s">
        <v>89</v>
      </c>
      <c r="P12" t="s">
        <v>89</v>
      </c>
      <c r="Q12" t="s">
        <v>89</v>
      </c>
      <c r="R12" t="s">
        <v>89</v>
      </c>
      <c r="S12" t="s">
        <v>89</v>
      </c>
    </row>
    <row r="13" spans="1:19" x14ac:dyDescent="0.35">
      <c r="A13">
        <v>51</v>
      </c>
      <c r="B13">
        <v>34</v>
      </c>
      <c r="C13" t="s">
        <v>65</v>
      </c>
      <c r="G13" t="s">
        <v>462</v>
      </c>
      <c r="H13" t="s">
        <v>462</v>
      </c>
      <c r="I13" t="s">
        <v>462</v>
      </c>
      <c r="K13" s="44"/>
      <c r="L13" s="44"/>
      <c r="O13" t="s">
        <v>89</v>
      </c>
      <c r="P13" t="s">
        <v>89</v>
      </c>
      <c r="Q13" t="s">
        <v>89</v>
      </c>
    </row>
    <row r="14" spans="1:19" x14ac:dyDescent="0.35">
      <c r="A14">
        <v>51</v>
      </c>
      <c r="B14">
        <v>34</v>
      </c>
      <c r="C14" t="s">
        <v>66</v>
      </c>
      <c r="K14" s="44"/>
      <c r="L14" s="44"/>
    </row>
    <row r="15" spans="1:19" x14ac:dyDescent="0.35">
      <c r="A15">
        <v>51</v>
      </c>
      <c r="B15">
        <v>35</v>
      </c>
      <c r="C15" t="s">
        <v>463</v>
      </c>
      <c r="D15" t="s">
        <v>464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s="44" t="s">
        <v>27</v>
      </c>
      <c r="L15" s="44" t="s">
        <v>27</v>
      </c>
      <c r="M15" t="s">
        <v>20</v>
      </c>
      <c r="N15" t="s">
        <v>20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</row>
    <row r="16" spans="1:19" x14ac:dyDescent="0.35">
      <c r="A16">
        <v>51</v>
      </c>
      <c r="B16">
        <v>35</v>
      </c>
      <c r="C16" t="s">
        <v>465</v>
      </c>
      <c r="D16" t="s">
        <v>466</v>
      </c>
      <c r="G16" t="s">
        <v>64</v>
      </c>
      <c r="H16" t="s">
        <v>64</v>
      </c>
      <c r="I16" t="s">
        <v>467</v>
      </c>
      <c r="J16" t="s">
        <v>467</v>
      </c>
      <c r="K16" s="44" t="s">
        <v>64</v>
      </c>
      <c r="L16" s="44" t="s">
        <v>64</v>
      </c>
      <c r="O16" t="s">
        <v>89</v>
      </c>
      <c r="P16" t="s">
        <v>89</v>
      </c>
      <c r="Q16" t="s">
        <v>468</v>
      </c>
      <c r="R16" t="s">
        <v>469</v>
      </c>
      <c r="S16" t="s">
        <v>469</v>
      </c>
    </row>
    <row r="17" spans="1:19" x14ac:dyDescent="0.35">
      <c r="A17">
        <v>51</v>
      </c>
      <c r="B17">
        <v>35</v>
      </c>
      <c r="C17" t="s">
        <v>470</v>
      </c>
      <c r="D17" t="s">
        <v>471</v>
      </c>
      <c r="K17" s="44"/>
      <c r="L17" s="44"/>
    </row>
    <row r="18" spans="1:19" x14ac:dyDescent="0.35">
      <c r="A18">
        <v>51</v>
      </c>
      <c r="B18">
        <v>35</v>
      </c>
      <c r="C18" t="s">
        <v>472</v>
      </c>
      <c r="D18" t="s">
        <v>473</v>
      </c>
      <c r="E18" t="s">
        <v>49</v>
      </c>
      <c r="F18" t="s">
        <v>61</v>
      </c>
      <c r="G18" t="s">
        <v>27</v>
      </c>
      <c r="H18" t="s">
        <v>27</v>
      </c>
      <c r="I18" t="s">
        <v>198</v>
      </c>
      <c r="J18" t="s">
        <v>198</v>
      </c>
      <c r="K18" s="9" t="s">
        <v>198</v>
      </c>
      <c r="L18" s="44"/>
      <c r="M18" t="s">
        <v>20</v>
      </c>
      <c r="N18" t="s">
        <v>20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</row>
    <row r="19" spans="1:19" x14ac:dyDescent="0.35">
      <c r="A19">
        <v>51</v>
      </c>
      <c r="B19">
        <v>35</v>
      </c>
      <c r="C19" t="s">
        <v>325</v>
      </c>
      <c r="D19" t="s">
        <v>326</v>
      </c>
      <c r="G19" t="s">
        <v>27</v>
      </c>
      <c r="H19" t="s">
        <v>27</v>
      </c>
      <c r="I19" t="s">
        <v>27</v>
      </c>
      <c r="J19" t="s">
        <v>64</v>
      </c>
      <c r="K19" s="44" t="s">
        <v>27</v>
      </c>
      <c r="L19" s="44" t="s">
        <v>27</v>
      </c>
      <c r="O19" t="s">
        <v>89</v>
      </c>
      <c r="P19" t="s">
        <v>89</v>
      </c>
      <c r="Q19" t="s">
        <v>89</v>
      </c>
      <c r="R19" t="s">
        <v>89</v>
      </c>
      <c r="S19" t="s">
        <v>89</v>
      </c>
    </row>
    <row r="20" spans="1:19" x14ac:dyDescent="0.35">
      <c r="A20">
        <v>51</v>
      </c>
      <c r="B20">
        <v>35</v>
      </c>
      <c r="C20" t="s">
        <v>474</v>
      </c>
      <c r="D20" t="s">
        <v>475</v>
      </c>
      <c r="G20" t="s">
        <v>27</v>
      </c>
      <c r="O20" t="s">
        <v>89</v>
      </c>
    </row>
    <row r="21" spans="1:19" x14ac:dyDescent="0.35">
      <c r="A21">
        <v>51</v>
      </c>
      <c r="B21">
        <v>35</v>
      </c>
      <c r="C21" t="s">
        <v>476</v>
      </c>
      <c r="D21" t="s">
        <v>477</v>
      </c>
      <c r="G21" t="s">
        <v>27</v>
      </c>
      <c r="H21" t="s">
        <v>27</v>
      </c>
      <c r="I21" t="s">
        <v>27</v>
      </c>
      <c r="J21" t="s">
        <v>64</v>
      </c>
      <c r="K21" s="9" t="s">
        <v>64</v>
      </c>
      <c r="L21" s="44"/>
      <c r="O21" t="s">
        <v>89</v>
      </c>
      <c r="P21" t="s">
        <v>89</v>
      </c>
      <c r="Q21" t="s">
        <v>89</v>
      </c>
      <c r="R21" t="s">
        <v>89</v>
      </c>
      <c r="S21" t="s">
        <v>89</v>
      </c>
    </row>
    <row r="22" spans="1:19" x14ac:dyDescent="0.35">
      <c r="A22">
        <v>51</v>
      </c>
      <c r="B22">
        <v>35</v>
      </c>
      <c r="C22" t="s">
        <v>71</v>
      </c>
      <c r="H22" t="s">
        <v>27</v>
      </c>
      <c r="I22" t="s">
        <v>27</v>
      </c>
      <c r="K22" s="44"/>
      <c r="L22" s="44"/>
      <c r="P22" t="s">
        <v>89</v>
      </c>
      <c r="Q22" t="s">
        <v>28</v>
      </c>
    </row>
    <row r="23" spans="1:19" x14ac:dyDescent="0.35">
      <c r="A23">
        <v>51</v>
      </c>
      <c r="B23">
        <v>35</v>
      </c>
      <c r="C23" t="s">
        <v>72</v>
      </c>
      <c r="K23" s="44"/>
      <c r="L23" s="44"/>
    </row>
    <row r="24" spans="1:19" x14ac:dyDescent="0.35">
      <c r="A24">
        <v>51</v>
      </c>
      <c r="B24">
        <v>36</v>
      </c>
      <c r="C24" t="s">
        <v>246</v>
      </c>
      <c r="D24" t="s">
        <v>247</v>
      </c>
      <c r="F24" t="s">
        <v>27</v>
      </c>
      <c r="H24" t="s">
        <v>27</v>
      </c>
      <c r="I24" t="s">
        <v>27</v>
      </c>
      <c r="J24" t="s">
        <v>27</v>
      </c>
      <c r="K24" s="9"/>
      <c r="L24" s="44" t="s">
        <v>18</v>
      </c>
      <c r="N24" t="s">
        <v>20</v>
      </c>
      <c r="P24" t="s">
        <v>20</v>
      </c>
      <c r="Q24" t="s">
        <v>20</v>
      </c>
      <c r="R24" t="s">
        <v>20</v>
      </c>
      <c r="S24" t="s">
        <v>20</v>
      </c>
    </row>
    <row r="25" spans="1:19" x14ac:dyDescent="0.35">
      <c r="A25">
        <v>51</v>
      </c>
      <c r="B25">
        <v>36</v>
      </c>
      <c r="C25" t="s">
        <v>478</v>
      </c>
      <c r="D25" t="s">
        <v>479</v>
      </c>
      <c r="H25" t="s">
        <v>27</v>
      </c>
      <c r="I25" t="s">
        <v>27</v>
      </c>
      <c r="J25" t="s">
        <v>27</v>
      </c>
      <c r="K25" s="44" t="s">
        <v>49</v>
      </c>
      <c r="L25" s="44" t="s">
        <v>49</v>
      </c>
      <c r="P25" t="s">
        <v>28</v>
      </c>
      <c r="Q25" t="s">
        <v>20</v>
      </c>
      <c r="R25" t="s">
        <v>20</v>
      </c>
      <c r="S25" t="s">
        <v>20</v>
      </c>
    </row>
    <row r="26" spans="1:19" x14ac:dyDescent="0.35">
      <c r="A26">
        <v>51</v>
      </c>
      <c r="B26">
        <v>36</v>
      </c>
      <c r="C26" t="s">
        <v>480</v>
      </c>
      <c r="D26" t="s">
        <v>481</v>
      </c>
      <c r="E26" t="s">
        <v>19</v>
      </c>
      <c r="F26" t="s">
        <v>19</v>
      </c>
      <c r="G26" t="s">
        <v>19</v>
      </c>
      <c r="H26" t="s">
        <v>198</v>
      </c>
      <c r="I26" t="s">
        <v>18</v>
      </c>
      <c r="J26" t="s">
        <v>18</v>
      </c>
      <c r="K26" s="44" t="s">
        <v>27</v>
      </c>
      <c r="L26" s="44" t="s">
        <v>27</v>
      </c>
      <c r="M26" t="s">
        <v>89</v>
      </c>
      <c r="N26" t="s">
        <v>89</v>
      </c>
      <c r="P26" t="s">
        <v>28</v>
      </c>
      <c r="Q26" t="s">
        <v>20</v>
      </c>
      <c r="R26" t="s">
        <v>20</v>
      </c>
      <c r="S26" t="s">
        <v>20</v>
      </c>
    </row>
    <row r="27" spans="1:19" x14ac:dyDescent="0.35">
      <c r="A27">
        <v>51</v>
      </c>
      <c r="B27">
        <v>36</v>
      </c>
      <c r="C27" t="s">
        <v>176</v>
      </c>
      <c r="D27" t="s">
        <v>252</v>
      </c>
      <c r="F27" t="s">
        <v>27</v>
      </c>
      <c r="H27" t="s">
        <v>64</v>
      </c>
      <c r="I27" t="s">
        <v>27</v>
      </c>
      <c r="J27" t="s">
        <v>27</v>
      </c>
      <c r="K27" s="9"/>
      <c r="L27" s="44"/>
      <c r="N27" t="s">
        <v>28</v>
      </c>
      <c r="P27" t="s">
        <v>89</v>
      </c>
      <c r="Q27" t="s">
        <v>89</v>
      </c>
      <c r="R27" t="s">
        <v>20</v>
      </c>
      <c r="S27" t="s">
        <v>20</v>
      </c>
    </row>
    <row r="28" spans="1:19" x14ac:dyDescent="0.35">
      <c r="A28">
        <v>51</v>
      </c>
      <c r="B28">
        <v>36</v>
      </c>
      <c r="C28" t="s">
        <v>255</v>
      </c>
      <c r="D28" t="s">
        <v>256</v>
      </c>
      <c r="H28" t="s">
        <v>27</v>
      </c>
      <c r="I28" t="s">
        <v>64</v>
      </c>
      <c r="J28" t="s">
        <v>64</v>
      </c>
      <c r="K28" s="44" t="s">
        <v>27</v>
      </c>
      <c r="L28" s="44" t="s">
        <v>27</v>
      </c>
      <c r="P28" t="s">
        <v>89</v>
      </c>
      <c r="Q28" t="s">
        <v>28</v>
      </c>
      <c r="R28" t="s">
        <v>28</v>
      </c>
      <c r="S28" t="s">
        <v>28</v>
      </c>
    </row>
    <row r="29" spans="1:19" x14ac:dyDescent="0.35">
      <c r="A29">
        <v>51</v>
      </c>
      <c r="B29">
        <v>36</v>
      </c>
      <c r="C29" t="s">
        <v>177</v>
      </c>
      <c r="D29" t="s">
        <v>257</v>
      </c>
      <c r="F29" t="s">
        <v>27</v>
      </c>
      <c r="H29" t="s">
        <v>27</v>
      </c>
      <c r="I29" t="s">
        <v>18</v>
      </c>
      <c r="J29" t="s">
        <v>18</v>
      </c>
      <c r="K29" s="9"/>
      <c r="L29" s="44"/>
      <c r="N29" t="s">
        <v>20</v>
      </c>
      <c r="P29" t="s">
        <v>20</v>
      </c>
      <c r="Q29" t="s">
        <v>20</v>
      </c>
      <c r="R29" t="s">
        <v>20</v>
      </c>
      <c r="S29" t="s">
        <v>20</v>
      </c>
    </row>
    <row r="30" spans="1:19" x14ac:dyDescent="0.35">
      <c r="A30">
        <v>51</v>
      </c>
      <c r="B30">
        <v>36</v>
      </c>
      <c r="C30" t="s">
        <v>178</v>
      </c>
      <c r="K30" s="44"/>
      <c r="L30" s="44"/>
    </row>
    <row r="31" spans="1:19" x14ac:dyDescent="0.35">
      <c r="A31">
        <v>51</v>
      </c>
      <c r="B31">
        <v>36</v>
      </c>
      <c r="C31" t="s">
        <v>179</v>
      </c>
      <c r="K31" s="44"/>
      <c r="L31" s="44"/>
    </row>
    <row r="32" spans="1:19" x14ac:dyDescent="0.35">
      <c r="A32">
        <v>51</v>
      </c>
      <c r="B32">
        <v>37</v>
      </c>
      <c r="C32" t="s">
        <v>258</v>
      </c>
      <c r="D32" t="s">
        <v>259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s="44" t="s">
        <v>27</v>
      </c>
      <c r="L32" s="44" t="s">
        <v>27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28</v>
      </c>
      <c r="S32" t="s">
        <v>28</v>
      </c>
    </row>
    <row r="33" spans="1:19" x14ac:dyDescent="0.35">
      <c r="A33">
        <v>51</v>
      </c>
      <c r="B33">
        <v>37</v>
      </c>
      <c r="C33" t="s">
        <v>482</v>
      </c>
      <c r="D33" t="s">
        <v>483</v>
      </c>
      <c r="E33" t="s">
        <v>18</v>
      </c>
      <c r="F33" t="s">
        <v>18</v>
      </c>
      <c r="G33" t="s">
        <v>18</v>
      </c>
      <c r="H33" t="s">
        <v>18</v>
      </c>
      <c r="I33" t="s">
        <v>27</v>
      </c>
      <c r="J33" t="s">
        <v>64</v>
      </c>
      <c r="K33" s="44" t="s">
        <v>27</v>
      </c>
      <c r="L33" s="44" t="s">
        <v>27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28</v>
      </c>
      <c r="S33" t="s">
        <v>28</v>
      </c>
    </row>
    <row r="34" spans="1:19" x14ac:dyDescent="0.35">
      <c r="A34">
        <v>51</v>
      </c>
      <c r="B34">
        <v>37</v>
      </c>
      <c r="C34" t="s">
        <v>484</v>
      </c>
      <c r="D34" t="s">
        <v>485</v>
      </c>
      <c r="G34" t="s">
        <v>27</v>
      </c>
      <c r="H34" t="s">
        <v>27</v>
      </c>
      <c r="I34" t="s">
        <v>27</v>
      </c>
      <c r="J34" t="s">
        <v>27</v>
      </c>
      <c r="K34" s="9" t="s">
        <v>27</v>
      </c>
      <c r="L34" s="44"/>
      <c r="O34" t="s">
        <v>89</v>
      </c>
      <c r="P34" t="s">
        <v>89</v>
      </c>
      <c r="Q34" t="s">
        <v>89</v>
      </c>
      <c r="R34" t="s">
        <v>89</v>
      </c>
      <c r="S34" t="s">
        <v>89</v>
      </c>
    </row>
    <row r="35" spans="1:19" x14ac:dyDescent="0.35">
      <c r="A35">
        <v>51</v>
      </c>
      <c r="B35">
        <v>37</v>
      </c>
      <c r="C35" t="s">
        <v>486</v>
      </c>
      <c r="D35" t="s">
        <v>261</v>
      </c>
      <c r="G35" t="s">
        <v>27</v>
      </c>
      <c r="K35" s="44"/>
      <c r="L35" s="44"/>
      <c r="O35" t="s">
        <v>89</v>
      </c>
    </row>
    <row r="36" spans="1:19" x14ac:dyDescent="0.35">
      <c r="A36">
        <v>51</v>
      </c>
      <c r="B36">
        <v>37</v>
      </c>
      <c r="C36" t="s">
        <v>487</v>
      </c>
      <c r="D36" t="s">
        <v>488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s="44" t="s">
        <v>27</v>
      </c>
      <c r="L36" s="44" t="s">
        <v>27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</row>
    <row r="37" spans="1:19" x14ac:dyDescent="0.35">
      <c r="A37">
        <v>51</v>
      </c>
      <c r="B37">
        <v>37</v>
      </c>
      <c r="C37" t="s">
        <v>489</v>
      </c>
      <c r="D37" t="s">
        <v>490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64</v>
      </c>
      <c r="K37" s="9" t="s">
        <v>64</v>
      </c>
      <c r="L37" s="44"/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28</v>
      </c>
      <c r="S37" t="s">
        <v>28</v>
      </c>
    </row>
    <row r="38" spans="1:19" x14ac:dyDescent="0.35">
      <c r="A38">
        <v>51</v>
      </c>
      <c r="B38">
        <v>37</v>
      </c>
      <c r="C38" t="s">
        <v>491</v>
      </c>
      <c r="D38" t="s">
        <v>492</v>
      </c>
    </row>
    <row r="39" spans="1:19" x14ac:dyDescent="0.35">
      <c r="A39">
        <v>51</v>
      </c>
      <c r="B39">
        <v>37</v>
      </c>
      <c r="C39" t="s">
        <v>493</v>
      </c>
      <c r="D39" t="s">
        <v>494</v>
      </c>
      <c r="K39" s="44"/>
      <c r="L39" s="44"/>
    </row>
    <row r="40" spans="1:19" x14ac:dyDescent="0.35">
      <c r="A40">
        <v>51</v>
      </c>
      <c r="B40">
        <v>37</v>
      </c>
      <c r="C40" t="s">
        <v>495</v>
      </c>
      <c r="D40" t="s">
        <v>459</v>
      </c>
    </row>
    <row r="41" spans="1:19" x14ac:dyDescent="0.35">
      <c r="A41">
        <v>51</v>
      </c>
      <c r="B41">
        <v>37</v>
      </c>
      <c r="C41" t="s">
        <v>496</v>
      </c>
      <c r="D41" t="s">
        <v>497</v>
      </c>
      <c r="K41" s="44"/>
      <c r="L41" s="44"/>
    </row>
    <row r="42" spans="1:19" x14ac:dyDescent="0.35">
      <c r="A42">
        <v>51</v>
      </c>
      <c r="B42">
        <v>37</v>
      </c>
      <c r="C42" t="s">
        <v>77</v>
      </c>
      <c r="K42" s="44"/>
      <c r="L42" s="44"/>
    </row>
    <row r="43" spans="1:19" x14ac:dyDescent="0.35">
      <c r="A43">
        <v>51</v>
      </c>
      <c r="B43">
        <v>37</v>
      </c>
      <c r="C43" t="s">
        <v>78</v>
      </c>
      <c r="K43" s="44"/>
      <c r="L43" s="44"/>
    </row>
    <row r="44" spans="1:19" x14ac:dyDescent="0.35">
      <c r="A44">
        <v>51</v>
      </c>
      <c r="B44">
        <v>39</v>
      </c>
      <c r="C44" t="s">
        <v>268</v>
      </c>
      <c r="K44" s="44"/>
      <c r="L44" s="44"/>
    </row>
    <row r="45" spans="1:19" x14ac:dyDescent="0.35">
      <c r="A45">
        <v>51</v>
      </c>
      <c r="B45">
        <v>45</v>
      </c>
      <c r="C45" t="s">
        <v>498</v>
      </c>
      <c r="D45" t="s">
        <v>499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s="44" t="s">
        <v>18</v>
      </c>
      <c r="L45" s="44" t="s">
        <v>18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</row>
    <row r="46" spans="1:19" x14ac:dyDescent="0.35">
      <c r="A46">
        <v>51</v>
      </c>
      <c r="B46">
        <v>45</v>
      </c>
      <c r="C46" t="s">
        <v>500</v>
      </c>
      <c r="D46" t="s">
        <v>501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s="9" t="s">
        <v>18</v>
      </c>
      <c r="L46" s="44"/>
      <c r="M46" t="s">
        <v>20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</row>
    <row r="47" spans="1:19" x14ac:dyDescent="0.35">
      <c r="A47">
        <v>51</v>
      </c>
      <c r="B47">
        <v>45</v>
      </c>
      <c r="C47" t="s">
        <v>502</v>
      </c>
      <c r="D47" t="s">
        <v>503</v>
      </c>
      <c r="E47" t="s">
        <v>18</v>
      </c>
      <c r="F47" t="s">
        <v>18</v>
      </c>
      <c r="G47" t="s">
        <v>18</v>
      </c>
      <c r="H47" t="s">
        <v>18</v>
      </c>
      <c r="I47" t="s">
        <v>27</v>
      </c>
      <c r="J47" t="s">
        <v>27</v>
      </c>
      <c r="K47" s="44" t="s">
        <v>64</v>
      </c>
      <c r="L47" s="44" t="s">
        <v>64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</row>
    <row r="48" spans="1:19" x14ac:dyDescent="0.35">
      <c r="A48">
        <v>51</v>
      </c>
      <c r="B48">
        <v>45</v>
      </c>
      <c r="C48" t="s">
        <v>282</v>
      </c>
      <c r="D48" t="s">
        <v>283</v>
      </c>
      <c r="E48" t="s">
        <v>27</v>
      </c>
      <c r="F48" t="s">
        <v>27</v>
      </c>
      <c r="G48" t="s">
        <v>27</v>
      </c>
      <c r="H48" t="s">
        <v>27</v>
      </c>
      <c r="I48" t="s">
        <v>64</v>
      </c>
      <c r="J48" t="s">
        <v>64</v>
      </c>
      <c r="K48" s="44" t="s">
        <v>64</v>
      </c>
      <c r="L48" s="44" t="s">
        <v>64</v>
      </c>
      <c r="M48" t="s">
        <v>89</v>
      </c>
      <c r="N48" t="s">
        <v>89</v>
      </c>
      <c r="O48" t="s">
        <v>89</v>
      </c>
      <c r="P48" t="s">
        <v>89</v>
      </c>
      <c r="Q48" t="s">
        <v>89</v>
      </c>
      <c r="R48" t="s">
        <v>89</v>
      </c>
      <c r="S48" t="s">
        <v>89</v>
      </c>
    </row>
    <row r="49" spans="1:19" x14ac:dyDescent="0.35">
      <c r="A49">
        <v>51</v>
      </c>
      <c r="B49">
        <v>45</v>
      </c>
      <c r="C49" t="s">
        <v>196</v>
      </c>
      <c r="D49" t="s">
        <v>197</v>
      </c>
      <c r="E49" t="s">
        <v>27</v>
      </c>
      <c r="F49" t="s">
        <v>27</v>
      </c>
      <c r="G49" t="s">
        <v>18</v>
      </c>
      <c r="H49" t="s">
        <v>18</v>
      </c>
      <c r="I49" t="s">
        <v>18</v>
      </c>
      <c r="J49" t="s">
        <v>18</v>
      </c>
      <c r="K49" s="44" t="s">
        <v>18</v>
      </c>
      <c r="L49" s="44" t="s">
        <v>18</v>
      </c>
      <c r="M49" t="s">
        <v>89</v>
      </c>
      <c r="N49" t="s">
        <v>89</v>
      </c>
      <c r="O49" t="s">
        <v>89</v>
      </c>
      <c r="P49" t="s">
        <v>89</v>
      </c>
      <c r="Q49" t="s">
        <v>89</v>
      </c>
      <c r="R49" t="s">
        <v>28</v>
      </c>
      <c r="S49" t="s">
        <v>28</v>
      </c>
    </row>
    <row r="50" spans="1:19" x14ac:dyDescent="0.35">
      <c r="A50">
        <v>51</v>
      </c>
      <c r="B50">
        <v>45</v>
      </c>
      <c r="C50" t="s">
        <v>84</v>
      </c>
      <c r="G50" t="s">
        <v>64</v>
      </c>
      <c r="H50" t="s">
        <v>64</v>
      </c>
      <c r="I50" t="s">
        <v>64</v>
      </c>
      <c r="K50" s="44"/>
      <c r="L50" s="44"/>
      <c r="O50" t="s">
        <v>89</v>
      </c>
      <c r="P50" t="s">
        <v>89</v>
      </c>
      <c r="Q50" t="s">
        <v>89</v>
      </c>
    </row>
    <row r="51" spans="1:19" x14ac:dyDescent="0.35">
      <c r="A51">
        <v>51</v>
      </c>
      <c r="B51">
        <v>45</v>
      </c>
      <c r="C51" t="s">
        <v>81</v>
      </c>
      <c r="K51" s="45"/>
      <c r="L51" s="45"/>
    </row>
    <row r="53" spans="1:19" x14ac:dyDescent="0.35">
      <c r="C53" t="s">
        <v>734</v>
      </c>
      <c r="D53" t="s">
        <v>742</v>
      </c>
      <c r="E53" t="s">
        <v>743</v>
      </c>
    </row>
    <row r="54" spans="1:19" x14ac:dyDescent="0.35">
      <c r="C54">
        <v>12</v>
      </c>
      <c r="D54">
        <v>19</v>
      </c>
      <c r="E54">
        <v>1</v>
      </c>
    </row>
    <row r="55" spans="1:19" x14ac:dyDescent="0.35">
      <c r="C55" s="4">
        <f>C54/SUM($C54:$E54)</f>
        <v>0.375</v>
      </c>
      <c r="D55" s="4">
        <f>D54/SUM($C54:$E54)</f>
        <v>0.59375</v>
      </c>
      <c r="E55" s="2">
        <f>E54/SUM($C54:$E54)</f>
        <v>3.125E-2</v>
      </c>
      <c r="F55" s="4">
        <f>SUM(C55:E55)</f>
        <v>1</v>
      </c>
      <c r="G55" s="4">
        <f>SUM(D55:E55)</f>
        <v>0.625</v>
      </c>
    </row>
    <row r="57" spans="1:19" x14ac:dyDescent="0.35">
      <c r="C57">
        <v>12</v>
      </c>
      <c r="D57">
        <v>18</v>
      </c>
      <c r="E57">
        <v>1</v>
      </c>
    </row>
    <row r="58" spans="1:19" x14ac:dyDescent="0.35">
      <c r="C58" s="4">
        <f>C57/SUM($C57:$E57)</f>
        <v>0.38709677419354838</v>
      </c>
      <c r="D58" s="4">
        <f>D57/SUM($C57:$E57)</f>
        <v>0.58064516129032262</v>
      </c>
      <c r="E58" s="2">
        <f>E57/SUM($C57:$E57)</f>
        <v>3.2258064516129031E-2</v>
      </c>
      <c r="F58" s="4">
        <f>SUM(C58:E58)</f>
        <v>1</v>
      </c>
      <c r="G58" s="4">
        <f>SUM(D58:E58)</f>
        <v>0.61290322580645162</v>
      </c>
    </row>
    <row r="60" spans="1:19" x14ac:dyDescent="0.35">
      <c r="C60">
        <v>9</v>
      </c>
      <c r="D60">
        <v>15</v>
      </c>
      <c r="E60">
        <v>1</v>
      </c>
    </row>
    <row r="61" spans="1:19" x14ac:dyDescent="0.35">
      <c r="C61" s="4">
        <f>C60/SUM($C60:$E60)</f>
        <v>0.36</v>
      </c>
      <c r="D61" s="4">
        <f>D60/SUM($C60:$E60)</f>
        <v>0.6</v>
      </c>
      <c r="E61" s="2">
        <f>E60/SUM($C60:$E60)</f>
        <v>0.04</v>
      </c>
      <c r="F61" s="4">
        <f>SUM(C61:E61)</f>
        <v>1</v>
      </c>
      <c r="G61" s="4">
        <f>SUM(D61:E61)</f>
        <v>0.64</v>
      </c>
    </row>
    <row r="63" spans="1:19" x14ac:dyDescent="0.35">
      <c r="B63">
        <v>2013</v>
      </c>
      <c r="C63">
        <v>11</v>
      </c>
      <c r="D63">
        <v>22</v>
      </c>
      <c r="E63">
        <v>0</v>
      </c>
    </row>
    <row r="64" spans="1:19" x14ac:dyDescent="0.35">
      <c r="C64" s="4">
        <f>C63/SUM($C63:$E63)</f>
        <v>0.33333333333333331</v>
      </c>
      <c r="D64" s="4">
        <f>D63/SUM($C63:$E63)</f>
        <v>0.66666666666666663</v>
      </c>
      <c r="E64" s="2">
        <f>E63/SUM($C63:$E63)</f>
        <v>0</v>
      </c>
      <c r="G64" s="4">
        <f>SUM(D64:E64)</f>
        <v>0.66666666666666663</v>
      </c>
    </row>
    <row r="65" spans="2:7" x14ac:dyDescent="0.35">
      <c r="B65">
        <v>2015</v>
      </c>
      <c r="C65">
        <v>13</v>
      </c>
      <c r="D65">
        <v>26</v>
      </c>
      <c r="E65">
        <v>0</v>
      </c>
      <c r="G65" s="4"/>
    </row>
    <row r="66" spans="2:7" x14ac:dyDescent="0.35">
      <c r="C66" s="4">
        <f>C65/SUM($C65:$E65)</f>
        <v>0.33333333333333331</v>
      </c>
      <c r="D66" s="4">
        <f>D65/SUM($C65:$E65)</f>
        <v>0.66666666666666663</v>
      </c>
      <c r="E66" s="2">
        <f>E65/SUM($C65:$E65)</f>
        <v>0</v>
      </c>
      <c r="G66" s="4">
        <f>SUM(D66:E66)</f>
        <v>0.66666666666666663</v>
      </c>
    </row>
    <row r="67" spans="2:7" x14ac:dyDescent="0.35">
      <c r="B67">
        <v>2017</v>
      </c>
      <c r="C67">
        <v>13</v>
      </c>
      <c r="D67">
        <v>28</v>
      </c>
      <c r="E67">
        <v>0</v>
      </c>
      <c r="G67" s="4"/>
    </row>
    <row r="68" spans="2:7" x14ac:dyDescent="0.35">
      <c r="C68" s="4">
        <f>C67/SUM($C67:$E67)</f>
        <v>0.31707317073170732</v>
      </c>
      <c r="D68" s="4">
        <f>D67/SUM($C67:$E67)</f>
        <v>0.68292682926829273</v>
      </c>
      <c r="E68" s="2">
        <f>E67/SUM($C67:$E67)</f>
        <v>0</v>
      </c>
      <c r="G68" s="4">
        <f t="shared" ref="G68:G72" si="0">SUM(D68:E68)</f>
        <v>0.68292682926829273</v>
      </c>
    </row>
    <row r="69" spans="2:7" x14ac:dyDescent="0.35">
      <c r="B69">
        <v>2019</v>
      </c>
      <c r="C69">
        <v>15</v>
      </c>
      <c r="D69">
        <v>25</v>
      </c>
      <c r="E69">
        <v>0</v>
      </c>
      <c r="G69" s="4"/>
    </row>
    <row r="70" spans="2:7" x14ac:dyDescent="0.35">
      <c r="C70" s="4">
        <f>C69/SUM($C69:$E69)</f>
        <v>0.375</v>
      </c>
      <c r="D70" s="4">
        <f>D69/SUM($C69:$E69)</f>
        <v>0.625</v>
      </c>
      <c r="E70" s="2">
        <f>E69/SUM($C69:$E69)</f>
        <v>0</v>
      </c>
      <c r="G70" s="4">
        <f t="shared" si="0"/>
        <v>0.625</v>
      </c>
    </row>
    <row r="71" spans="2:7" x14ac:dyDescent="0.35">
      <c r="B71">
        <v>2021</v>
      </c>
      <c r="C71">
        <v>12</v>
      </c>
      <c r="D71">
        <v>19</v>
      </c>
      <c r="E71">
        <v>1</v>
      </c>
      <c r="G71" s="4"/>
    </row>
    <row r="72" spans="2:7" x14ac:dyDescent="0.35">
      <c r="C72" s="4">
        <f>C71/SUM($C71:$E71)</f>
        <v>0.375</v>
      </c>
      <c r="D72" s="4">
        <f>D71/SUM($C71:$E71)</f>
        <v>0.59375</v>
      </c>
      <c r="E72" s="2">
        <f>E71/SUM($C71:$E71)</f>
        <v>3.125E-2</v>
      </c>
      <c r="G72" s="4">
        <f t="shared" si="0"/>
        <v>0.625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4744-5EF3-462C-AB36-21F04EC11E78}">
  <dimension ref="A1:Q19"/>
  <sheetViews>
    <sheetView topLeftCell="A7" workbookViewId="0">
      <selection activeCell="K1" sqref="K1:K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48</v>
      </c>
      <c r="B2">
        <v>33</v>
      </c>
      <c r="C2" t="s">
        <v>433</v>
      </c>
      <c r="D2" t="s">
        <v>434</v>
      </c>
    </row>
    <row r="3" spans="1:17" x14ac:dyDescent="0.35">
      <c r="A3">
        <v>48</v>
      </c>
      <c r="B3">
        <v>33</v>
      </c>
      <c r="C3" t="s">
        <v>435</v>
      </c>
      <c r="D3" t="s">
        <v>436</v>
      </c>
      <c r="H3" t="s">
        <v>18</v>
      </c>
      <c r="I3" t="s">
        <v>18</v>
      </c>
      <c r="J3" t="s">
        <v>18</v>
      </c>
      <c r="O3" t="s">
        <v>89</v>
      </c>
      <c r="P3" t="s">
        <v>89</v>
      </c>
      <c r="Q3" t="s">
        <v>89</v>
      </c>
    </row>
    <row r="4" spans="1:17" x14ac:dyDescent="0.35">
      <c r="A4">
        <v>48</v>
      </c>
      <c r="B4">
        <v>33</v>
      </c>
      <c r="C4" t="s">
        <v>437</v>
      </c>
      <c r="D4" t="s">
        <v>438</v>
      </c>
      <c r="F4" t="s">
        <v>18</v>
      </c>
      <c r="H4" t="s">
        <v>18</v>
      </c>
      <c r="I4" t="s">
        <v>18</v>
      </c>
      <c r="J4" t="s">
        <v>27</v>
      </c>
      <c r="O4" t="s">
        <v>89</v>
      </c>
      <c r="P4" t="s">
        <v>89</v>
      </c>
      <c r="Q4" t="s">
        <v>89</v>
      </c>
    </row>
    <row r="5" spans="1:17" x14ac:dyDescent="0.35">
      <c r="A5">
        <v>48</v>
      </c>
      <c r="B5">
        <v>33</v>
      </c>
      <c r="C5" t="s">
        <v>122</v>
      </c>
    </row>
    <row r="6" spans="1:17" x14ac:dyDescent="0.35">
      <c r="A6">
        <v>48</v>
      </c>
      <c r="B6">
        <v>33</v>
      </c>
      <c r="C6" t="s">
        <v>58</v>
      </c>
    </row>
    <row r="7" spans="1:17" x14ac:dyDescent="0.35">
      <c r="A7">
        <v>48</v>
      </c>
      <c r="B7">
        <v>34</v>
      </c>
      <c r="C7" t="s">
        <v>439</v>
      </c>
      <c r="D7" t="s">
        <v>440</v>
      </c>
      <c r="H7" t="s">
        <v>133</v>
      </c>
    </row>
    <row r="8" spans="1:17" x14ac:dyDescent="0.35">
      <c r="A8">
        <v>48</v>
      </c>
      <c r="B8">
        <v>34</v>
      </c>
      <c r="C8" t="s">
        <v>441</v>
      </c>
      <c r="D8" t="s">
        <v>442</v>
      </c>
      <c r="E8" t="s">
        <v>49</v>
      </c>
      <c r="F8" t="s">
        <v>404</v>
      </c>
      <c r="L8" t="s">
        <v>28</v>
      </c>
      <c r="M8" t="s">
        <v>28</v>
      </c>
    </row>
    <row r="9" spans="1:17" x14ac:dyDescent="0.35">
      <c r="A9">
        <v>48</v>
      </c>
      <c r="B9">
        <v>34</v>
      </c>
      <c r="C9" t="s">
        <v>443</v>
      </c>
      <c r="D9" t="s">
        <v>444</v>
      </c>
      <c r="E9" t="s">
        <v>18</v>
      </c>
      <c r="F9" t="s">
        <v>18</v>
      </c>
      <c r="H9" t="s">
        <v>27</v>
      </c>
      <c r="I9" t="s">
        <v>27</v>
      </c>
      <c r="J9" t="s">
        <v>27</v>
      </c>
      <c r="L9" t="s">
        <v>28</v>
      </c>
      <c r="M9" t="s">
        <v>28</v>
      </c>
      <c r="O9" t="s">
        <v>89</v>
      </c>
      <c r="P9" t="s">
        <v>89</v>
      </c>
      <c r="Q9" t="s">
        <v>89</v>
      </c>
    </row>
    <row r="10" spans="1:17" x14ac:dyDescent="0.35">
      <c r="A10">
        <v>48</v>
      </c>
      <c r="B10">
        <v>34</v>
      </c>
      <c r="C10" t="s">
        <v>363</v>
      </c>
      <c r="D10" t="s">
        <v>364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L10" t="s">
        <v>28</v>
      </c>
      <c r="M10" t="s">
        <v>28</v>
      </c>
      <c r="N10" t="s">
        <v>89</v>
      </c>
      <c r="O10" t="s">
        <v>89</v>
      </c>
      <c r="P10" t="s">
        <v>89</v>
      </c>
      <c r="Q10" t="s">
        <v>89</v>
      </c>
    </row>
    <row r="11" spans="1:17" x14ac:dyDescent="0.35">
      <c r="A11">
        <v>48</v>
      </c>
      <c r="B11">
        <v>34</v>
      </c>
      <c r="C11" t="s">
        <v>445</v>
      </c>
      <c r="D11" t="s">
        <v>446</v>
      </c>
    </row>
    <row r="12" spans="1:17" x14ac:dyDescent="0.35">
      <c r="A12">
        <v>48</v>
      </c>
      <c r="B12">
        <v>34</v>
      </c>
      <c r="C12" t="s">
        <v>65</v>
      </c>
    </row>
    <row r="13" spans="1:17" x14ac:dyDescent="0.35">
      <c r="A13">
        <v>48</v>
      </c>
      <c r="B13">
        <v>34</v>
      </c>
      <c r="C13" t="s">
        <v>66</v>
      </c>
    </row>
    <row r="14" spans="1:17" x14ac:dyDescent="0.35">
      <c r="A14">
        <v>48</v>
      </c>
      <c r="B14">
        <v>46</v>
      </c>
      <c r="C14" t="s">
        <v>447</v>
      </c>
      <c r="D14" t="s">
        <v>448</v>
      </c>
      <c r="E14" t="s">
        <v>49</v>
      </c>
      <c r="F14" t="s">
        <v>27</v>
      </c>
      <c r="G14" t="s">
        <v>46</v>
      </c>
      <c r="H14" t="s">
        <v>27</v>
      </c>
      <c r="I14" t="s">
        <v>27</v>
      </c>
      <c r="J14" t="s">
        <v>49</v>
      </c>
      <c r="L14" t="s">
        <v>28</v>
      </c>
      <c r="M14" t="s">
        <v>28</v>
      </c>
      <c r="N14" t="s">
        <v>89</v>
      </c>
      <c r="O14" t="s">
        <v>89</v>
      </c>
      <c r="P14" t="s">
        <v>20</v>
      </c>
      <c r="Q14" t="s">
        <v>28</v>
      </c>
    </row>
    <row r="15" spans="1:17" x14ac:dyDescent="0.35">
      <c r="A15">
        <v>48</v>
      </c>
      <c r="B15">
        <v>46</v>
      </c>
      <c r="C15" t="s">
        <v>449</v>
      </c>
    </row>
    <row r="17" spans="2:4" x14ac:dyDescent="0.35">
      <c r="B17" t="s">
        <v>734</v>
      </c>
      <c r="C17" t="s">
        <v>742</v>
      </c>
      <c r="D17" t="s">
        <v>743</v>
      </c>
    </row>
    <row r="18" spans="2:4" x14ac:dyDescent="0.35">
      <c r="B18">
        <v>1</v>
      </c>
      <c r="C18">
        <v>3</v>
      </c>
      <c r="D18">
        <v>1</v>
      </c>
    </row>
    <row r="19" spans="2:4" x14ac:dyDescent="0.35">
      <c r="B19" s="2">
        <f>B18/SUM($B18:$D18)</f>
        <v>0.2</v>
      </c>
      <c r="C19" s="2">
        <f t="shared" ref="C19:D19" si="0">C18/SUM($B18:$D18)</f>
        <v>0.6</v>
      </c>
      <c r="D19" s="2">
        <f t="shared" si="0"/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D03-9F26-4BCF-BDCA-91A8B3EAB5A6}">
  <dimension ref="A1:R65"/>
  <sheetViews>
    <sheetView topLeftCell="A28" workbookViewId="0">
      <selection activeCell="A2" sqref="A2:Q55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41</v>
      </c>
      <c r="B2">
        <v>31</v>
      </c>
      <c r="C2" t="s">
        <v>343</v>
      </c>
      <c r="D2" t="s">
        <v>344</v>
      </c>
    </row>
    <row r="3" spans="1:18" x14ac:dyDescent="0.35">
      <c r="A3">
        <v>41</v>
      </c>
      <c r="B3">
        <v>31</v>
      </c>
      <c r="C3" t="s">
        <v>40</v>
      </c>
    </row>
    <row r="4" spans="1:18" x14ac:dyDescent="0.35">
      <c r="A4">
        <v>41</v>
      </c>
      <c r="B4">
        <v>32</v>
      </c>
    </row>
    <row r="5" spans="1:18" x14ac:dyDescent="0.35">
      <c r="A5">
        <v>41</v>
      </c>
      <c r="B5">
        <v>32</v>
      </c>
      <c r="C5" t="s">
        <v>345</v>
      </c>
      <c r="D5" t="s">
        <v>346</v>
      </c>
      <c r="E5" t="s">
        <v>18</v>
      </c>
      <c r="F5" t="s">
        <v>18</v>
      </c>
      <c r="G5" t="s">
        <v>198</v>
      </c>
      <c r="H5" t="s">
        <v>347</v>
      </c>
      <c r="I5" t="s">
        <v>347</v>
      </c>
      <c r="J5" t="s">
        <v>347</v>
      </c>
      <c r="K5" s="46" t="s">
        <v>785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18" x14ac:dyDescent="0.35">
      <c r="A6">
        <v>41</v>
      </c>
      <c r="B6">
        <v>32</v>
      </c>
      <c r="C6" t="s">
        <v>348</v>
      </c>
      <c r="D6" t="s">
        <v>349</v>
      </c>
      <c r="E6" t="s">
        <v>49</v>
      </c>
      <c r="F6" t="s">
        <v>27</v>
      </c>
      <c r="G6" t="s">
        <v>49</v>
      </c>
      <c r="H6" t="s">
        <v>27</v>
      </c>
      <c r="I6" t="s">
        <v>27</v>
      </c>
      <c r="J6" t="s">
        <v>27</v>
      </c>
      <c r="K6" s="33" t="s">
        <v>27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28</v>
      </c>
      <c r="R6" t="s">
        <v>28</v>
      </c>
    </row>
    <row r="7" spans="1:18" x14ac:dyDescent="0.35">
      <c r="A7">
        <v>41</v>
      </c>
      <c r="B7">
        <v>32</v>
      </c>
      <c r="C7" t="s">
        <v>350</v>
      </c>
      <c r="D7" t="s">
        <v>351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s="33" t="s">
        <v>284</v>
      </c>
      <c r="L7" t="s">
        <v>20</v>
      </c>
      <c r="M7" t="s">
        <v>20</v>
      </c>
      <c r="N7" t="s">
        <v>28</v>
      </c>
      <c r="O7" t="s">
        <v>28</v>
      </c>
      <c r="P7" t="s">
        <v>20</v>
      </c>
      <c r="Q7" t="s">
        <v>20</v>
      </c>
      <c r="R7" t="s">
        <v>20</v>
      </c>
    </row>
    <row r="8" spans="1:18" x14ac:dyDescent="0.35">
      <c r="A8">
        <v>41</v>
      </c>
      <c r="B8">
        <v>32</v>
      </c>
      <c r="C8" t="s">
        <v>352</v>
      </c>
      <c r="D8" t="s">
        <v>353</v>
      </c>
      <c r="E8" t="s">
        <v>19</v>
      </c>
      <c r="F8" t="s">
        <v>19</v>
      </c>
      <c r="G8" t="s">
        <v>19</v>
      </c>
      <c r="H8" t="s">
        <v>19</v>
      </c>
      <c r="I8" t="s">
        <v>18</v>
      </c>
      <c r="J8" t="s">
        <v>18</v>
      </c>
      <c r="K8" s="33" t="s">
        <v>18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</row>
    <row r="9" spans="1:18" x14ac:dyDescent="0.35">
      <c r="A9">
        <v>41</v>
      </c>
      <c r="B9">
        <v>32</v>
      </c>
      <c r="C9" t="s">
        <v>56</v>
      </c>
      <c r="K9" s="33"/>
      <c r="L9" t="s">
        <v>23</v>
      </c>
    </row>
    <row r="10" spans="1:18" x14ac:dyDescent="0.35">
      <c r="A10">
        <v>41</v>
      </c>
      <c r="B10">
        <v>32</v>
      </c>
      <c r="C10" t="s">
        <v>354</v>
      </c>
      <c r="K10" s="33"/>
    </row>
    <row r="11" spans="1:18" x14ac:dyDescent="0.35">
      <c r="A11">
        <v>41</v>
      </c>
      <c r="B11">
        <v>33</v>
      </c>
      <c r="K11" s="33"/>
    </row>
    <row r="12" spans="1:18" x14ac:dyDescent="0.35">
      <c r="A12">
        <v>41</v>
      </c>
      <c r="B12">
        <v>33</v>
      </c>
      <c r="C12" t="s">
        <v>355</v>
      </c>
      <c r="D12" t="s">
        <v>356</v>
      </c>
      <c r="E12" t="s">
        <v>19</v>
      </c>
      <c r="F12" t="s">
        <v>18</v>
      </c>
      <c r="G12" t="s">
        <v>19</v>
      </c>
      <c r="H12" t="s">
        <v>18</v>
      </c>
      <c r="I12" t="s">
        <v>18</v>
      </c>
      <c r="J12" t="s">
        <v>18</v>
      </c>
      <c r="K12" s="33" t="s">
        <v>18</v>
      </c>
      <c r="L12" t="s">
        <v>28</v>
      </c>
      <c r="M12" t="s">
        <v>28</v>
      </c>
      <c r="N12" t="s">
        <v>28</v>
      </c>
      <c r="O12" t="s">
        <v>28</v>
      </c>
      <c r="P12" t="s">
        <v>89</v>
      </c>
      <c r="Q12" t="s">
        <v>89</v>
      </c>
      <c r="R12" t="s">
        <v>89</v>
      </c>
    </row>
    <row r="13" spans="1:18" x14ac:dyDescent="0.35">
      <c r="A13">
        <v>41</v>
      </c>
      <c r="B13">
        <v>33</v>
      </c>
      <c r="C13" t="s">
        <v>357</v>
      </c>
      <c r="D13" t="s">
        <v>358</v>
      </c>
      <c r="E13" t="s">
        <v>19</v>
      </c>
      <c r="F13" t="s">
        <v>18</v>
      </c>
      <c r="G13" t="s">
        <v>19</v>
      </c>
      <c r="H13" t="s">
        <v>27</v>
      </c>
      <c r="I13" t="s">
        <v>27</v>
      </c>
      <c r="J13" t="s">
        <v>27</v>
      </c>
      <c r="K13" s="33" t="s">
        <v>27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28</v>
      </c>
      <c r="R13" t="s">
        <v>28</v>
      </c>
    </row>
    <row r="14" spans="1:18" x14ac:dyDescent="0.35">
      <c r="A14">
        <v>41</v>
      </c>
      <c r="B14">
        <v>33</v>
      </c>
      <c r="C14" t="s">
        <v>359</v>
      </c>
      <c r="D14" t="s">
        <v>360</v>
      </c>
      <c r="G14" t="s">
        <v>23</v>
      </c>
      <c r="K14" s="33"/>
      <c r="L14" t="s">
        <v>23</v>
      </c>
      <c r="P14" t="s">
        <v>23</v>
      </c>
    </row>
    <row r="15" spans="1:18" x14ac:dyDescent="0.35">
      <c r="A15">
        <v>41</v>
      </c>
      <c r="B15">
        <v>33</v>
      </c>
      <c r="C15" t="s">
        <v>361</v>
      </c>
      <c r="D15" t="s">
        <v>362</v>
      </c>
      <c r="E15" t="s">
        <v>19</v>
      </c>
      <c r="F15" t="s">
        <v>19</v>
      </c>
      <c r="G15" t="s">
        <v>19</v>
      </c>
      <c r="H15" t="s">
        <v>18</v>
      </c>
      <c r="I15" t="s">
        <v>18</v>
      </c>
      <c r="J15" t="s">
        <v>27</v>
      </c>
      <c r="K15" s="46" t="s">
        <v>19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28</v>
      </c>
      <c r="R15" t="s">
        <v>28</v>
      </c>
    </row>
    <row r="16" spans="1:18" x14ac:dyDescent="0.35">
      <c r="A16">
        <v>41</v>
      </c>
      <c r="B16">
        <v>33</v>
      </c>
      <c r="C16" t="s">
        <v>122</v>
      </c>
      <c r="G16" t="s">
        <v>23</v>
      </c>
      <c r="K16" s="33"/>
    </row>
    <row r="17" spans="1:18" x14ac:dyDescent="0.35">
      <c r="A17">
        <v>41</v>
      </c>
      <c r="B17">
        <v>33</v>
      </c>
      <c r="C17" t="s">
        <v>58</v>
      </c>
      <c r="G17" t="s">
        <v>23</v>
      </c>
      <c r="K17" s="33"/>
    </row>
    <row r="18" spans="1:18" x14ac:dyDescent="0.35">
      <c r="A18">
        <v>41</v>
      </c>
      <c r="B18">
        <v>34</v>
      </c>
      <c r="G18" t="s">
        <v>23</v>
      </c>
      <c r="K18" s="33"/>
    </row>
    <row r="19" spans="1:18" x14ac:dyDescent="0.35">
      <c r="A19">
        <v>41</v>
      </c>
      <c r="B19">
        <v>34</v>
      </c>
      <c r="C19" t="s">
        <v>363</v>
      </c>
      <c r="D19" t="s">
        <v>364</v>
      </c>
      <c r="E19" t="s">
        <v>18</v>
      </c>
      <c r="F19" t="s">
        <v>19</v>
      </c>
      <c r="G19" t="s">
        <v>18</v>
      </c>
      <c r="H19" t="s">
        <v>18</v>
      </c>
      <c r="I19" t="s">
        <v>18</v>
      </c>
      <c r="J19" t="s">
        <v>27</v>
      </c>
      <c r="K19" s="33" t="s">
        <v>27</v>
      </c>
      <c r="L19" t="s">
        <v>20</v>
      </c>
      <c r="M19" t="s">
        <v>20</v>
      </c>
      <c r="N19" t="s">
        <v>28</v>
      </c>
      <c r="O19" t="s">
        <v>28</v>
      </c>
      <c r="P19" t="s">
        <v>20</v>
      </c>
      <c r="Q19" t="s">
        <v>28</v>
      </c>
      <c r="R19" t="s">
        <v>28</v>
      </c>
    </row>
    <row r="20" spans="1:18" x14ac:dyDescent="0.35">
      <c r="A20">
        <v>41</v>
      </c>
      <c r="B20">
        <v>34</v>
      </c>
      <c r="C20" t="s">
        <v>365</v>
      </c>
      <c r="D20" t="s">
        <v>366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s="33" t="s">
        <v>18</v>
      </c>
      <c r="L20" t="s">
        <v>20</v>
      </c>
      <c r="M20" t="s">
        <v>20</v>
      </c>
      <c r="N20" t="s">
        <v>28</v>
      </c>
      <c r="O20" t="s">
        <v>28</v>
      </c>
      <c r="P20" t="s">
        <v>20</v>
      </c>
      <c r="Q20" t="s">
        <v>28</v>
      </c>
      <c r="R20" t="s">
        <v>28</v>
      </c>
    </row>
    <row r="21" spans="1:18" x14ac:dyDescent="0.35">
      <c r="A21">
        <v>41</v>
      </c>
      <c r="B21">
        <v>34</v>
      </c>
      <c r="C21" t="s">
        <v>65</v>
      </c>
      <c r="K21" s="33"/>
      <c r="Q21" t="s">
        <v>23</v>
      </c>
      <c r="R21" t="s">
        <v>23</v>
      </c>
    </row>
    <row r="22" spans="1:18" x14ac:dyDescent="0.35">
      <c r="A22">
        <v>41</v>
      </c>
      <c r="B22">
        <v>34</v>
      </c>
      <c r="C22" t="s">
        <v>66</v>
      </c>
      <c r="K22" s="33"/>
    </row>
    <row r="23" spans="1:18" x14ac:dyDescent="0.35">
      <c r="A23">
        <v>41</v>
      </c>
      <c r="B23">
        <v>35</v>
      </c>
      <c r="K23" s="33"/>
    </row>
    <row r="24" spans="1:18" x14ac:dyDescent="0.35">
      <c r="A24">
        <v>41</v>
      </c>
      <c r="B24">
        <v>35</v>
      </c>
      <c r="C24" t="s">
        <v>367</v>
      </c>
      <c r="D24" t="s">
        <v>368</v>
      </c>
      <c r="E24" t="s">
        <v>369</v>
      </c>
      <c r="F24" t="s">
        <v>61</v>
      </c>
      <c r="G24" t="s">
        <v>61</v>
      </c>
      <c r="H24" t="s">
        <v>49</v>
      </c>
      <c r="I24" t="s">
        <v>49</v>
      </c>
      <c r="J24" t="s">
        <v>27</v>
      </c>
      <c r="K24" s="33" t="s">
        <v>49</v>
      </c>
      <c r="L24" t="s">
        <v>20</v>
      </c>
      <c r="M24" t="s">
        <v>20</v>
      </c>
      <c r="N24" t="s">
        <v>20</v>
      </c>
      <c r="O24" t="s">
        <v>20</v>
      </c>
      <c r="P24" t="s">
        <v>89</v>
      </c>
      <c r="Q24" t="s">
        <v>20</v>
      </c>
      <c r="R24" t="s">
        <v>20</v>
      </c>
    </row>
    <row r="25" spans="1:18" x14ac:dyDescent="0.35">
      <c r="A25">
        <v>41</v>
      </c>
      <c r="B25">
        <v>35</v>
      </c>
      <c r="C25" t="s">
        <v>370</v>
      </c>
      <c r="D25" t="s">
        <v>371</v>
      </c>
      <c r="E25" t="s">
        <v>18</v>
      </c>
      <c r="F25" t="s">
        <v>18</v>
      </c>
      <c r="G25" t="s">
        <v>18</v>
      </c>
      <c r="H25" t="s">
        <v>18</v>
      </c>
      <c r="I25" t="s">
        <v>27</v>
      </c>
      <c r="J25" t="s">
        <v>18</v>
      </c>
      <c r="K25" s="46" t="s">
        <v>27</v>
      </c>
      <c r="L25" t="s">
        <v>20</v>
      </c>
      <c r="M25" t="s">
        <v>20</v>
      </c>
      <c r="N25" t="s">
        <v>89</v>
      </c>
      <c r="O25" t="s">
        <v>89</v>
      </c>
      <c r="P25" t="s">
        <v>28</v>
      </c>
      <c r="Q25" t="s">
        <v>20</v>
      </c>
      <c r="R25" t="s">
        <v>20</v>
      </c>
    </row>
    <row r="26" spans="1:18" x14ac:dyDescent="0.35">
      <c r="A26">
        <v>41</v>
      </c>
      <c r="B26">
        <v>35</v>
      </c>
      <c r="C26" t="s">
        <v>71</v>
      </c>
      <c r="K26" s="33"/>
    </row>
    <row r="27" spans="1:18" x14ac:dyDescent="0.35">
      <c r="A27">
        <v>41</v>
      </c>
      <c r="B27">
        <v>35</v>
      </c>
      <c r="C27" t="s">
        <v>72</v>
      </c>
      <c r="K27" s="33"/>
    </row>
    <row r="28" spans="1:18" x14ac:dyDescent="0.35">
      <c r="A28">
        <v>41</v>
      </c>
      <c r="B28">
        <v>36</v>
      </c>
      <c r="K28" s="33"/>
    </row>
    <row r="29" spans="1:18" x14ac:dyDescent="0.35">
      <c r="A29">
        <v>41</v>
      </c>
      <c r="B29">
        <v>36</v>
      </c>
      <c r="C29" t="s">
        <v>163</v>
      </c>
      <c r="D29" t="s">
        <v>164</v>
      </c>
      <c r="K29" s="33"/>
    </row>
    <row r="30" spans="1:18" x14ac:dyDescent="0.35">
      <c r="A30">
        <v>41</v>
      </c>
      <c r="B30">
        <v>36</v>
      </c>
      <c r="C30" t="s">
        <v>246</v>
      </c>
      <c r="D30" t="s">
        <v>247</v>
      </c>
      <c r="K30" s="33"/>
    </row>
    <row r="31" spans="1:18" x14ac:dyDescent="0.35">
      <c r="A31">
        <v>41</v>
      </c>
      <c r="B31">
        <v>36</v>
      </c>
      <c r="C31" t="s">
        <v>176</v>
      </c>
      <c r="D31" t="s">
        <v>252</v>
      </c>
      <c r="K31" s="33"/>
    </row>
    <row r="32" spans="1:18" x14ac:dyDescent="0.35">
      <c r="A32">
        <v>41</v>
      </c>
      <c r="B32">
        <v>36</v>
      </c>
      <c r="C32" t="s">
        <v>253</v>
      </c>
      <c r="D32" t="s">
        <v>254</v>
      </c>
      <c r="K32" s="33"/>
    </row>
    <row r="33" spans="1:17" x14ac:dyDescent="0.35">
      <c r="A33">
        <v>41</v>
      </c>
      <c r="B33">
        <v>36</v>
      </c>
      <c r="C33" t="s">
        <v>177</v>
      </c>
      <c r="D33" t="s">
        <v>257</v>
      </c>
      <c r="K33" s="33"/>
    </row>
    <row r="34" spans="1:17" x14ac:dyDescent="0.35">
      <c r="A34">
        <v>41</v>
      </c>
      <c r="B34">
        <v>36</v>
      </c>
      <c r="C34" t="s">
        <v>178</v>
      </c>
      <c r="K34" s="33"/>
    </row>
    <row r="35" spans="1:17" x14ac:dyDescent="0.35">
      <c r="A35">
        <v>41</v>
      </c>
      <c r="B35">
        <v>36</v>
      </c>
      <c r="C35" t="s">
        <v>372</v>
      </c>
      <c r="K35" s="33"/>
    </row>
    <row r="36" spans="1:17" x14ac:dyDescent="0.35">
      <c r="A36">
        <v>41</v>
      </c>
      <c r="B36">
        <v>37</v>
      </c>
      <c r="K36" s="33"/>
    </row>
    <row r="37" spans="1:17" x14ac:dyDescent="0.35">
      <c r="A37">
        <v>41</v>
      </c>
      <c r="B37">
        <v>37</v>
      </c>
      <c r="C37" t="s">
        <v>78</v>
      </c>
      <c r="K37" s="33"/>
    </row>
    <row r="38" spans="1:17" x14ac:dyDescent="0.35">
      <c r="A38">
        <v>41</v>
      </c>
      <c r="B38">
        <v>38</v>
      </c>
      <c r="K38" s="33"/>
    </row>
    <row r="39" spans="1:17" x14ac:dyDescent="0.35">
      <c r="A39">
        <v>41</v>
      </c>
      <c r="B39">
        <v>38</v>
      </c>
      <c r="C39" t="s">
        <v>267</v>
      </c>
      <c r="K39" s="33"/>
    </row>
    <row r="40" spans="1:17" x14ac:dyDescent="0.35">
      <c r="A40">
        <v>41</v>
      </c>
      <c r="B40">
        <v>39</v>
      </c>
      <c r="K40" s="33"/>
    </row>
    <row r="41" spans="1:17" x14ac:dyDescent="0.35">
      <c r="A41">
        <v>41</v>
      </c>
      <c r="B41">
        <v>39</v>
      </c>
      <c r="C41" t="s">
        <v>268</v>
      </c>
      <c r="D41" t="s">
        <v>373</v>
      </c>
      <c r="K41" s="33"/>
    </row>
    <row r="42" spans="1:17" x14ac:dyDescent="0.35">
      <c r="A42">
        <v>41</v>
      </c>
      <c r="B42">
        <v>42</v>
      </c>
      <c r="K42" s="33"/>
    </row>
    <row r="43" spans="1:17" x14ac:dyDescent="0.35">
      <c r="A43">
        <v>41</v>
      </c>
      <c r="B43">
        <v>42</v>
      </c>
      <c r="C43" t="s">
        <v>374</v>
      </c>
      <c r="K43" s="33"/>
    </row>
    <row r="44" spans="1:17" x14ac:dyDescent="0.35">
      <c r="A44">
        <v>41</v>
      </c>
      <c r="B44">
        <v>43</v>
      </c>
      <c r="K44" s="33"/>
    </row>
    <row r="45" spans="1:17" x14ac:dyDescent="0.35">
      <c r="A45">
        <v>41</v>
      </c>
      <c r="B45">
        <v>43</v>
      </c>
      <c r="C45" t="s">
        <v>375</v>
      </c>
      <c r="K45" s="33"/>
    </row>
    <row r="46" spans="1:17" x14ac:dyDescent="0.35">
      <c r="A46">
        <v>41</v>
      </c>
      <c r="B46">
        <v>45</v>
      </c>
      <c r="K46" s="33"/>
    </row>
    <row r="47" spans="1:17" x14ac:dyDescent="0.35">
      <c r="A47">
        <v>41</v>
      </c>
      <c r="B47">
        <v>45</v>
      </c>
      <c r="C47" t="s">
        <v>376</v>
      </c>
      <c r="D47" t="s">
        <v>377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s="33" t="s">
        <v>27</v>
      </c>
      <c r="L47" t="s">
        <v>20</v>
      </c>
      <c r="M47" t="s">
        <v>28</v>
      </c>
      <c r="O47" t="s">
        <v>28</v>
      </c>
      <c r="Q47" t="s">
        <v>20</v>
      </c>
    </row>
    <row r="48" spans="1:17" x14ac:dyDescent="0.35">
      <c r="A48">
        <v>41</v>
      </c>
      <c r="B48">
        <v>45</v>
      </c>
      <c r="C48" t="s">
        <v>84</v>
      </c>
      <c r="E48" t="s">
        <v>19</v>
      </c>
      <c r="F48" t="s">
        <v>19</v>
      </c>
      <c r="K48" s="33"/>
      <c r="L48" t="s">
        <v>28</v>
      </c>
      <c r="M48" t="s">
        <v>28</v>
      </c>
    </row>
    <row r="49" spans="1:17" x14ac:dyDescent="0.35">
      <c r="A49">
        <v>41</v>
      </c>
      <c r="B49">
        <v>45</v>
      </c>
      <c r="C49" t="s">
        <v>378</v>
      </c>
      <c r="K49" s="33"/>
    </row>
    <row r="50" spans="1:17" x14ac:dyDescent="0.35">
      <c r="A50">
        <v>41</v>
      </c>
      <c r="B50">
        <v>57</v>
      </c>
      <c r="K50" s="33"/>
    </row>
    <row r="51" spans="1:17" x14ac:dyDescent="0.35">
      <c r="A51">
        <v>41</v>
      </c>
      <c r="B51">
        <v>57</v>
      </c>
      <c r="C51" t="s">
        <v>379</v>
      </c>
      <c r="D51" t="s">
        <v>380</v>
      </c>
      <c r="E51" t="s">
        <v>19</v>
      </c>
      <c r="F51" t="s">
        <v>19</v>
      </c>
      <c r="G51" t="s">
        <v>19</v>
      </c>
      <c r="H51" t="s">
        <v>19</v>
      </c>
      <c r="I51" t="s">
        <v>27</v>
      </c>
      <c r="J51" t="s">
        <v>27</v>
      </c>
      <c r="K51" s="33" t="s">
        <v>27</v>
      </c>
      <c r="L51" t="s">
        <v>28</v>
      </c>
      <c r="M51" t="s">
        <v>28</v>
      </c>
      <c r="O51" t="s">
        <v>28</v>
      </c>
      <c r="P51" t="s">
        <v>28</v>
      </c>
      <c r="Q51" t="s">
        <v>28</v>
      </c>
    </row>
    <row r="52" spans="1:17" x14ac:dyDescent="0.35">
      <c r="A52">
        <v>41</v>
      </c>
      <c r="B52">
        <v>57</v>
      </c>
      <c r="C52" t="s">
        <v>381</v>
      </c>
      <c r="D52" t="s">
        <v>382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s="33" t="s">
        <v>27</v>
      </c>
      <c r="L52" t="s">
        <v>28</v>
      </c>
      <c r="M52" t="s">
        <v>28</v>
      </c>
      <c r="O52" t="s">
        <v>20</v>
      </c>
      <c r="P52" t="s">
        <v>20</v>
      </c>
      <c r="Q52" t="s">
        <v>20</v>
      </c>
    </row>
    <row r="53" spans="1:17" x14ac:dyDescent="0.35">
      <c r="A53">
        <v>41</v>
      </c>
      <c r="B53">
        <v>57</v>
      </c>
      <c r="C53" t="s">
        <v>297</v>
      </c>
      <c r="D53" t="s">
        <v>298</v>
      </c>
      <c r="E53" t="s">
        <v>27</v>
      </c>
      <c r="F53" t="s">
        <v>23</v>
      </c>
      <c r="J53" t="s">
        <v>23</v>
      </c>
      <c r="K53" s="33"/>
      <c r="L53" t="s">
        <v>28</v>
      </c>
    </row>
    <row r="54" spans="1:17" x14ac:dyDescent="0.35">
      <c r="A54">
        <v>41</v>
      </c>
      <c r="B54">
        <v>57</v>
      </c>
      <c r="C54" t="s">
        <v>383</v>
      </c>
      <c r="K54" s="33"/>
    </row>
    <row r="55" spans="1:17" x14ac:dyDescent="0.35">
      <c r="A55">
        <v>41</v>
      </c>
      <c r="B55">
        <v>57</v>
      </c>
      <c r="C55" t="s">
        <v>384</v>
      </c>
      <c r="K55" s="33"/>
    </row>
    <row r="57" spans="1:17" x14ac:dyDescent="0.35">
      <c r="B57" t="s">
        <v>734</v>
      </c>
      <c r="C57" t="s">
        <v>742</v>
      </c>
      <c r="D57" t="s">
        <v>743</v>
      </c>
    </row>
    <row r="58" spans="1:17" x14ac:dyDescent="0.35">
      <c r="B58" s="15">
        <v>7</v>
      </c>
      <c r="C58" s="15">
        <v>9</v>
      </c>
      <c r="D58" s="15">
        <v>1</v>
      </c>
    </row>
    <row r="59" spans="1:17" x14ac:dyDescent="0.35">
      <c r="B59" s="16">
        <f>B58/SUM($B58:$D58)</f>
        <v>0.41176470588235292</v>
      </c>
      <c r="C59" s="16">
        <f t="shared" ref="C59:D59" si="0">C58/SUM($B58:$D58)</f>
        <v>0.52941176470588236</v>
      </c>
      <c r="D59" s="16">
        <f t="shared" si="0"/>
        <v>5.8823529411764705E-2</v>
      </c>
    </row>
    <row r="61" spans="1:17" x14ac:dyDescent="0.35">
      <c r="C61" s="5" t="s">
        <v>747</v>
      </c>
    </row>
    <row r="63" spans="1:17" x14ac:dyDescent="0.35">
      <c r="B63" t="s">
        <v>734</v>
      </c>
      <c r="C63" t="s">
        <v>742</v>
      </c>
      <c r="D63" t="s">
        <v>743</v>
      </c>
      <c r="F63" s="5" t="s">
        <v>748</v>
      </c>
    </row>
    <row r="64" spans="1:17" x14ac:dyDescent="0.35">
      <c r="B64" s="15">
        <v>7</v>
      </c>
      <c r="C64" s="15">
        <v>9</v>
      </c>
      <c r="D64" s="15">
        <v>1</v>
      </c>
    </row>
    <row r="65" spans="2:4" x14ac:dyDescent="0.35">
      <c r="B65" s="16">
        <f>B64/SUM($B64:$D64)</f>
        <v>0.41176470588235292</v>
      </c>
      <c r="C65" s="16">
        <f t="shared" ref="C65:D65" si="1">C64/SUM($B64:$D64)</f>
        <v>0.52941176470588236</v>
      </c>
      <c r="D65" s="16">
        <f t="shared" si="1"/>
        <v>5.8823529411764705E-2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415A-DEE8-4C2C-BC27-32B41A74B46C}">
  <dimension ref="A1:S63"/>
  <sheetViews>
    <sheetView topLeftCell="A46" workbookViewId="0">
      <selection activeCell="A59" sqref="A2:S59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778</v>
      </c>
    </row>
    <row r="2" spans="1:19" x14ac:dyDescent="0.35">
      <c r="A2">
        <v>37</v>
      </c>
      <c r="B2">
        <v>24</v>
      </c>
      <c r="C2" t="s">
        <v>301</v>
      </c>
      <c r="D2" t="s">
        <v>302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s="51" t="s">
        <v>18</v>
      </c>
      <c r="M2" t="s">
        <v>20</v>
      </c>
      <c r="N2" t="s">
        <v>20</v>
      </c>
      <c r="O2" t="s">
        <v>20</v>
      </c>
      <c r="P2" t="s">
        <v>28</v>
      </c>
      <c r="Q2" t="s">
        <v>28</v>
      </c>
      <c r="R2" t="s">
        <v>28</v>
      </c>
      <c r="S2" t="s">
        <v>28</v>
      </c>
    </row>
    <row r="3" spans="1:19" x14ac:dyDescent="0.35">
      <c r="A3">
        <v>37</v>
      </c>
      <c r="B3">
        <v>24</v>
      </c>
      <c r="C3" t="s">
        <v>303</v>
      </c>
      <c r="D3" t="s">
        <v>304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s="51" t="s">
        <v>18</v>
      </c>
      <c r="M3" t="s">
        <v>20</v>
      </c>
      <c r="N3" t="s">
        <v>20</v>
      </c>
      <c r="O3" t="s">
        <v>20</v>
      </c>
      <c r="P3" t="s">
        <v>28</v>
      </c>
      <c r="Q3" t="s">
        <v>28</v>
      </c>
      <c r="R3" t="s">
        <v>28</v>
      </c>
      <c r="S3" t="s">
        <v>28</v>
      </c>
    </row>
    <row r="4" spans="1:19" x14ac:dyDescent="0.35">
      <c r="A4">
        <v>37</v>
      </c>
      <c r="B4">
        <v>24</v>
      </c>
      <c r="C4" t="s">
        <v>305</v>
      </c>
      <c r="L4" s="51"/>
    </row>
    <row r="5" spans="1:19" x14ac:dyDescent="0.35">
      <c r="A5">
        <v>37</v>
      </c>
      <c r="B5">
        <v>24</v>
      </c>
      <c r="C5" t="s">
        <v>306</v>
      </c>
      <c r="L5" s="23"/>
    </row>
    <row r="6" spans="1:19" x14ac:dyDescent="0.35">
      <c r="A6">
        <v>37</v>
      </c>
      <c r="B6">
        <v>31</v>
      </c>
      <c r="C6" t="s">
        <v>217</v>
      </c>
      <c r="D6" t="s">
        <v>218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s="51" t="s">
        <v>18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35">
      <c r="A7">
        <v>37</v>
      </c>
      <c r="B7">
        <v>31</v>
      </c>
      <c r="C7" t="s">
        <v>39</v>
      </c>
      <c r="I7" t="s">
        <v>18</v>
      </c>
      <c r="J7" t="s">
        <v>18</v>
      </c>
      <c r="K7" t="s">
        <v>18</v>
      </c>
      <c r="L7" s="51" t="s">
        <v>18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35">
      <c r="A8">
        <v>37</v>
      </c>
      <c r="B8">
        <v>31</v>
      </c>
      <c r="C8" t="s">
        <v>40</v>
      </c>
      <c r="L8" s="23"/>
    </row>
    <row r="9" spans="1:19" x14ac:dyDescent="0.35">
      <c r="A9">
        <v>37</v>
      </c>
      <c r="B9">
        <v>32</v>
      </c>
      <c r="C9" t="s">
        <v>221</v>
      </c>
      <c r="D9" t="s">
        <v>222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19</v>
      </c>
      <c r="K9" t="s">
        <v>18</v>
      </c>
      <c r="L9" s="51" t="s">
        <v>18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35">
      <c r="A10">
        <v>37</v>
      </c>
      <c r="B10">
        <v>32</v>
      </c>
      <c r="C10" t="s">
        <v>118</v>
      </c>
      <c r="D10" t="s">
        <v>119</v>
      </c>
      <c r="E10" t="s">
        <v>27</v>
      </c>
      <c r="F10" t="s">
        <v>27</v>
      </c>
      <c r="G10" t="s">
        <v>19</v>
      </c>
      <c r="H10" t="s">
        <v>18</v>
      </c>
      <c r="I10" t="s">
        <v>18</v>
      </c>
      <c r="J10" t="s">
        <v>18</v>
      </c>
      <c r="K10" t="s">
        <v>18</v>
      </c>
      <c r="L10" s="51" t="s">
        <v>18</v>
      </c>
      <c r="M10" t="s">
        <v>28</v>
      </c>
      <c r="N10" t="s">
        <v>28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35">
      <c r="A11">
        <v>37</v>
      </c>
      <c r="B11">
        <v>32</v>
      </c>
      <c r="C11" t="s">
        <v>56</v>
      </c>
      <c r="L11" s="51"/>
    </row>
    <row r="12" spans="1:19" x14ac:dyDescent="0.35">
      <c r="A12">
        <v>37</v>
      </c>
      <c r="B12">
        <v>32</v>
      </c>
      <c r="C12" t="s">
        <v>57</v>
      </c>
      <c r="L12" s="23"/>
    </row>
    <row r="13" spans="1:19" x14ac:dyDescent="0.35">
      <c r="A13">
        <v>37</v>
      </c>
      <c r="B13">
        <v>33</v>
      </c>
      <c r="C13" t="s">
        <v>307</v>
      </c>
      <c r="D13" t="s">
        <v>308</v>
      </c>
      <c r="E13" t="s">
        <v>27</v>
      </c>
      <c r="F13" t="s">
        <v>27</v>
      </c>
      <c r="G13" t="s">
        <v>18</v>
      </c>
      <c r="H13" t="s">
        <v>18</v>
      </c>
      <c r="L13" s="51"/>
      <c r="M13" t="s">
        <v>20</v>
      </c>
      <c r="N13" t="s">
        <v>20</v>
      </c>
      <c r="O13" t="s">
        <v>20</v>
      </c>
    </row>
    <row r="14" spans="1:19" x14ac:dyDescent="0.35">
      <c r="A14">
        <v>37</v>
      </c>
      <c r="B14">
        <v>33</v>
      </c>
      <c r="C14" t="s">
        <v>229</v>
      </c>
      <c r="D14" t="s">
        <v>230</v>
      </c>
      <c r="L14" s="51"/>
    </row>
    <row r="15" spans="1:19" x14ac:dyDescent="0.35">
      <c r="A15">
        <v>37</v>
      </c>
      <c r="B15">
        <v>33</v>
      </c>
      <c r="C15" t="s">
        <v>309</v>
      </c>
      <c r="D15" t="s">
        <v>310</v>
      </c>
      <c r="E15" t="s">
        <v>18</v>
      </c>
      <c r="F15" t="s">
        <v>18</v>
      </c>
      <c r="G15" t="s">
        <v>18</v>
      </c>
      <c r="H15" t="s">
        <v>19</v>
      </c>
      <c r="I15" t="s">
        <v>19</v>
      </c>
      <c r="J15" t="s">
        <v>19</v>
      </c>
      <c r="K15" t="s">
        <v>19</v>
      </c>
      <c r="L15" s="51" t="s">
        <v>19</v>
      </c>
      <c r="M15" t="s">
        <v>20</v>
      </c>
      <c r="N15" t="s">
        <v>20</v>
      </c>
      <c r="O15" t="s">
        <v>20</v>
      </c>
      <c r="P15" t="s">
        <v>28</v>
      </c>
      <c r="Q15" t="s">
        <v>28</v>
      </c>
      <c r="R15" t="s">
        <v>28</v>
      </c>
      <c r="S15" t="s">
        <v>28</v>
      </c>
    </row>
    <row r="16" spans="1:19" x14ac:dyDescent="0.35">
      <c r="A16">
        <v>37</v>
      </c>
      <c r="B16">
        <v>33</v>
      </c>
      <c r="C16" t="s">
        <v>311</v>
      </c>
      <c r="D16" t="s">
        <v>312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s="51" t="s">
        <v>18</v>
      </c>
      <c r="M16" t="s">
        <v>20</v>
      </c>
      <c r="N16" t="s">
        <v>20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</row>
    <row r="17" spans="1:19" x14ac:dyDescent="0.35">
      <c r="A17">
        <v>37</v>
      </c>
      <c r="B17">
        <v>33</v>
      </c>
      <c r="C17" t="s">
        <v>313</v>
      </c>
      <c r="D17" t="s">
        <v>314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s="51" t="s">
        <v>18</v>
      </c>
      <c r="M17" t="s">
        <v>28</v>
      </c>
      <c r="N17" t="s">
        <v>28</v>
      </c>
      <c r="O17" t="s">
        <v>28</v>
      </c>
      <c r="P17" t="s">
        <v>20</v>
      </c>
      <c r="Q17" t="s">
        <v>89</v>
      </c>
      <c r="R17" t="s">
        <v>89</v>
      </c>
      <c r="S17" t="s">
        <v>89</v>
      </c>
    </row>
    <row r="18" spans="1:19" x14ac:dyDescent="0.35">
      <c r="A18">
        <v>37</v>
      </c>
      <c r="B18">
        <v>33</v>
      </c>
      <c r="C18" t="s">
        <v>137</v>
      </c>
      <c r="D18" t="s">
        <v>138</v>
      </c>
      <c r="E18" t="s">
        <v>27</v>
      </c>
      <c r="F18" t="s">
        <v>27</v>
      </c>
      <c r="G18" t="s">
        <v>27</v>
      </c>
      <c r="H18" t="s">
        <v>19</v>
      </c>
      <c r="I18" t="s">
        <v>19</v>
      </c>
      <c r="J18" t="s">
        <v>19</v>
      </c>
      <c r="K18" t="s">
        <v>19</v>
      </c>
      <c r="L18" s="51" t="s">
        <v>19</v>
      </c>
      <c r="M18" t="s">
        <v>28</v>
      </c>
      <c r="N18" t="s">
        <v>28</v>
      </c>
      <c r="O18" t="s">
        <v>28</v>
      </c>
      <c r="P18" t="s">
        <v>89</v>
      </c>
      <c r="Q18" t="s">
        <v>89</v>
      </c>
      <c r="R18" t="s">
        <v>89</v>
      </c>
      <c r="S18" t="s">
        <v>89</v>
      </c>
    </row>
    <row r="19" spans="1:19" x14ac:dyDescent="0.35">
      <c r="A19">
        <v>37</v>
      </c>
      <c r="B19">
        <v>33</v>
      </c>
      <c r="C19" t="s">
        <v>315</v>
      </c>
      <c r="D19" t="s">
        <v>316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19</v>
      </c>
      <c r="L19" s="51" t="s">
        <v>19</v>
      </c>
      <c r="M19" t="s">
        <v>20</v>
      </c>
      <c r="N19" t="s">
        <v>20</v>
      </c>
      <c r="O19" t="s">
        <v>28</v>
      </c>
      <c r="P19" t="s">
        <v>28</v>
      </c>
      <c r="Q19" t="s">
        <v>89</v>
      </c>
      <c r="R19" t="s">
        <v>89</v>
      </c>
      <c r="S19" t="s">
        <v>89</v>
      </c>
    </row>
    <row r="20" spans="1:19" x14ac:dyDescent="0.35">
      <c r="A20">
        <v>37</v>
      </c>
      <c r="B20">
        <v>33</v>
      </c>
      <c r="C20" t="s">
        <v>146</v>
      </c>
      <c r="D20" t="s">
        <v>147</v>
      </c>
      <c r="L20" s="51"/>
    </row>
    <row r="21" spans="1:19" x14ac:dyDescent="0.35">
      <c r="A21">
        <v>37</v>
      </c>
      <c r="B21">
        <v>33</v>
      </c>
      <c r="C21" t="s">
        <v>317</v>
      </c>
      <c r="D21" t="s">
        <v>318</v>
      </c>
      <c r="G21" t="s">
        <v>27</v>
      </c>
      <c r="H21" t="s">
        <v>27</v>
      </c>
      <c r="I21" t="s">
        <v>27</v>
      </c>
      <c r="J21" t="s">
        <v>19</v>
      </c>
      <c r="K21" t="s">
        <v>19</v>
      </c>
      <c r="L21" s="51" t="s">
        <v>19</v>
      </c>
      <c r="O21" t="s">
        <v>20</v>
      </c>
      <c r="P21" t="s">
        <v>20</v>
      </c>
      <c r="Q21" t="s">
        <v>28</v>
      </c>
      <c r="R21" t="s">
        <v>28</v>
      </c>
      <c r="S21" t="s">
        <v>28</v>
      </c>
    </row>
    <row r="22" spans="1:19" x14ac:dyDescent="0.35">
      <c r="A22">
        <v>37</v>
      </c>
      <c r="B22">
        <v>33</v>
      </c>
      <c r="C22" t="s">
        <v>319</v>
      </c>
      <c r="D22" t="s">
        <v>320</v>
      </c>
      <c r="E22" t="s">
        <v>18</v>
      </c>
      <c r="F22" t="s">
        <v>18</v>
      </c>
      <c r="G22" t="s">
        <v>18</v>
      </c>
      <c r="H22" t="s">
        <v>18</v>
      </c>
      <c r="L22" s="51"/>
      <c r="M22" t="s">
        <v>20</v>
      </c>
      <c r="N22" t="s">
        <v>20</v>
      </c>
      <c r="O22" t="s">
        <v>28</v>
      </c>
    </row>
    <row r="23" spans="1:19" x14ac:dyDescent="0.35">
      <c r="A23">
        <v>37</v>
      </c>
      <c r="B23">
        <v>33</v>
      </c>
      <c r="C23" t="s">
        <v>321</v>
      </c>
      <c r="D23" t="s">
        <v>322</v>
      </c>
      <c r="E23" t="s">
        <v>18</v>
      </c>
      <c r="F23" t="s">
        <v>18</v>
      </c>
      <c r="G23" t="s">
        <v>18</v>
      </c>
      <c r="H23" t="s">
        <v>19</v>
      </c>
      <c r="I23" t="s">
        <v>19</v>
      </c>
      <c r="J23" t="s">
        <v>19</v>
      </c>
      <c r="K23" t="s">
        <v>19</v>
      </c>
      <c r="L23" s="51" t="s">
        <v>19</v>
      </c>
      <c r="M23" t="s">
        <v>20</v>
      </c>
      <c r="N23" t="s">
        <v>20</v>
      </c>
      <c r="O23" t="s">
        <v>20</v>
      </c>
      <c r="P23" t="s">
        <v>20</v>
      </c>
      <c r="Q23" t="s">
        <v>89</v>
      </c>
      <c r="R23" t="s">
        <v>89</v>
      </c>
      <c r="S23" t="s">
        <v>89</v>
      </c>
    </row>
    <row r="24" spans="1:19" x14ac:dyDescent="0.35">
      <c r="A24">
        <v>37</v>
      </c>
      <c r="B24">
        <v>33</v>
      </c>
      <c r="C24" t="s">
        <v>323</v>
      </c>
      <c r="D24" t="s">
        <v>324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s="51" t="s">
        <v>18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</row>
    <row r="25" spans="1:19" x14ac:dyDescent="0.35">
      <c r="A25">
        <v>37</v>
      </c>
      <c r="B25">
        <v>33</v>
      </c>
      <c r="C25" t="s">
        <v>122</v>
      </c>
      <c r="L25" s="51"/>
    </row>
    <row r="26" spans="1:19" x14ac:dyDescent="0.35">
      <c r="A26">
        <v>37</v>
      </c>
      <c r="B26">
        <v>33</v>
      </c>
      <c r="C26" t="s">
        <v>58</v>
      </c>
      <c r="L26" s="23"/>
    </row>
    <row r="27" spans="1:19" x14ac:dyDescent="0.35">
      <c r="A27">
        <v>37</v>
      </c>
      <c r="B27">
        <v>34</v>
      </c>
      <c r="C27" t="s">
        <v>66</v>
      </c>
      <c r="Q27" t="s">
        <v>20</v>
      </c>
      <c r="R27" t="s">
        <v>20</v>
      </c>
      <c r="S27" t="s">
        <v>20</v>
      </c>
    </row>
    <row r="28" spans="1:19" x14ac:dyDescent="0.35">
      <c r="A28">
        <v>37</v>
      </c>
      <c r="B28">
        <v>35</v>
      </c>
      <c r="C28" t="s">
        <v>239</v>
      </c>
      <c r="D28" t="s">
        <v>240</v>
      </c>
      <c r="E28" t="s">
        <v>27</v>
      </c>
      <c r="F28" t="s">
        <v>27</v>
      </c>
      <c r="G28" t="s">
        <v>18</v>
      </c>
      <c r="H28" t="s">
        <v>18</v>
      </c>
      <c r="I28" t="s">
        <v>19</v>
      </c>
      <c r="J28" t="s">
        <v>19</v>
      </c>
      <c r="K28" t="s">
        <v>19</v>
      </c>
      <c r="L28" s="51" t="s">
        <v>19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</row>
    <row r="29" spans="1:19" x14ac:dyDescent="0.35">
      <c r="A29">
        <v>37</v>
      </c>
      <c r="B29">
        <v>35</v>
      </c>
      <c r="C29" t="s">
        <v>123</v>
      </c>
      <c r="D29" t="s">
        <v>124</v>
      </c>
      <c r="E29" t="s">
        <v>27</v>
      </c>
      <c r="F29" t="s">
        <v>27</v>
      </c>
      <c r="G29" t="s">
        <v>19</v>
      </c>
      <c r="H29" t="s">
        <v>19</v>
      </c>
      <c r="I29" t="s">
        <v>19</v>
      </c>
      <c r="J29" t="s">
        <v>18</v>
      </c>
      <c r="K29" t="s">
        <v>19</v>
      </c>
      <c r="L29" s="51" t="s">
        <v>19</v>
      </c>
      <c r="M29" t="s">
        <v>20</v>
      </c>
      <c r="N29" t="s">
        <v>20</v>
      </c>
      <c r="O29" t="s">
        <v>20</v>
      </c>
      <c r="P29" t="s">
        <v>20</v>
      </c>
      <c r="Q29" t="s">
        <v>28</v>
      </c>
      <c r="R29" t="s">
        <v>28</v>
      </c>
      <c r="S29" t="s">
        <v>28</v>
      </c>
    </row>
    <row r="30" spans="1:19" x14ac:dyDescent="0.35">
      <c r="A30">
        <v>37</v>
      </c>
      <c r="B30">
        <v>35</v>
      </c>
      <c r="C30" t="s">
        <v>125</v>
      </c>
      <c r="D30" t="s">
        <v>126</v>
      </c>
      <c r="E30" t="s">
        <v>18</v>
      </c>
      <c r="F30" t="s">
        <v>18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s="22" t="s">
        <v>27</v>
      </c>
      <c r="M30" t="s">
        <v>28</v>
      </c>
      <c r="N30" t="s">
        <v>28</v>
      </c>
      <c r="O30" t="s">
        <v>20</v>
      </c>
      <c r="P30" t="s">
        <v>20</v>
      </c>
      <c r="Q30" t="s">
        <v>28</v>
      </c>
      <c r="R30" t="s">
        <v>28</v>
      </c>
      <c r="S30" t="s">
        <v>28</v>
      </c>
    </row>
    <row r="31" spans="1:19" x14ac:dyDescent="0.35">
      <c r="A31">
        <v>37</v>
      </c>
      <c r="B31">
        <v>35</v>
      </c>
      <c r="C31" t="s">
        <v>325</v>
      </c>
      <c r="D31" t="s">
        <v>326</v>
      </c>
      <c r="E31" t="s">
        <v>49</v>
      </c>
      <c r="F31" t="s">
        <v>49</v>
      </c>
      <c r="G31" t="s">
        <v>19</v>
      </c>
      <c r="H31" t="s">
        <v>19</v>
      </c>
      <c r="I31" t="s">
        <v>19</v>
      </c>
      <c r="J31" t="s">
        <v>198</v>
      </c>
      <c r="K31" t="s">
        <v>18</v>
      </c>
      <c r="L31" s="51" t="s">
        <v>18</v>
      </c>
      <c r="M31" t="s">
        <v>20</v>
      </c>
      <c r="N31" t="s">
        <v>20</v>
      </c>
      <c r="O31" t="s">
        <v>28</v>
      </c>
      <c r="P31" t="s">
        <v>28</v>
      </c>
    </row>
    <row r="32" spans="1:19" x14ac:dyDescent="0.35">
      <c r="A32">
        <v>37</v>
      </c>
      <c r="B32">
        <v>35</v>
      </c>
      <c r="C32" t="s">
        <v>71</v>
      </c>
      <c r="L32" s="23"/>
    </row>
    <row r="33" spans="1:19" x14ac:dyDescent="0.35">
      <c r="A33">
        <v>37</v>
      </c>
      <c r="B33">
        <v>35</v>
      </c>
      <c r="C33" t="s">
        <v>72</v>
      </c>
    </row>
    <row r="34" spans="1:19" x14ac:dyDescent="0.35">
      <c r="A34">
        <v>37</v>
      </c>
      <c r="B34">
        <v>36</v>
      </c>
      <c r="C34" t="s">
        <v>163</v>
      </c>
      <c r="D34" t="s">
        <v>164</v>
      </c>
      <c r="E34" t="s">
        <v>23</v>
      </c>
    </row>
    <row r="35" spans="1:19" x14ac:dyDescent="0.35">
      <c r="A35">
        <v>37</v>
      </c>
      <c r="B35">
        <v>36</v>
      </c>
      <c r="C35" t="s">
        <v>327</v>
      </c>
      <c r="D35" t="s">
        <v>328</v>
      </c>
      <c r="F35" t="s">
        <v>18</v>
      </c>
      <c r="L35" s="51"/>
      <c r="N35" t="s">
        <v>20</v>
      </c>
    </row>
    <row r="36" spans="1:19" x14ac:dyDescent="0.35">
      <c r="A36">
        <v>37</v>
      </c>
      <c r="B36">
        <v>36</v>
      </c>
      <c r="C36" t="s">
        <v>165</v>
      </c>
      <c r="D36" t="s">
        <v>166</v>
      </c>
      <c r="L36" s="52"/>
    </row>
    <row r="37" spans="1:19" x14ac:dyDescent="0.35">
      <c r="A37">
        <v>37</v>
      </c>
      <c r="B37">
        <v>36</v>
      </c>
      <c r="C37" t="s">
        <v>329</v>
      </c>
      <c r="D37" t="s">
        <v>330</v>
      </c>
      <c r="L37" s="23"/>
    </row>
    <row r="38" spans="1:19" x14ac:dyDescent="0.35">
      <c r="A38">
        <v>37</v>
      </c>
      <c r="B38">
        <v>36</v>
      </c>
      <c r="C38" t="s">
        <v>253</v>
      </c>
      <c r="D38" t="s">
        <v>254</v>
      </c>
      <c r="L38" s="51"/>
    </row>
    <row r="39" spans="1:19" x14ac:dyDescent="0.35">
      <c r="A39">
        <v>37</v>
      </c>
      <c r="B39">
        <v>36</v>
      </c>
      <c r="C39" t="s">
        <v>178</v>
      </c>
    </row>
    <row r="40" spans="1:19" x14ac:dyDescent="0.35">
      <c r="A40">
        <v>37</v>
      </c>
      <c r="B40">
        <v>36</v>
      </c>
      <c r="C40" t="s">
        <v>179</v>
      </c>
      <c r="Q40" t="s">
        <v>28</v>
      </c>
      <c r="R40" t="s">
        <v>28</v>
      </c>
      <c r="S40" t="s">
        <v>28</v>
      </c>
    </row>
    <row r="41" spans="1:19" x14ac:dyDescent="0.35">
      <c r="A41">
        <v>37</v>
      </c>
      <c r="B41">
        <v>37</v>
      </c>
      <c r="C41" t="s">
        <v>331</v>
      </c>
      <c r="D41" t="s">
        <v>261</v>
      </c>
      <c r="E41" t="s">
        <v>27</v>
      </c>
      <c r="F41" t="s">
        <v>27</v>
      </c>
      <c r="G41" t="s">
        <v>27</v>
      </c>
      <c r="H41" t="s">
        <v>19</v>
      </c>
      <c r="I41" t="s">
        <v>18</v>
      </c>
      <c r="J41" t="s">
        <v>18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</row>
    <row r="42" spans="1:19" x14ac:dyDescent="0.35">
      <c r="A42">
        <v>37</v>
      </c>
      <c r="B42">
        <v>37</v>
      </c>
      <c r="C42" t="s">
        <v>265</v>
      </c>
      <c r="D42" t="s">
        <v>266</v>
      </c>
      <c r="E42" t="s">
        <v>27</v>
      </c>
      <c r="F42" t="s">
        <v>27</v>
      </c>
      <c r="G42" t="s">
        <v>27</v>
      </c>
      <c r="H42" t="s">
        <v>18</v>
      </c>
      <c r="I42" t="s">
        <v>18</v>
      </c>
      <c r="J42" t="s">
        <v>18</v>
      </c>
      <c r="K42" t="s">
        <v>18</v>
      </c>
      <c r="L42" s="51" t="s">
        <v>18</v>
      </c>
      <c r="M42" t="s">
        <v>28</v>
      </c>
      <c r="N42" t="s">
        <v>28</v>
      </c>
      <c r="O42" t="s">
        <v>28</v>
      </c>
      <c r="P42" t="s">
        <v>28</v>
      </c>
    </row>
    <row r="43" spans="1:19" x14ac:dyDescent="0.35">
      <c r="A43">
        <v>37</v>
      </c>
      <c r="B43">
        <v>37</v>
      </c>
      <c r="C43" t="s">
        <v>332</v>
      </c>
      <c r="D43" t="s">
        <v>333</v>
      </c>
      <c r="E43" t="s">
        <v>49</v>
      </c>
      <c r="F43" t="s">
        <v>27</v>
      </c>
      <c r="G43" t="s">
        <v>27</v>
      </c>
      <c r="H43" t="s">
        <v>19</v>
      </c>
      <c r="I43" t="s">
        <v>19</v>
      </c>
      <c r="J43" t="s">
        <v>19</v>
      </c>
      <c r="K43" t="s">
        <v>18</v>
      </c>
      <c r="L43" s="51" t="s">
        <v>18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</row>
    <row r="44" spans="1:19" x14ac:dyDescent="0.35">
      <c r="A44">
        <v>37</v>
      </c>
      <c r="B44">
        <v>37</v>
      </c>
      <c r="C44" t="s">
        <v>77</v>
      </c>
      <c r="P44" t="s">
        <v>28</v>
      </c>
    </row>
    <row r="45" spans="1:19" x14ac:dyDescent="0.35">
      <c r="A45">
        <v>37</v>
      </c>
      <c r="B45">
        <v>37</v>
      </c>
      <c r="C45" t="s">
        <v>78</v>
      </c>
    </row>
    <row r="46" spans="1:19" x14ac:dyDescent="0.35">
      <c r="A46">
        <v>37</v>
      </c>
      <c r="B46">
        <v>45</v>
      </c>
      <c r="C46" t="s">
        <v>334</v>
      </c>
      <c r="D46" t="s">
        <v>335</v>
      </c>
      <c r="Q46" t="s">
        <v>20</v>
      </c>
      <c r="R46" t="s">
        <v>20</v>
      </c>
      <c r="S46" t="s">
        <v>20</v>
      </c>
    </row>
    <row r="47" spans="1:19" x14ac:dyDescent="0.35">
      <c r="A47">
        <v>37</v>
      </c>
      <c r="B47">
        <v>45</v>
      </c>
      <c r="C47" t="s">
        <v>277</v>
      </c>
      <c r="D47" t="s">
        <v>278</v>
      </c>
      <c r="E47" t="s">
        <v>18</v>
      </c>
      <c r="F47" t="s">
        <v>18</v>
      </c>
      <c r="G47" t="s">
        <v>18</v>
      </c>
      <c r="H47" t="s">
        <v>19</v>
      </c>
      <c r="I47" t="s">
        <v>19</v>
      </c>
      <c r="J47" t="s">
        <v>19</v>
      </c>
      <c r="K47" t="s">
        <v>19</v>
      </c>
      <c r="L47" s="51" t="s">
        <v>19</v>
      </c>
      <c r="M47" t="s">
        <v>20</v>
      </c>
      <c r="N47" t="s">
        <v>20</v>
      </c>
      <c r="O47" t="s">
        <v>20</v>
      </c>
      <c r="P47" t="s">
        <v>110</v>
      </c>
      <c r="Q47" t="s">
        <v>20</v>
      </c>
      <c r="R47" t="s">
        <v>20</v>
      </c>
      <c r="S47" t="s">
        <v>20</v>
      </c>
    </row>
    <row r="48" spans="1:19" x14ac:dyDescent="0.35">
      <c r="A48">
        <v>37</v>
      </c>
      <c r="B48">
        <v>45</v>
      </c>
      <c r="C48" t="s">
        <v>84</v>
      </c>
      <c r="H48" t="s">
        <v>18</v>
      </c>
      <c r="I48" t="s">
        <v>18</v>
      </c>
      <c r="J48" t="s">
        <v>18</v>
      </c>
      <c r="K48" t="s">
        <v>19</v>
      </c>
      <c r="L48" s="51" t="s">
        <v>19</v>
      </c>
      <c r="P48" t="s">
        <v>20</v>
      </c>
    </row>
    <row r="49" spans="1:18" x14ac:dyDescent="0.35">
      <c r="A49">
        <v>37</v>
      </c>
      <c r="B49">
        <v>45</v>
      </c>
      <c r="C49" t="s">
        <v>81</v>
      </c>
      <c r="L49" s="23"/>
    </row>
    <row r="50" spans="1:18" x14ac:dyDescent="0.35">
      <c r="A50">
        <v>37</v>
      </c>
      <c r="B50">
        <v>54</v>
      </c>
      <c r="C50" t="s">
        <v>336</v>
      </c>
      <c r="D50" t="s">
        <v>337</v>
      </c>
      <c r="L50" s="51"/>
    </row>
    <row r="51" spans="1:18" x14ac:dyDescent="0.35">
      <c r="A51">
        <v>37</v>
      </c>
      <c r="B51">
        <v>54</v>
      </c>
      <c r="C51" t="s">
        <v>136</v>
      </c>
      <c r="L51" s="23"/>
    </row>
    <row r="52" spans="1:18" x14ac:dyDescent="0.35">
      <c r="A52">
        <v>37</v>
      </c>
      <c r="B52">
        <v>56</v>
      </c>
      <c r="C52" t="s">
        <v>338</v>
      </c>
      <c r="D52" t="s">
        <v>339</v>
      </c>
      <c r="G52" t="s">
        <v>19</v>
      </c>
      <c r="H52" t="s">
        <v>27</v>
      </c>
      <c r="I52" t="s">
        <v>340</v>
      </c>
      <c r="J52" t="s">
        <v>340</v>
      </c>
      <c r="K52" t="s">
        <v>340</v>
      </c>
      <c r="L52" s="51" t="s">
        <v>340</v>
      </c>
      <c r="N52" t="s">
        <v>28</v>
      </c>
      <c r="O52" t="s">
        <v>110</v>
      </c>
    </row>
    <row r="53" spans="1:18" x14ac:dyDescent="0.35">
      <c r="A53">
        <v>37</v>
      </c>
      <c r="B53">
        <v>56</v>
      </c>
      <c r="C53" t="s">
        <v>101</v>
      </c>
      <c r="L53" s="51"/>
    </row>
    <row r="54" spans="1:18" x14ac:dyDescent="0.35">
      <c r="A54">
        <v>37</v>
      </c>
      <c r="B54">
        <v>56</v>
      </c>
      <c r="C54" t="s">
        <v>102</v>
      </c>
      <c r="L54" s="23"/>
    </row>
    <row r="55" spans="1:18" x14ac:dyDescent="0.35">
      <c r="A55">
        <v>37</v>
      </c>
      <c r="B55">
        <v>57</v>
      </c>
      <c r="C55" t="s">
        <v>341</v>
      </c>
      <c r="D55" t="s">
        <v>342</v>
      </c>
      <c r="E55" t="s">
        <v>49</v>
      </c>
      <c r="F55" t="s">
        <v>61</v>
      </c>
      <c r="G55" t="s">
        <v>49</v>
      </c>
      <c r="H55" t="s">
        <v>27</v>
      </c>
      <c r="I55" t="s">
        <v>19</v>
      </c>
      <c r="J55" t="s">
        <v>19</v>
      </c>
      <c r="K55" t="s">
        <v>19</v>
      </c>
      <c r="L55" s="51" t="s">
        <v>19</v>
      </c>
      <c r="M55" t="s">
        <v>20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</row>
    <row r="56" spans="1:18" x14ac:dyDescent="0.35">
      <c r="A56">
        <v>37</v>
      </c>
      <c r="B56">
        <v>57</v>
      </c>
      <c r="C56" t="s">
        <v>287</v>
      </c>
      <c r="D56" t="s">
        <v>288</v>
      </c>
      <c r="E56" t="s">
        <v>27</v>
      </c>
      <c r="F56" t="s">
        <v>27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 s="22" t="s">
        <v>19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</row>
    <row r="57" spans="1:18" x14ac:dyDescent="0.35">
      <c r="A57">
        <v>37</v>
      </c>
      <c r="B57">
        <v>57</v>
      </c>
      <c r="C57" t="s">
        <v>289</v>
      </c>
      <c r="D57" t="s">
        <v>290</v>
      </c>
      <c r="E57" t="s">
        <v>49</v>
      </c>
      <c r="F57" t="s">
        <v>61</v>
      </c>
      <c r="G57" t="s">
        <v>49</v>
      </c>
      <c r="H57" t="s">
        <v>27</v>
      </c>
      <c r="I57" t="s">
        <v>19</v>
      </c>
      <c r="J57" t="s">
        <v>19</v>
      </c>
      <c r="K57" t="s">
        <v>19</v>
      </c>
      <c r="L57" s="51" t="s">
        <v>19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</row>
    <row r="58" spans="1:18" x14ac:dyDescent="0.35">
      <c r="A58">
        <v>37</v>
      </c>
      <c r="B58">
        <v>57</v>
      </c>
      <c r="C58" t="s">
        <v>299</v>
      </c>
    </row>
    <row r="59" spans="1:18" x14ac:dyDescent="0.35">
      <c r="A59">
        <v>37</v>
      </c>
      <c r="B59">
        <v>57</v>
      </c>
      <c r="C59" t="s">
        <v>300</v>
      </c>
    </row>
    <row r="61" spans="1:18" x14ac:dyDescent="0.35">
      <c r="B61" t="s">
        <v>734</v>
      </c>
      <c r="C61" t="s">
        <v>742</v>
      </c>
      <c r="D61" t="s">
        <v>743</v>
      </c>
    </row>
    <row r="62" spans="1:18" x14ac:dyDescent="0.35">
      <c r="B62">
        <v>25</v>
      </c>
      <c r="C62">
        <v>14</v>
      </c>
      <c r="D62">
        <v>1</v>
      </c>
    </row>
    <row r="63" spans="1:18" x14ac:dyDescent="0.35">
      <c r="B63" s="4">
        <f>B62/SUM($B62:$D62)</f>
        <v>0.625</v>
      </c>
      <c r="C63" s="2">
        <f t="shared" ref="C63:D63" si="0">C62/SUM($B62:$D62)</f>
        <v>0.35</v>
      </c>
      <c r="D63" s="2">
        <f t="shared" si="0"/>
        <v>2.5000000000000001E-2</v>
      </c>
      <c r="F63" s="4">
        <f>SUM(C63:D63)</f>
        <v>0.375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80E2-242D-4618-9461-D09EECB15BB1}">
  <dimension ref="A1:R59"/>
  <sheetViews>
    <sheetView tabSelected="1" topLeftCell="A34" workbookViewId="0">
      <selection activeCell="M37" sqref="M37"/>
    </sheetView>
  </sheetViews>
  <sheetFormatPr defaultRowHeight="14.5" x14ac:dyDescent="0.35"/>
  <cols>
    <col min="3" max="3" width="24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47</v>
      </c>
      <c r="B2">
        <v>32</v>
      </c>
      <c r="C2" t="s">
        <v>385</v>
      </c>
      <c r="D2" t="s">
        <v>386</v>
      </c>
      <c r="E2" t="s">
        <v>198</v>
      </c>
      <c r="F2" t="s">
        <v>198</v>
      </c>
      <c r="G2" t="s">
        <v>387</v>
      </c>
      <c r="H2" t="s">
        <v>387</v>
      </c>
      <c r="I2" t="s">
        <v>387</v>
      </c>
      <c r="J2" t="s">
        <v>387</v>
      </c>
      <c r="K2" s="47" t="s">
        <v>198</v>
      </c>
      <c r="L2" t="s">
        <v>28</v>
      </c>
      <c r="M2" t="s">
        <v>28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</row>
    <row r="3" spans="1:18" x14ac:dyDescent="0.35">
      <c r="A3">
        <v>47</v>
      </c>
      <c r="B3">
        <v>32</v>
      </c>
      <c r="C3" t="s">
        <v>56</v>
      </c>
      <c r="G3" t="s">
        <v>27</v>
      </c>
      <c r="H3" t="s">
        <v>27</v>
      </c>
      <c r="I3" t="s">
        <v>27</v>
      </c>
      <c r="J3" t="s">
        <v>27</v>
      </c>
      <c r="K3" s="48" t="s">
        <v>27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</row>
    <row r="4" spans="1:18" x14ac:dyDescent="0.35">
      <c r="A4">
        <v>47</v>
      </c>
      <c r="B4">
        <v>32</v>
      </c>
      <c r="C4" t="s">
        <v>354</v>
      </c>
    </row>
    <row r="5" spans="1:18" x14ac:dyDescent="0.35">
      <c r="A5">
        <v>47</v>
      </c>
      <c r="B5">
        <v>33</v>
      </c>
      <c r="C5" t="s">
        <v>388</v>
      </c>
      <c r="D5" t="s">
        <v>389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18" x14ac:dyDescent="0.35">
      <c r="A6">
        <v>47</v>
      </c>
      <c r="B6">
        <v>33</v>
      </c>
      <c r="C6" t="s">
        <v>390</v>
      </c>
      <c r="D6" t="s">
        <v>391</v>
      </c>
      <c r="I6" t="s">
        <v>27</v>
      </c>
      <c r="J6" t="s">
        <v>27</v>
      </c>
      <c r="K6" t="s">
        <v>18</v>
      </c>
      <c r="P6" t="s">
        <v>89</v>
      </c>
      <c r="Q6" t="s">
        <v>28</v>
      </c>
      <c r="R6" t="s">
        <v>28</v>
      </c>
    </row>
    <row r="7" spans="1:18" x14ac:dyDescent="0.35">
      <c r="A7">
        <v>47</v>
      </c>
      <c r="B7">
        <v>33</v>
      </c>
      <c r="C7" t="s">
        <v>392</v>
      </c>
      <c r="D7" t="s">
        <v>393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</row>
    <row r="8" spans="1:18" x14ac:dyDescent="0.35">
      <c r="A8">
        <v>47</v>
      </c>
      <c r="B8">
        <v>33</v>
      </c>
      <c r="C8" t="s">
        <v>122</v>
      </c>
      <c r="E8" t="s">
        <v>394</v>
      </c>
      <c r="F8" t="s">
        <v>394</v>
      </c>
      <c r="G8" t="s">
        <v>394</v>
      </c>
      <c r="H8" t="s">
        <v>394</v>
      </c>
      <c r="I8" t="s">
        <v>394</v>
      </c>
      <c r="J8" t="s">
        <v>394</v>
      </c>
      <c r="K8" s="9" t="s">
        <v>394</v>
      </c>
      <c r="M8" t="s">
        <v>28</v>
      </c>
      <c r="N8" t="s">
        <v>89</v>
      </c>
      <c r="O8" t="s">
        <v>89</v>
      </c>
      <c r="P8" t="s">
        <v>89</v>
      </c>
      <c r="Q8" t="s">
        <v>395</v>
      </c>
      <c r="R8" t="s">
        <v>395</v>
      </c>
    </row>
    <row r="9" spans="1:18" x14ac:dyDescent="0.35">
      <c r="A9">
        <v>47</v>
      </c>
      <c r="B9">
        <v>33</v>
      </c>
      <c r="C9" t="s">
        <v>396</v>
      </c>
    </row>
    <row r="10" spans="1:18" x14ac:dyDescent="0.35">
      <c r="A10">
        <v>47</v>
      </c>
      <c r="B10">
        <v>34</v>
      </c>
      <c r="C10" t="s">
        <v>397</v>
      </c>
      <c r="D10" t="s">
        <v>398</v>
      </c>
      <c r="E10" t="s">
        <v>18</v>
      </c>
      <c r="F10" t="s">
        <v>18</v>
      </c>
      <c r="G10" t="s">
        <v>18</v>
      </c>
      <c r="H10" t="s">
        <v>27</v>
      </c>
      <c r="I10" t="s">
        <v>27</v>
      </c>
      <c r="J10" t="s">
        <v>27</v>
      </c>
      <c r="K10" t="s">
        <v>198</v>
      </c>
      <c r="L10" t="s">
        <v>89</v>
      </c>
      <c r="M10" t="s">
        <v>89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</row>
    <row r="11" spans="1:18" x14ac:dyDescent="0.35">
      <c r="A11">
        <v>47</v>
      </c>
      <c r="B11">
        <v>34</v>
      </c>
      <c r="C11" t="s">
        <v>399</v>
      </c>
      <c r="D11" t="s">
        <v>400</v>
      </c>
      <c r="E11" t="s">
        <v>18</v>
      </c>
      <c r="F11" t="s">
        <v>18</v>
      </c>
      <c r="G11" t="s">
        <v>27</v>
      </c>
      <c r="H11" t="s">
        <v>27</v>
      </c>
      <c r="I11" t="s">
        <v>27</v>
      </c>
      <c r="J11" t="s">
        <v>27</v>
      </c>
      <c r="K11" t="s">
        <v>387</v>
      </c>
      <c r="M11" t="s">
        <v>28</v>
      </c>
      <c r="N11" t="s">
        <v>28</v>
      </c>
      <c r="O11" t="s">
        <v>28</v>
      </c>
      <c r="P11" t="s">
        <v>28</v>
      </c>
      <c r="Q11" t="s">
        <v>20</v>
      </c>
      <c r="R11" t="s">
        <v>20</v>
      </c>
    </row>
    <row r="12" spans="1:18" x14ac:dyDescent="0.35">
      <c r="A12">
        <v>47</v>
      </c>
      <c r="B12">
        <v>34</v>
      </c>
      <c r="C12" t="s">
        <v>401</v>
      </c>
      <c r="D12" t="s">
        <v>402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28</v>
      </c>
      <c r="M12" t="s">
        <v>28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</row>
    <row r="13" spans="1:18" x14ac:dyDescent="0.35">
      <c r="A13">
        <v>47</v>
      </c>
      <c r="B13">
        <v>34</v>
      </c>
      <c r="C13" t="s">
        <v>65</v>
      </c>
      <c r="G13" t="s">
        <v>394</v>
      </c>
      <c r="H13" t="s">
        <v>394</v>
      </c>
      <c r="I13" t="s">
        <v>394</v>
      </c>
      <c r="J13" t="s">
        <v>394</v>
      </c>
      <c r="K13" s="9" t="s">
        <v>394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</row>
    <row r="14" spans="1:18" x14ac:dyDescent="0.35">
      <c r="A14">
        <v>47</v>
      </c>
      <c r="B14">
        <v>34</v>
      </c>
      <c r="C14" t="s">
        <v>403</v>
      </c>
    </row>
    <row r="15" spans="1:18" x14ac:dyDescent="0.35">
      <c r="A15">
        <v>47</v>
      </c>
      <c r="B15">
        <v>35</v>
      </c>
      <c r="C15" t="s">
        <v>325</v>
      </c>
      <c r="D15" t="s">
        <v>326</v>
      </c>
      <c r="E15" t="s">
        <v>38</v>
      </c>
      <c r="F15" t="s">
        <v>404</v>
      </c>
      <c r="G15" t="s">
        <v>405</v>
      </c>
      <c r="H15" t="s">
        <v>405</v>
      </c>
      <c r="I15" t="s">
        <v>405</v>
      </c>
      <c r="J15" t="s">
        <v>387</v>
      </c>
      <c r="K15" s="9" t="s">
        <v>387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</row>
    <row r="16" spans="1:18" x14ac:dyDescent="0.35">
      <c r="A16">
        <v>47</v>
      </c>
      <c r="B16">
        <v>35</v>
      </c>
      <c r="C16" t="s">
        <v>406</v>
      </c>
      <c r="D16" t="s">
        <v>407</v>
      </c>
      <c r="E16" t="s">
        <v>27</v>
      </c>
      <c r="F16" t="s">
        <v>27</v>
      </c>
      <c r="G16" t="s">
        <v>49</v>
      </c>
      <c r="H16" t="s">
        <v>49</v>
      </c>
      <c r="I16" t="s">
        <v>27</v>
      </c>
      <c r="J16" t="s">
        <v>27</v>
      </c>
      <c r="K16" s="47" t="s">
        <v>27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8" x14ac:dyDescent="0.35">
      <c r="A17">
        <v>47</v>
      </c>
      <c r="B17">
        <v>35</v>
      </c>
      <c r="C17" t="s">
        <v>408</v>
      </c>
      <c r="D17" t="s">
        <v>409</v>
      </c>
      <c r="E17" t="s">
        <v>64</v>
      </c>
      <c r="F17" t="s">
        <v>64</v>
      </c>
      <c r="G17" t="s">
        <v>27</v>
      </c>
      <c r="H17" t="s">
        <v>18</v>
      </c>
      <c r="I17" t="s">
        <v>18</v>
      </c>
      <c r="J17" t="s">
        <v>18</v>
      </c>
      <c r="K17" s="49" t="s">
        <v>387</v>
      </c>
      <c r="L17" t="s">
        <v>28</v>
      </c>
      <c r="M17" t="s">
        <v>28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</row>
    <row r="18" spans="1:18" x14ac:dyDescent="0.35">
      <c r="A18">
        <v>47</v>
      </c>
      <c r="B18">
        <v>35</v>
      </c>
      <c r="C18" t="s">
        <v>410</v>
      </c>
      <c r="D18" t="s">
        <v>411</v>
      </c>
      <c r="E18" t="s">
        <v>49</v>
      </c>
      <c r="F18" t="s">
        <v>61</v>
      </c>
      <c r="G18" t="s">
        <v>49</v>
      </c>
      <c r="H18" t="s">
        <v>49</v>
      </c>
      <c r="I18" t="s">
        <v>27</v>
      </c>
      <c r="J18" t="s">
        <v>27</v>
      </c>
      <c r="K18" s="47" t="s">
        <v>27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</row>
    <row r="19" spans="1:18" x14ac:dyDescent="0.35">
      <c r="A19">
        <v>47</v>
      </c>
      <c r="B19">
        <v>35</v>
      </c>
      <c r="C19" t="s">
        <v>71</v>
      </c>
      <c r="G19" t="s">
        <v>23</v>
      </c>
      <c r="H19" t="s">
        <v>27</v>
      </c>
      <c r="I19" t="s">
        <v>27</v>
      </c>
      <c r="J19" t="s">
        <v>27</v>
      </c>
      <c r="K19" s="50" t="s">
        <v>27</v>
      </c>
      <c r="N19" t="s">
        <v>23</v>
      </c>
      <c r="O19" t="s">
        <v>89</v>
      </c>
      <c r="P19" t="s">
        <v>89</v>
      </c>
      <c r="Q19" t="s">
        <v>89</v>
      </c>
      <c r="R19" t="s">
        <v>89</v>
      </c>
    </row>
    <row r="20" spans="1:18" x14ac:dyDescent="0.35">
      <c r="A20">
        <v>47</v>
      </c>
      <c r="B20">
        <v>35</v>
      </c>
      <c r="C20" t="s">
        <v>72</v>
      </c>
    </row>
    <row r="21" spans="1:18" x14ac:dyDescent="0.35">
      <c r="A21">
        <v>47</v>
      </c>
      <c r="B21">
        <v>36</v>
      </c>
      <c r="C21" t="s">
        <v>163</v>
      </c>
      <c r="D21" t="s">
        <v>164</v>
      </c>
      <c r="H21" t="s">
        <v>27</v>
      </c>
      <c r="I21" t="s">
        <v>27</v>
      </c>
      <c r="J21" t="s">
        <v>27</v>
      </c>
      <c r="K21" t="s">
        <v>27</v>
      </c>
      <c r="O21" t="s">
        <v>20</v>
      </c>
      <c r="P21" t="s">
        <v>20</v>
      </c>
      <c r="Q21" t="s">
        <v>20</v>
      </c>
      <c r="R21" t="s">
        <v>20</v>
      </c>
    </row>
    <row r="22" spans="1:18" x14ac:dyDescent="0.35">
      <c r="A22">
        <v>47</v>
      </c>
      <c r="B22">
        <v>36</v>
      </c>
      <c r="C22" t="s">
        <v>246</v>
      </c>
      <c r="D22" t="s">
        <v>247</v>
      </c>
      <c r="H22" t="s">
        <v>27</v>
      </c>
      <c r="I22" t="s">
        <v>18</v>
      </c>
      <c r="J22" t="s">
        <v>18</v>
      </c>
      <c r="K22" t="s">
        <v>18</v>
      </c>
      <c r="O22" t="s">
        <v>20</v>
      </c>
      <c r="P22" t="s">
        <v>20</v>
      </c>
      <c r="Q22" t="s">
        <v>20</v>
      </c>
      <c r="R22" t="s">
        <v>20</v>
      </c>
    </row>
    <row r="23" spans="1:18" x14ac:dyDescent="0.35">
      <c r="A23">
        <v>47</v>
      </c>
      <c r="B23">
        <v>36</v>
      </c>
      <c r="C23" t="s">
        <v>412</v>
      </c>
      <c r="D23" t="s">
        <v>413</v>
      </c>
      <c r="H23" t="s">
        <v>18</v>
      </c>
      <c r="I23" t="s">
        <v>18</v>
      </c>
      <c r="J23" t="s">
        <v>18</v>
      </c>
      <c r="K23" t="s">
        <v>18</v>
      </c>
      <c r="O23" t="s">
        <v>20</v>
      </c>
      <c r="P23" t="s">
        <v>20</v>
      </c>
      <c r="Q23" t="s">
        <v>20</v>
      </c>
      <c r="R23" t="s">
        <v>20</v>
      </c>
    </row>
    <row r="24" spans="1:18" x14ac:dyDescent="0.35">
      <c r="A24">
        <v>47</v>
      </c>
      <c r="B24">
        <v>36</v>
      </c>
      <c r="C24" t="s">
        <v>178</v>
      </c>
      <c r="H24" t="s">
        <v>27</v>
      </c>
      <c r="I24" t="s">
        <v>27</v>
      </c>
      <c r="J24" t="s">
        <v>27</v>
      </c>
      <c r="K24" t="s">
        <v>27</v>
      </c>
      <c r="O24" t="s">
        <v>89</v>
      </c>
      <c r="P24" t="s">
        <v>89</v>
      </c>
      <c r="Q24" t="s">
        <v>89</v>
      </c>
      <c r="R24" t="s">
        <v>89</v>
      </c>
    </row>
    <row r="25" spans="1:18" x14ac:dyDescent="0.35">
      <c r="A25">
        <v>47</v>
      </c>
      <c r="B25">
        <v>36</v>
      </c>
      <c r="C25" t="s">
        <v>372</v>
      </c>
    </row>
    <row r="26" spans="1:18" x14ac:dyDescent="0.35">
      <c r="A26">
        <v>47</v>
      </c>
      <c r="B26">
        <v>37</v>
      </c>
      <c r="C26" t="s">
        <v>414</v>
      </c>
      <c r="D26" t="s">
        <v>415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28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</row>
    <row r="27" spans="1:18" x14ac:dyDescent="0.35">
      <c r="A27">
        <v>47</v>
      </c>
      <c r="B27">
        <v>37</v>
      </c>
      <c r="C27" t="s">
        <v>416</v>
      </c>
      <c r="D27" t="s">
        <v>417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s="9" t="s">
        <v>18</v>
      </c>
      <c r="L27" t="s">
        <v>20</v>
      </c>
      <c r="M27" t="s">
        <v>20</v>
      </c>
      <c r="N27" t="s">
        <v>28</v>
      </c>
      <c r="O27" t="s">
        <v>28</v>
      </c>
      <c r="P27" t="s">
        <v>28</v>
      </c>
      <c r="Q27" t="s">
        <v>20</v>
      </c>
      <c r="R27" t="s">
        <v>20</v>
      </c>
    </row>
    <row r="28" spans="1:18" x14ac:dyDescent="0.35">
      <c r="A28">
        <v>47</v>
      </c>
      <c r="B28">
        <v>37</v>
      </c>
      <c r="C28" t="s">
        <v>77</v>
      </c>
      <c r="G28" t="s">
        <v>23</v>
      </c>
      <c r="H28" t="s">
        <v>27</v>
      </c>
      <c r="I28" t="s">
        <v>27</v>
      </c>
      <c r="J28" t="s">
        <v>27</v>
      </c>
      <c r="K28" s="9" t="s">
        <v>27</v>
      </c>
      <c r="N28" t="s">
        <v>23</v>
      </c>
      <c r="O28" t="s">
        <v>89</v>
      </c>
      <c r="P28" t="s">
        <v>89</v>
      </c>
      <c r="Q28" t="s">
        <v>89</v>
      </c>
      <c r="R28" t="s">
        <v>89</v>
      </c>
    </row>
    <row r="29" spans="1:18" x14ac:dyDescent="0.35">
      <c r="A29">
        <v>47</v>
      </c>
      <c r="B29">
        <v>37</v>
      </c>
      <c r="C29" t="s">
        <v>418</v>
      </c>
    </row>
    <row r="30" spans="1:18" x14ac:dyDescent="0.35">
      <c r="A30">
        <v>47</v>
      </c>
      <c r="B30">
        <v>42</v>
      </c>
    </row>
    <row r="31" spans="1:18" x14ac:dyDescent="0.35">
      <c r="A31">
        <v>47</v>
      </c>
      <c r="B31">
        <v>42</v>
      </c>
      <c r="C31" t="s">
        <v>419</v>
      </c>
      <c r="D31" t="s">
        <v>420</v>
      </c>
      <c r="E31" t="s">
        <v>18</v>
      </c>
      <c r="F31" t="s">
        <v>18</v>
      </c>
      <c r="G31" t="s">
        <v>18</v>
      </c>
      <c r="H31" t="s">
        <v>27</v>
      </c>
      <c r="I31" t="s">
        <v>27</v>
      </c>
      <c r="J31" t="s">
        <v>27</v>
      </c>
      <c r="K31" t="s">
        <v>18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</row>
    <row r="32" spans="1:18" x14ac:dyDescent="0.35">
      <c r="A32">
        <v>47</v>
      </c>
      <c r="B32">
        <v>42</v>
      </c>
      <c r="C32" t="s">
        <v>421</v>
      </c>
    </row>
    <row r="33" spans="1:18" x14ac:dyDescent="0.35">
      <c r="A33">
        <v>47</v>
      </c>
      <c r="B33">
        <v>42</v>
      </c>
      <c r="C33" t="s">
        <v>422</v>
      </c>
    </row>
    <row r="34" spans="1:18" x14ac:dyDescent="0.35">
      <c r="A34">
        <v>47</v>
      </c>
      <c r="B34">
        <v>43</v>
      </c>
      <c r="C34" t="s">
        <v>423</v>
      </c>
      <c r="D34" t="s">
        <v>424</v>
      </c>
      <c r="E34" t="s">
        <v>18</v>
      </c>
      <c r="F34" t="s">
        <v>18</v>
      </c>
      <c r="G34" t="s">
        <v>18</v>
      </c>
      <c r="H34" t="s">
        <v>64</v>
      </c>
      <c r="I34" t="s">
        <v>27</v>
      </c>
      <c r="J34" t="s">
        <v>18</v>
      </c>
      <c r="K34" t="s">
        <v>18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</row>
    <row r="35" spans="1:18" x14ac:dyDescent="0.35">
      <c r="A35">
        <v>47</v>
      </c>
      <c r="B35">
        <v>43</v>
      </c>
      <c r="C35" t="s">
        <v>425</v>
      </c>
      <c r="D35" t="s">
        <v>426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</row>
    <row r="36" spans="1:18" x14ac:dyDescent="0.35">
      <c r="A36">
        <v>47</v>
      </c>
      <c r="B36">
        <v>43</v>
      </c>
      <c r="C36" t="s">
        <v>185</v>
      </c>
    </row>
    <row r="37" spans="1:18" x14ac:dyDescent="0.35">
      <c r="A37">
        <v>47</v>
      </c>
      <c r="B37">
        <v>43</v>
      </c>
      <c r="C37" t="s">
        <v>375</v>
      </c>
    </row>
    <row r="38" spans="1:18" x14ac:dyDescent="0.35">
      <c r="A38">
        <v>47</v>
      </c>
      <c r="B38">
        <v>45</v>
      </c>
      <c r="C38" t="s">
        <v>427</v>
      </c>
      <c r="E38" t="s">
        <v>64</v>
      </c>
      <c r="F38" t="s">
        <v>64</v>
      </c>
      <c r="G38" t="s">
        <v>19</v>
      </c>
      <c r="L38" t="s">
        <v>28</v>
      </c>
      <c r="M38" t="s">
        <v>28</v>
      </c>
      <c r="N38" t="s">
        <v>28</v>
      </c>
    </row>
    <row r="39" spans="1:18" x14ac:dyDescent="0.35">
      <c r="A39">
        <v>47</v>
      </c>
      <c r="B39">
        <v>53</v>
      </c>
      <c r="C39" t="s">
        <v>428</v>
      </c>
      <c r="D39" t="s">
        <v>429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</row>
    <row r="40" spans="1:18" x14ac:dyDescent="0.35">
      <c r="A40">
        <v>47</v>
      </c>
      <c r="B40">
        <v>53</v>
      </c>
      <c r="C40" t="s">
        <v>213</v>
      </c>
    </row>
    <row r="41" spans="1:18" x14ac:dyDescent="0.35">
      <c r="A41">
        <v>47</v>
      </c>
      <c r="B41">
        <v>57</v>
      </c>
      <c r="C41" t="s">
        <v>430</v>
      </c>
      <c r="D41" t="s">
        <v>431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</row>
    <row r="42" spans="1:18" x14ac:dyDescent="0.35">
      <c r="A42">
        <v>47</v>
      </c>
      <c r="B42">
        <v>57</v>
      </c>
      <c r="C42" t="s">
        <v>299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s="9" t="s">
        <v>27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</row>
    <row r="43" spans="1:18" x14ac:dyDescent="0.35">
      <c r="A43">
        <v>47</v>
      </c>
      <c r="B43">
        <v>57</v>
      </c>
      <c r="C43" t="s">
        <v>432</v>
      </c>
    </row>
    <row r="45" spans="1:18" x14ac:dyDescent="0.35">
      <c r="B45" t="s">
        <v>734</v>
      </c>
      <c r="C45" t="s">
        <v>742</v>
      </c>
      <c r="D45" t="s">
        <v>743</v>
      </c>
    </row>
    <row r="46" spans="1:18" x14ac:dyDescent="0.35">
      <c r="B46">
        <v>15</v>
      </c>
      <c r="C46">
        <v>22</v>
      </c>
      <c r="D46">
        <v>0</v>
      </c>
    </row>
    <row r="47" spans="1:18" x14ac:dyDescent="0.35">
      <c r="B47" s="4">
        <f>B46/SUM($B46:$D46)</f>
        <v>0.40540540540540543</v>
      </c>
      <c r="C47" s="4">
        <f t="shared" ref="C47:D47" si="0">C46/SUM($B46:$D46)</f>
        <v>0.59459459459459463</v>
      </c>
      <c r="D47" s="2">
        <f t="shared" si="0"/>
        <v>0</v>
      </c>
    </row>
    <row r="50" spans="1:6" x14ac:dyDescent="0.35">
      <c r="A50">
        <v>2013</v>
      </c>
      <c r="B50">
        <v>12</v>
      </c>
      <c r="C50">
        <v>14</v>
      </c>
      <c r="D50">
        <v>3</v>
      </c>
    </row>
    <row r="51" spans="1:6" x14ac:dyDescent="0.35">
      <c r="B51" s="4">
        <f>B50/SUM($B50:$D50)</f>
        <v>0.41379310344827586</v>
      </c>
      <c r="C51" s="4">
        <f t="shared" ref="C51:D51" si="1">C50/SUM($B50:$D50)</f>
        <v>0.48275862068965519</v>
      </c>
      <c r="D51" s="2">
        <f t="shared" si="1"/>
        <v>0.10344827586206896</v>
      </c>
      <c r="F51" s="4">
        <f>SUM(C51:D51)</f>
        <v>0.5862068965517242</v>
      </c>
    </row>
    <row r="52" spans="1:6" x14ac:dyDescent="0.35">
      <c r="A52">
        <v>2015</v>
      </c>
      <c r="B52">
        <v>11</v>
      </c>
      <c r="C52">
        <v>20</v>
      </c>
      <c r="D52">
        <v>3</v>
      </c>
      <c r="F52" s="4"/>
    </row>
    <row r="53" spans="1:6" x14ac:dyDescent="0.35">
      <c r="B53" s="4">
        <f>B52/SUM($B52:$D52)</f>
        <v>0.3235294117647059</v>
      </c>
      <c r="C53" s="4">
        <f t="shared" ref="C53:D53" si="2">C52/SUM($B52:$D52)</f>
        <v>0.58823529411764708</v>
      </c>
      <c r="D53" s="2">
        <f t="shared" si="2"/>
        <v>8.8235294117647065E-2</v>
      </c>
      <c r="F53" s="4">
        <f>SUM(C53:D53)</f>
        <v>0.67647058823529416</v>
      </c>
    </row>
    <row r="54" spans="1:6" x14ac:dyDescent="0.35">
      <c r="A54">
        <v>2017</v>
      </c>
      <c r="B54">
        <v>11</v>
      </c>
      <c r="C54">
        <v>22</v>
      </c>
      <c r="D54">
        <v>1</v>
      </c>
      <c r="F54" s="4"/>
    </row>
    <row r="55" spans="1:6" x14ac:dyDescent="0.35">
      <c r="B55" s="4">
        <f>B54/SUM($B54:$D54)</f>
        <v>0.3235294117647059</v>
      </c>
      <c r="C55" s="4">
        <f t="shared" ref="C55:D55" si="3">C54/SUM($B54:$D54)</f>
        <v>0.6470588235294118</v>
      </c>
      <c r="D55" s="2">
        <f t="shared" si="3"/>
        <v>2.9411764705882353E-2</v>
      </c>
      <c r="F55" s="4">
        <f t="shared" ref="F55:F59" si="4">SUM(C55:D55)</f>
        <v>0.67647058823529416</v>
      </c>
    </row>
    <row r="56" spans="1:6" x14ac:dyDescent="0.35">
      <c r="A56">
        <v>2019</v>
      </c>
      <c r="B56">
        <v>12</v>
      </c>
      <c r="C56">
        <v>22</v>
      </c>
      <c r="D56">
        <v>0</v>
      </c>
      <c r="F56" s="4"/>
    </row>
    <row r="57" spans="1:6" x14ac:dyDescent="0.35">
      <c r="B57" s="4">
        <f>B56/SUM($B56:$D56)</f>
        <v>0.35294117647058826</v>
      </c>
      <c r="C57" s="4">
        <f t="shared" ref="C57:D57" si="5">C56/SUM($B56:$D56)</f>
        <v>0.6470588235294118</v>
      </c>
      <c r="D57" s="2">
        <f t="shared" si="5"/>
        <v>0</v>
      </c>
      <c r="F57" s="4">
        <f t="shared" si="4"/>
        <v>0.6470588235294118</v>
      </c>
    </row>
    <row r="58" spans="1:6" x14ac:dyDescent="0.35">
      <c r="A58">
        <v>2021</v>
      </c>
      <c r="B58">
        <v>15</v>
      </c>
      <c r="C58">
        <v>22</v>
      </c>
      <c r="D58">
        <v>0</v>
      </c>
      <c r="F58" s="4"/>
    </row>
    <row r="59" spans="1:6" x14ac:dyDescent="0.35">
      <c r="B59" s="4">
        <f>B58/SUM($B58:$D58)</f>
        <v>0.40540540540540543</v>
      </c>
      <c r="C59" s="4">
        <f t="shared" ref="C59:D59" si="6">C58/SUM($B58:$D58)</f>
        <v>0.59459459459459463</v>
      </c>
      <c r="D59" s="2">
        <f t="shared" si="6"/>
        <v>0</v>
      </c>
      <c r="F59" s="4">
        <f t="shared" si="4"/>
        <v>0.59459459459459463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67D6-7B6A-4051-AF47-854B002D55BE}">
  <dimension ref="A1:R86"/>
  <sheetViews>
    <sheetView topLeftCell="A88" workbookViewId="0">
      <selection activeCell="K16" sqref="K1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34</v>
      </c>
      <c r="B2">
        <v>31</v>
      </c>
      <c r="C2" t="s">
        <v>217</v>
      </c>
      <c r="D2" t="s">
        <v>218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27</v>
      </c>
      <c r="K2" s="25" t="s">
        <v>18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</row>
    <row r="3" spans="1:18" x14ac:dyDescent="0.35">
      <c r="A3">
        <v>34</v>
      </c>
      <c r="B3">
        <v>31</v>
      </c>
      <c r="C3" t="s">
        <v>21</v>
      </c>
      <c r="D3" t="s">
        <v>22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s="25" t="s">
        <v>18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</row>
    <row r="4" spans="1:18" x14ac:dyDescent="0.35">
      <c r="A4">
        <v>34</v>
      </c>
      <c r="B4">
        <v>31</v>
      </c>
      <c r="C4" t="s">
        <v>219</v>
      </c>
      <c r="D4" t="s">
        <v>220</v>
      </c>
      <c r="E4" t="s">
        <v>18</v>
      </c>
      <c r="F4" t="s">
        <v>18</v>
      </c>
      <c r="G4" t="s">
        <v>18</v>
      </c>
      <c r="H4" t="s">
        <v>18</v>
      </c>
      <c r="I4" t="s">
        <v>27</v>
      </c>
      <c r="J4" t="s">
        <v>27</v>
      </c>
      <c r="K4" s="25" t="s">
        <v>18</v>
      </c>
      <c r="L4" t="s">
        <v>89</v>
      </c>
      <c r="M4" t="s">
        <v>89</v>
      </c>
      <c r="N4" t="s">
        <v>89</v>
      </c>
      <c r="O4" t="s">
        <v>89</v>
      </c>
      <c r="P4" t="s">
        <v>89</v>
      </c>
      <c r="Q4" t="s">
        <v>89</v>
      </c>
      <c r="R4" t="s">
        <v>89</v>
      </c>
    </row>
    <row r="5" spans="1:18" x14ac:dyDescent="0.35">
      <c r="A5">
        <v>34</v>
      </c>
      <c r="B5">
        <v>31</v>
      </c>
      <c r="C5" t="s">
        <v>39</v>
      </c>
      <c r="E5" t="s">
        <v>18</v>
      </c>
      <c r="F5" t="s">
        <v>18</v>
      </c>
      <c r="G5" t="s">
        <v>18</v>
      </c>
      <c r="K5" s="25"/>
      <c r="L5" t="s">
        <v>89</v>
      </c>
      <c r="M5" t="s">
        <v>89</v>
      </c>
    </row>
    <row r="6" spans="1:18" x14ac:dyDescent="0.35">
      <c r="A6">
        <v>34</v>
      </c>
      <c r="B6">
        <v>31</v>
      </c>
      <c r="C6" t="s">
        <v>40</v>
      </c>
      <c r="K6" s="25"/>
    </row>
    <row r="7" spans="1:18" x14ac:dyDescent="0.35">
      <c r="A7">
        <v>34</v>
      </c>
      <c r="B7">
        <v>32</v>
      </c>
      <c r="C7" t="s">
        <v>221</v>
      </c>
      <c r="D7" t="s">
        <v>222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s="25" t="s">
        <v>18</v>
      </c>
      <c r="L7" t="s">
        <v>20</v>
      </c>
      <c r="M7" t="s">
        <v>20</v>
      </c>
      <c r="N7" t="s">
        <v>28</v>
      </c>
      <c r="O7" t="s">
        <v>20</v>
      </c>
      <c r="P7" t="s">
        <v>20</v>
      </c>
      <c r="Q7" t="s">
        <v>20</v>
      </c>
      <c r="R7" t="s">
        <v>20</v>
      </c>
    </row>
    <row r="8" spans="1:18" x14ac:dyDescent="0.35">
      <c r="A8">
        <v>34</v>
      </c>
      <c r="B8">
        <v>32</v>
      </c>
      <c r="C8" t="s">
        <v>223</v>
      </c>
      <c r="D8" t="s">
        <v>224</v>
      </c>
      <c r="E8" t="s">
        <v>27</v>
      </c>
      <c r="F8" t="s">
        <v>61</v>
      </c>
      <c r="G8" t="s">
        <v>61</v>
      </c>
      <c r="H8" t="s">
        <v>27</v>
      </c>
      <c r="I8" t="s">
        <v>27</v>
      </c>
      <c r="J8" t="s">
        <v>18</v>
      </c>
      <c r="K8" s="25" t="s">
        <v>18</v>
      </c>
      <c r="L8" t="s">
        <v>20</v>
      </c>
      <c r="M8" t="s">
        <v>20</v>
      </c>
      <c r="N8" t="s">
        <v>28</v>
      </c>
      <c r="O8" t="s">
        <v>20</v>
      </c>
      <c r="P8" t="s">
        <v>20</v>
      </c>
      <c r="Q8" t="s">
        <v>20</v>
      </c>
      <c r="R8" t="s">
        <v>20</v>
      </c>
    </row>
    <row r="9" spans="1:18" x14ac:dyDescent="0.35">
      <c r="A9">
        <v>34</v>
      </c>
      <c r="B9">
        <v>32</v>
      </c>
      <c r="C9" t="s">
        <v>56</v>
      </c>
      <c r="E9" t="s">
        <v>133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s="25" t="s">
        <v>18</v>
      </c>
      <c r="M9" t="s">
        <v>20</v>
      </c>
      <c r="O9" t="s">
        <v>28</v>
      </c>
      <c r="P9" t="s">
        <v>28</v>
      </c>
      <c r="Q9" t="s">
        <v>28</v>
      </c>
      <c r="R9" t="s">
        <v>28</v>
      </c>
    </row>
    <row r="10" spans="1:18" x14ac:dyDescent="0.35">
      <c r="A10">
        <v>34</v>
      </c>
      <c r="B10">
        <v>32</v>
      </c>
      <c r="C10" t="s">
        <v>57</v>
      </c>
      <c r="K10" s="25"/>
    </row>
    <row r="11" spans="1:18" x14ac:dyDescent="0.35">
      <c r="A11">
        <v>34</v>
      </c>
      <c r="B11">
        <v>33</v>
      </c>
      <c r="C11" t="s">
        <v>225</v>
      </c>
      <c r="D11" t="s">
        <v>226</v>
      </c>
      <c r="E11" t="s">
        <v>27</v>
      </c>
      <c r="F11" t="s">
        <v>18</v>
      </c>
      <c r="G11" t="s">
        <v>18</v>
      </c>
      <c r="H11" t="s">
        <v>18</v>
      </c>
      <c r="I11" t="s">
        <v>18</v>
      </c>
      <c r="J11" t="s">
        <v>27</v>
      </c>
      <c r="K11" s="25" t="s">
        <v>27</v>
      </c>
      <c r="L11" t="s">
        <v>20</v>
      </c>
      <c r="M11" t="s">
        <v>20</v>
      </c>
      <c r="N11" t="s">
        <v>89</v>
      </c>
      <c r="O11" t="s">
        <v>20</v>
      </c>
      <c r="P11" t="s">
        <v>20</v>
      </c>
      <c r="Q11" t="s">
        <v>89</v>
      </c>
      <c r="R11" t="s">
        <v>89</v>
      </c>
    </row>
    <row r="12" spans="1:18" x14ac:dyDescent="0.35">
      <c r="A12">
        <v>34</v>
      </c>
      <c r="B12">
        <v>33</v>
      </c>
      <c r="C12" t="s">
        <v>227</v>
      </c>
      <c r="D12" t="s">
        <v>228</v>
      </c>
      <c r="E12" t="s">
        <v>18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s="25" t="s">
        <v>18</v>
      </c>
      <c r="L12" t="s">
        <v>20</v>
      </c>
      <c r="M12" t="s">
        <v>20</v>
      </c>
      <c r="N12" t="s">
        <v>89</v>
      </c>
      <c r="O12" t="s">
        <v>20</v>
      </c>
      <c r="P12" t="s">
        <v>20</v>
      </c>
      <c r="Q12" t="s">
        <v>28</v>
      </c>
      <c r="R12" t="s">
        <v>28</v>
      </c>
    </row>
    <row r="13" spans="1:18" x14ac:dyDescent="0.35">
      <c r="A13">
        <v>34</v>
      </c>
      <c r="B13">
        <v>33</v>
      </c>
      <c r="C13" t="s">
        <v>229</v>
      </c>
      <c r="D13" t="s">
        <v>230</v>
      </c>
      <c r="E13" t="s">
        <v>27</v>
      </c>
      <c r="F13" t="s">
        <v>27</v>
      </c>
      <c r="G13" t="s">
        <v>27</v>
      </c>
      <c r="H13" t="s">
        <v>133</v>
      </c>
      <c r="I13" t="s">
        <v>133</v>
      </c>
      <c r="J13" t="s">
        <v>27</v>
      </c>
      <c r="K13" s="25" t="s">
        <v>27</v>
      </c>
      <c r="L13" t="s">
        <v>28</v>
      </c>
      <c r="M13" t="s">
        <v>28</v>
      </c>
      <c r="N13" t="s">
        <v>89</v>
      </c>
      <c r="O13" t="s">
        <v>20</v>
      </c>
      <c r="P13" t="s">
        <v>89</v>
      </c>
      <c r="Q13" t="s">
        <v>89</v>
      </c>
      <c r="R13" t="s">
        <v>89</v>
      </c>
    </row>
    <row r="14" spans="1:18" x14ac:dyDescent="0.35">
      <c r="A14">
        <v>34</v>
      </c>
      <c r="B14">
        <v>33</v>
      </c>
      <c r="C14" t="s">
        <v>231</v>
      </c>
      <c r="D14" t="s">
        <v>232</v>
      </c>
      <c r="F14" t="s">
        <v>19</v>
      </c>
      <c r="G14" t="s">
        <v>19</v>
      </c>
      <c r="H14" t="s">
        <v>19</v>
      </c>
      <c r="I14" t="s">
        <v>64</v>
      </c>
      <c r="J14" t="s">
        <v>64</v>
      </c>
      <c r="K14" s="25" t="s">
        <v>18</v>
      </c>
      <c r="M14" t="s">
        <v>28</v>
      </c>
      <c r="N14" t="s">
        <v>89</v>
      </c>
      <c r="O14" t="s">
        <v>20</v>
      </c>
      <c r="P14" t="s">
        <v>20</v>
      </c>
      <c r="Q14" t="s">
        <v>28</v>
      </c>
      <c r="R14" t="s">
        <v>28</v>
      </c>
    </row>
    <row r="15" spans="1:18" x14ac:dyDescent="0.35">
      <c r="A15">
        <v>34</v>
      </c>
      <c r="B15">
        <v>33</v>
      </c>
      <c r="C15" t="s">
        <v>146</v>
      </c>
      <c r="D15" t="s">
        <v>147</v>
      </c>
      <c r="F15" t="s">
        <v>27</v>
      </c>
      <c r="G15" t="s">
        <v>27</v>
      </c>
      <c r="H15" t="s">
        <v>64</v>
      </c>
      <c r="I15" t="s">
        <v>64</v>
      </c>
      <c r="J15" t="s">
        <v>64</v>
      </c>
      <c r="K15" s="25"/>
      <c r="M15" t="s">
        <v>20</v>
      </c>
      <c r="N15" t="s">
        <v>89</v>
      </c>
      <c r="O15" t="s">
        <v>20</v>
      </c>
      <c r="P15" t="s">
        <v>20</v>
      </c>
      <c r="Q15" t="s">
        <v>28</v>
      </c>
      <c r="R15" t="s">
        <v>28</v>
      </c>
    </row>
    <row r="16" spans="1:18" x14ac:dyDescent="0.35">
      <c r="A16">
        <v>34</v>
      </c>
      <c r="B16">
        <v>33</v>
      </c>
      <c r="C16" t="s">
        <v>233</v>
      </c>
      <c r="D16" t="s">
        <v>234</v>
      </c>
      <c r="F16" t="s">
        <v>18</v>
      </c>
      <c r="G16" t="s">
        <v>18</v>
      </c>
      <c r="H16" t="s">
        <v>133</v>
      </c>
      <c r="I16" t="s">
        <v>18</v>
      </c>
      <c r="J16" t="s">
        <v>18</v>
      </c>
      <c r="K16" s="25" t="s">
        <v>43</v>
      </c>
      <c r="M16" t="s">
        <v>28</v>
      </c>
      <c r="Q16" t="s">
        <v>89</v>
      </c>
      <c r="R16" t="s">
        <v>89</v>
      </c>
    </row>
    <row r="17" spans="1:18" x14ac:dyDescent="0.35">
      <c r="A17">
        <v>34</v>
      </c>
      <c r="B17">
        <v>33</v>
      </c>
      <c r="C17" t="s">
        <v>122</v>
      </c>
      <c r="K17" s="25"/>
    </row>
    <row r="18" spans="1:18" x14ac:dyDescent="0.35">
      <c r="A18">
        <v>34</v>
      </c>
      <c r="B18">
        <v>33</v>
      </c>
      <c r="C18" t="s">
        <v>58</v>
      </c>
      <c r="K18" s="25"/>
    </row>
    <row r="19" spans="1:18" x14ac:dyDescent="0.35">
      <c r="A19">
        <v>34</v>
      </c>
      <c r="B19">
        <v>34</v>
      </c>
      <c r="C19" t="s">
        <v>235</v>
      </c>
      <c r="D19" t="s">
        <v>236</v>
      </c>
      <c r="F19" t="s">
        <v>27</v>
      </c>
      <c r="G19" t="s">
        <v>27</v>
      </c>
      <c r="H19" t="s">
        <v>27</v>
      </c>
      <c r="I19" t="s">
        <v>27</v>
      </c>
      <c r="J19" t="s">
        <v>18</v>
      </c>
      <c r="K19" s="25" t="s">
        <v>18</v>
      </c>
      <c r="M19" t="s">
        <v>20</v>
      </c>
      <c r="O19" t="s">
        <v>20</v>
      </c>
      <c r="P19" t="s">
        <v>89</v>
      </c>
      <c r="Q19" t="s">
        <v>89</v>
      </c>
      <c r="R19" t="s">
        <v>89</v>
      </c>
    </row>
    <row r="20" spans="1:18" x14ac:dyDescent="0.35">
      <c r="A20">
        <v>34</v>
      </c>
      <c r="B20">
        <v>34</v>
      </c>
      <c r="C20" t="s">
        <v>65</v>
      </c>
      <c r="K20" s="25"/>
    </row>
    <row r="21" spans="1:18" x14ac:dyDescent="0.35">
      <c r="A21">
        <v>34</v>
      </c>
      <c r="B21">
        <v>34</v>
      </c>
      <c r="C21" t="s">
        <v>66</v>
      </c>
      <c r="K21" s="25"/>
    </row>
    <row r="22" spans="1:18" x14ac:dyDescent="0.35">
      <c r="A22">
        <v>34</v>
      </c>
      <c r="B22">
        <v>35</v>
      </c>
      <c r="C22" t="s">
        <v>237</v>
      </c>
      <c r="D22" t="s">
        <v>238</v>
      </c>
      <c r="E22" t="s">
        <v>27</v>
      </c>
      <c r="F22" t="s">
        <v>18</v>
      </c>
      <c r="G22" t="s">
        <v>18</v>
      </c>
      <c r="H22" t="s">
        <v>19</v>
      </c>
      <c r="I22" t="s">
        <v>19</v>
      </c>
      <c r="J22" t="s">
        <v>43</v>
      </c>
      <c r="K22" s="25" t="s">
        <v>18</v>
      </c>
      <c r="L22" t="s">
        <v>20</v>
      </c>
      <c r="M22" t="s">
        <v>89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</row>
    <row r="23" spans="1:18" x14ac:dyDescent="0.35">
      <c r="A23">
        <v>34</v>
      </c>
      <c r="B23">
        <v>35</v>
      </c>
      <c r="C23" t="s">
        <v>239</v>
      </c>
      <c r="D23" t="s">
        <v>240</v>
      </c>
      <c r="E23" t="s">
        <v>27</v>
      </c>
      <c r="F23" t="s">
        <v>27</v>
      </c>
      <c r="G23" t="s">
        <v>19</v>
      </c>
      <c r="H23" t="s">
        <v>241</v>
      </c>
      <c r="I23" t="s">
        <v>241</v>
      </c>
      <c r="J23" t="s">
        <v>241</v>
      </c>
      <c r="K23" s="25" t="s">
        <v>27</v>
      </c>
      <c r="L23" t="s">
        <v>20</v>
      </c>
      <c r="M23" t="s">
        <v>20</v>
      </c>
      <c r="N23" t="s">
        <v>89</v>
      </c>
      <c r="O23" t="s">
        <v>28</v>
      </c>
      <c r="P23" t="s">
        <v>20</v>
      </c>
      <c r="Q23" t="s">
        <v>28</v>
      </c>
      <c r="R23" t="s">
        <v>28</v>
      </c>
    </row>
    <row r="24" spans="1:18" x14ac:dyDescent="0.35">
      <c r="A24">
        <v>34</v>
      </c>
      <c r="B24">
        <v>35</v>
      </c>
      <c r="C24" t="s">
        <v>123</v>
      </c>
      <c r="D24" t="s">
        <v>124</v>
      </c>
      <c r="E24" t="s">
        <v>46</v>
      </c>
      <c r="F24" t="s">
        <v>242</v>
      </c>
      <c r="G24" t="s">
        <v>46</v>
      </c>
      <c r="H24" t="s">
        <v>49</v>
      </c>
      <c r="I24" t="s">
        <v>49</v>
      </c>
      <c r="J24" t="s">
        <v>49</v>
      </c>
      <c r="K24" s="25" t="s">
        <v>61</v>
      </c>
      <c r="L24" t="s">
        <v>20</v>
      </c>
      <c r="M24" t="s">
        <v>20</v>
      </c>
      <c r="N24" t="s">
        <v>28</v>
      </c>
      <c r="O24" t="s">
        <v>20</v>
      </c>
      <c r="P24" t="s">
        <v>20</v>
      </c>
      <c r="Q24" t="s">
        <v>20</v>
      </c>
      <c r="R24" t="s">
        <v>20</v>
      </c>
    </row>
    <row r="25" spans="1:18" x14ac:dyDescent="0.35">
      <c r="A25">
        <v>34</v>
      </c>
      <c r="B25">
        <v>35</v>
      </c>
      <c r="C25" t="s">
        <v>243</v>
      </c>
      <c r="D25" t="s">
        <v>244</v>
      </c>
      <c r="E25" t="s">
        <v>27</v>
      </c>
      <c r="F25" t="s">
        <v>27</v>
      </c>
      <c r="G25" t="s">
        <v>19</v>
      </c>
      <c r="H25" t="s">
        <v>64</v>
      </c>
      <c r="I25" t="s">
        <v>245</v>
      </c>
      <c r="J25" t="s">
        <v>245</v>
      </c>
      <c r="K25" s="25" t="s">
        <v>18</v>
      </c>
      <c r="L25" t="s">
        <v>20</v>
      </c>
      <c r="M25" t="s">
        <v>20</v>
      </c>
      <c r="N25" t="s">
        <v>89</v>
      </c>
      <c r="O25" t="s">
        <v>28</v>
      </c>
      <c r="P25" t="s">
        <v>28</v>
      </c>
      <c r="Q25" t="s">
        <v>28</v>
      </c>
      <c r="R25" t="s">
        <v>28</v>
      </c>
    </row>
    <row r="26" spans="1:18" x14ac:dyDescent="0.35">
      <c r="A26">
        <v>34</v>
      </c>
      <c r="B26">
        <v>35</v>
      </c>
      <c r="C26" t="s">
        <v>159</v>
      </c>
      <c r="D26" t="s">
        <v>160</v>
      </c>
      <c r="E26" t="s">
        <v>18</v>
      </c>
      <c r="F26" t="s">
        <v>18</v>
      </c>
      <c r="G26" t="s">
        <v>18</v>
      </c>
      <c r="H26" t="s">
        <v>64</v>
      </c>
      <c r="I26" t="s">
        <v>18</v>
      </c>
      <c r="J26" t="s">
        <v>18</v>
      </c>
      <c r="K26" s="25" t="s">
        <v>18</v>
      </c>
      <c r="L26" t="s">
        <v>20</v>
      </c>
      <c r="M26" t="s">
        <v>20</v>
      </c>
      <c r="N26" t="s">
        <v>28</v>
      </c>
      <c r="O26" t="s">
        <v>28</v>
      </c>
      <c r="P26" t="s">
        <v>89</v>
      </c>
      <c r="Q26" t="s">
        <v>89</v>
      </c>
      <c r="R26" t="s">
        <v>89</v>
      </c>
    </row>
    <row r="27" spans="1:18" x14ac:dyDescent="0.35">
      <c r="A27">
        <v>34</v>
      </c>
      <c r="B27">
        <v>35</v>
      </c>
      <c r="C27" t="s">
        <v>71</v>
      </c>
      <c r="E27" t="s">
        <v>27</v>
      </c>
      <c r="F27" t="s">
        <v>27</v>
      </c>
      <c r="G27" t="s">
        <v>27</v>
      </c>
      <c r="H27" t="s">
        <v>64</v>
      </c>
      <c r="I27" t="s">
        <v>64</v>
      </c>
      <c r="J27" t="s">
        <v>64</v>
      </c>
      <c r="K27" s="25" t="s">
        <v>27</v>
      </c>
      <c r="L27" t="s">
        <v>28</v>
      </c>
      <c r="M27" t="s">
        <v>28</v>
      </c>
      <c r="O27" t="s">
        <v>28</v>
      </c>
      <c r="P27" t="s">
        <v>28</v>
      </c>
      <c r="Q27" t="s">
        <v>28</v>
      </c>
      <c r="R27" t="s">
        <v>28</v>
      </c>
    </row>
    <row r="28" spans="1:18" x14ac:dyDescent="0.35">
      <c r="A28">
        <v>34</v>
      </c>
      <c r="B28">
        <v>35</v>
      </c>
      <c r="C28" t="s">
        <v>72</v>
      </c>
      <c r="K28" s="25"/>
    </row>
    <row r="29" spans="1:18" x14ac:dyDescent="0.35">
      <c r="A29">
        <v>34</v>
      </c>
      <c r="B29">
        <v>36</v>
      </c>
      <c r="C29" t="s">
        <v>165</v>
      </c>
      <c r="D29" t="s">
        <v>166</v>
      </c>
      <c r="K29" s="25"/>
    </row>
    <row r="30" spans="1:18" x14ac:dyDescent="0.35">
      <c r="A30">
        <v>34</v>
      </c>
      <c r="B30">
        <v>36</v>
      </c>
      <c r="C30" t="s">
        <v>246</v>
      </c>
      <c r="D30" t="s">
        <v>247</v>
      </c>
      <c r="K30" s="25"/>
    </row>
    <row r="31" spans="1:18" x14ac:dyDescent="0.35">
      <c r="A31">
        <v>34</v>
      </c>
      <c r="B31">
        <v>36</v>
      </c>
      <c r="C31" t="s">
        <v>248</v>
      </c>
      <c r="D31" t="s">
        <v>249</v>
      </c>
      <c r="K31" s="25"/>
    </row>
    <row r="32" spans="1:18" x14ac:dyDescent="0.35">
      <c r="A32">
        <v>34</v>
      </c>
      <c r="B32">
        <v>36</v>
      </c>
      <c r="C32" t="s">
        <v>250</v>
      </c>
      <c r="D32" t="s">
        <v>251</v>
      </c>
      <c r="K32" s="25"/>
    </row>
    <row r="33" spans="1:18" x14ac:dyDescent="0.35">
      <c r="A33">
        <v>34</v>
      </c>
      <c r="B33">
        <v>36</v>
      </c>
      <c r="C33" t="s">
        <v>176</v>
      </c>
      <c r="D33" t="s">
        <v>252</v>
      </c>
      <c r="K33" s="25"/>
    </row>
    <row r="34" spans="1:18" x14ac:dyDescent="0.35">
      <c r="A34">
        <v>34</v>
      </c>
      <c r="B34">
        <v>36</v>
      </c>
      <c r="C34" t="s">
        <v>253</v>
      </c>
      <c r="D34" t="s">
        <v>254</v>
      </c>
      <c r="K34" s="25"/>
    </row>
    <row r="35" spans="1:18" x14ac:dyDescent="0.35">
      <c r="A35">
        <v>34</v>
      </c>
      <c r="B35">
        <v>36</v>
      </c>
      <c r="C35" t="s">
        <v>255</v>
      </c>
      <c r="D35" t="s">
        <v>256</v>
      </c>
      <c r="K35" s="25"/>
    </row>
    <row r="36" spans="1:18" x14ac:dyDescent="0.35">
      <c r="A36">
        <v>34</v>
      </c>
      <c r="B36">
        <v>36</v>
      </c>
      <c r="C36" t="s">
        <v>177</v>
      </c>
      <c r="D36" t="s">
        <v>257</v>
      </c>
      <c r="K36" s="25"/>
    </row>
    <row r="37" spans="1:18" x14ac:dyDescent="0.35">
      <c r="A37">
        <v>34</v>
      </c>
      <c r="B37">
        <v>36</v>
      </c>
      <c r="C37" t="s">
        <v>178</v>
      </c>
      <c r="K37" s="25"/>
    </row>
    <row r="38" spans="1:18" x14ac:dyDescent="0.35">
      <c r="A38">
        <v>34</v>
      </c>
      <c r="B38">
        <v>36</v>
      </c>
      <c r="C38" t="s">
        <v>179</v>
      </c>
      <c r="K38" s="25"/>
    </row>
    <row r="39" spans="1:18" x14ac:dyDescent="0.35">
      <c r="A39">
        <v>34</v>
      </c>
      <c r="B39">
        <v>37</v>
      </c>
      <c r="C39" t="s">
        <v>127</v>
      </c>
      <c r="D39" t="s">
        <v>128</v>
      </c>
      <c r="E39" t="s">
        <v>18</v>
      </c>
      <c r="F39" t="s">
        <v>27</v>
      </c>
      <c r="G39" t="s">
        <v>27</v>
      </c>
      <c r="H39" t="s">
        <v>18</v>
      </c>
      <c r="I39" t="s">
        <v>18</v>
      </c>
      <c r="J39" t="s">
        <v>49</v>
      </c>
      <c r="K39" s="25" t="s">
        <v>27</v>
      </c>
      <c r="L39" t="s">
        <v>20</v>
      </c>
      <c r="M39" t="s">
        <v>20</v>
      </c>
      <c r="N39" t="s">
        <v>28</v>
      </c>
      <c r="O39" t="s">
        <v>20</v>
      </c>
      <c r="P39" t="s">
        <v>20</v>
      </c>
      <c r="Q39" t="s">
        <v>20</v>
      </c>
      <c r="R39" t="s">
        <v>20</v>
      </c>
    </row>
    <row r="40" spans="1:18" x14ac:dyDescent="0.35">
      <c r="A40">
        <v>34</v>
      </c>
      <c r="B40">
        <v>37</v>
      </c>
      <c r="C40" t="s">
        <v>258</v>
      </c>
      <c r="D40" t="s">
        <v>259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s="25"/>
      <c r="L40" t="s">
        <v>28</v>
      </c>
      <c r="M40" t="s">
        <v>28</v>
      </c>
      <c r="N40" t="s">
        <v>89</v>
      </c>
      <c r="O40" t="s">
        <v>89</v>
      </c>
      <c r="P40" t="s">
        <v>89</v>
      </c>
      <c r="Q40" t="s">
        <v>89</v>
      </c>
      <c r="R40" t="s">
        <v>89</v>
      </c>
    </row>
    <row r="41" spans="1:18" x14ac:dyDescent="0.35">
      <c r="A41">
        <v>34</v>
      </c>
      <c r="B41">
        <v>37</v>
      </c>
      <c r="C41" t="s">
        <v>260</v>
      </c>
      <c r="D41" t="s">
        <v>261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s="25" t="s">
        <v>27</v>
      </c>
      <c r="L41" t="s">
        <v>20</v>
      </c>
      <c r="M41" t="s">
        <v>20</v>
      </c>
      <c r="N41" t="s">
        <v>28</v>
      </c>
      <c r="O41" t="s">
        <v>20</v>
      </c>
      <c r="P41" t="s">
        <v>89</v>
      </c>
      <c r="Q41" t="s">
        <v>89</v>
      </c>
      <c r="R41" t="s">
        <v>89</v>
      </c>
    </row>
    <row r="42" spans="1:18" x14ac:dyDescent="0.35">
      <c r="A42">
        <v>34</v>
      </c>
      <c r="B42">
        <v>37</v>
      </c>
      <c r="C42" t="s">
        <v>262</v>
      </c>
      <c r="D42" t="s">
        <v>263</v>
      </c>
      <c r="E42" t="s">
        <v>19</v>
      </c>
      <c r="F42" t="s">
        <v>19</v>
      </c>
      <c r="G42" t="s">
        <v>19</v>
      </c>
      <c r="H42" t="s">
        <v>64</v>
      </c>
      <c r="I42" t="s">
        <v>264</v>
      </c>
      <c r="J42" t="s">
        <v>64</v>
      </c>
      <c r="K42" s="25"/>
      <c r="L42" t="s">
        <v>28</v>
      </c>
      <c r="M42" t="s">
        <v>28</v>
      </c>
      <c r="O42" t="s">
        <v>89</v>
      </c>
      <c r="P42" t="s">
        <v>89</v>
      </c>
      <c r="Q42" t="s">
        <v>89</v>
      </c>
      <c r="R42" t="s">
        <v>89</v>
      </c>
    </row>
    <row r="43" spans="1:18" x14ac:dyDescent="0.35">
      <c r="A43">
        <v>34</v>
      </c>
      <c r="B43">
        <v>37</v>
      </c>
      <c r="C43" t="s">
        <v>265</v>
      </c>
      <c r="D43" t="s">
        <v>266</v>
      </c>
      <c r="E43" t="s">
        <v>18</v>
      </c>
      <c r="F43" t="s">
        <v>18</v>
      </c>
      <c r="G43" t="s">
        <v>18</v>
      </c>
      <c r="H43" t="s">
        <v>18</v>
      </c>
      <c r="I43" t="s">
        <v>27</v>
      </c>
      <c r="J43" t="s">
        <v>27</v>
      </c>
      <c r="K43" s="25" t="s">
        <v>27</v>
      </c>
      <c r="L43" t="s">
        <v>20</v>
      </c>
      <c r="M43" t="s">
        <v>20</v>
      </c>
      <c r="N43" t="s">
        <v>28</v>
      </c>
      <c r="O43" t="s">
        <v>20</v>
      </c>
      <c r="P43" t="s">
        <v>20</v>
      </c>
      <c r="Q43" t="s">
        <v>20</v>
      </c>
      <c r="R43" t="s">
        <v>20</v>
      </c>
    </row>
    <row r="44" spans="1:18" x14ac:dyDescent="0.35">
      <c r="A44">
        <v>34</v>
      </c>
      <c r="B44">
        <v>37</v>
      </c>
      <c r="C44" t="s">
        <v>77</v>
      </c>
      <c r="K44" s="25"/>
    </row>
    <row r="45" spans="1:18" x14ac:dyDescent="0.35">
      <c r="A45">
        <v>34</v>
      </c>
      <c r="B45">
        <v>37</v>
      </c>
      <c r="C45" t="s">
        <v>78</v>
      </c>
      <c r="K45" s="25"/>
    </row>
    <row r="46" spans="1:18" x14ac:dyDescent="0.35">
      <c r="A46">
        <v>34</v>
      </c>
      <c r="B46">
        <v>38</v>
      </c>
      <c r="C46" t="s">
        <v>267</v>
      </c>
      <c r="F46" t="s">
        <v>27</v>
      </c>
      <c r="K46" s="25"/>
      <c r="M46" t="s">
        <v>20</v>
      </c>
    </row>
    <row r="47" spans="1:18" x14ac:dyDescent="0.35">
      <c r="A47">
        <v>34</v>
      </c>
      <c r="B47">
        <v>39</v>
      </c>
      <c r="C47" t="s">
        <v>268</v>
      </c>
      <c r="K47" s="25"/>
    </row>
    <row r="48" spans="1:18" x14ac:dyDescent="0.35">
      <c r="A48">
        <v>34</v>
      </c>
      <c r="B48">
        <v>43</v>
      </c>
      <c r="C48" t="s">
        <v>269</v>
      </c>
      <c r="D48" t="s">
        <v>270</v>
      </c>
      <c r="K48" s="25"/>
    </row>
    <row r="49" spans="1:18" x14ac:dyDescent="0.35">
      <c r="A49">
        <v>34</v>
      </c>
      <c r="B49">
        <v>43</v>
      </c>
      <c r="C49" t="s">
        <v>271</v>
      </c>
      <c r="D49" t="s">
        <v>272</v>
      </c>
      <c r="K49" s="25"/>
    </row>
    <row r="50" spans="1:18" x14ac:dyDescent="0.35">
      <c r="A50">
        <v>34</v>
      </c>
      <c r="B50">
        <v>43</v>
      </c>
      <c r="C50" t="s">
        <v>273</v>
      </c>
      <c r="D50" t="s">
        <v>274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s="25" t="s">
        <v>18</v>
      </c>
      <c r="L50" t="s">
        <v>89</v>
      </c>
      <c r="M50" t="s">
        <v>89</v>
      </c>
      <c r="N50" t="s">
        <v>89</v>
      </c>
      <c r="O50" t="s">
        <v>89</v>
      </c>
      <c r="P50" t="s">
        <v>20</v>
      </c>
      <c r="Q50" t="s">
        <v>20</v>
      </c>
      <c r="R50" t="s">
        <v>20</v>
      </c>
    </row>
    <row r="51" spans="1:18" x14ac:dyDescent="0.35">
      <c r="A51">
        <v>34</v>
      </c>
      <c r="B51">
        <v>43</v>
      </c>
      <c r="C51" t="s">
        <v>275</v>
      </c>
      <c r="D51" t="s">
        <v>276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s="25" t="s">
        <v>18</v>
      </c>
      <c r="L51" t="s">
        <v>89</v>
      </c>
      <c r="M51" t="s">
        <v>89</v>
      </c>
      <c r="N51" t="s">
        <v>89</v>
      </c>
      <c r="O51" t="s">
        <v>89</v>
      </c>
      <c r="P51" t="s">
        <v>89</v>
      </c>
      <c r="Q51" t="s">
        <v>89</v>
      </c>
      <c r="R51" t="s">
        <v>89</v>
      </c>
    </row>
    <row r="52" spans="1:18" x14ac:dyDescent="0.35">
      <c r="A52">
        <v>34</v>
      </c>
      <c r="B52">
        <v>43</v>
      </c>
      <c r="C52" t="s">
        <v>185</v>
      </c>
      <c r="K52" s="25"/>
    </row>
    <row r="53" spans="1:18" x14ac:dyDescent="0.35">
      <c r="A53">
        <v>34</v>
      </c>
      <c r="B53">
        <v>43</v>
      </c>
      <c r="C53" t="s">
        <v>186</v>
      </c>
      <c r="K53" s="25"/>
    </row>
    <row r="54" spans="1:18" x14ac:dyDescent="0.35">
      <c r="A54">
        <v>34</v>
      </c>
      <c r="B54">
        <v>45</v>
      </c>
      <c r="C54" t="s">
        <v>277</v>
      </c>
      <c r="D54" t="s">
        <v>278</v>
      </c>
      <c r="E54" t="s">
        <v>27</v>
      </c>
      <c r="F54" t="s">
        <v>279</v>
      </c>
      <c r="G54" t="s">
        <v>46</v>
      </c>
      <c r="H54" t="s">
        <v>280</v>
      </c>
      <c r="I54" t="s">
        <v>280</v>
      </c>
      <c r="J54" t="s">
        <v>281</v>
      </c>
      <c r="K54" s="25" t="s">
        <v>756</v>
      </c>
      <c r="L54" t="s">
        <v>20</v>
      </c>
      <c r="M54" t="s">
        <v>20</v>
      </c>
      <c r="O54" t="s">
        <v>20</v>
      </c>
      <c r="P54" t="s">
        <v>20</v>
      </c>
      <c r="Q54" t="s">
        <v>20</v>
      </c>
      <c r="R54" t="s">
        <v>20</v>
      </c>
    </row>
    <row r="55" spans="1:18" x14ac:dyDescent="0.35">
      <c r="A55">
        <v>34</v>
      </c>
      <c r="B55">
        <v>45</v>
      </c>
      <c r="C55" t="s">
        <v>282</v>
      </c>
      <c r="D55" t="s">
        <v>283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s="25" t="s">
        <v>27</v>
      </c>
      <c r="M55" t="s">
        <v>20</v>
      </c>
      <c r="N55" t="s">
        <v>28</v>
      </c>
      <c r="O55" t="s">
        <v>89</v>
      </c>
      <c r="P55" t="s">
        <v>89</v>
      </c>
      <c r="Q55" t="s">
        <v>89</v>
      </c>
      <c r="R55" t="s">
        <v>89</v>
      </c>
    </row>
    <row r="56" spans="1:18" x14ac:dyDescent="0.35">
      <c r="A56">
        <v>34</v>
      </c>
      <c r="B56">
        <v>45</v>
      </c>
      <c r="C56" t="s">
        <v>196</v>
      </c>
      <c r="D56" t="s">
        <v>197</v>
      </c>
      <c r="E56" t="s">
        <v>18</v>
      </c>
      <c r="F56" t="s">
        <v>284</v>
      </c>
      <c r="G56" t="s">
        <v>18</v>
      </c>
      <c r="H56" t="s">
        <v>64</v>
      </c>
      <c r="I56" t="s">
        <v>64</v>
      </c>
      <c r="J56" t="s">
        <v>64</v>
      </c>
      <c r="K56" s="25" t="s">
        <v>27</v>
      </c>
      <c r="L56" t="s">
        <v>20</v>
      </c>
      <c r="M56" t="s">
        <v>20</v>
      </c>
      <c r="O56" t="s">
        <v>28</v>
      </c>
      <c r="P56" t="s">
        <v>28</v>
      </c>
      <c r="Q56" t="s">
        <v>28</v>
      </c>
      <c r="R56" t="s">
        <v>28</v>
      </c>
    </row>
    <row r="57" spans="1:18" x14ac:dyDescent="0.35">
      <c r="A57">
        <v>34</v>
      </c>
      <c r="B57">
        <v>45</v>
      </c>
      <c r="C57" t="s">
        <v>285</v>
      </c>
      <c r="D57" t="s">
        <v>286</v>
      </c>
      <c r="E57" t="s">
        <v>18</v>
      </c>
      <c r="F57" t="s">
        <v>264</v>
      </c>
      <c r="G57" t="s">
        <v>19</v>
      </c>
      <c r="H57" t="s">
        <v>19</v>
      </c>
      <c r="I57" t="s">
        <v>19</v>
      </c>
      <c r="J57" t="s">
        <v>19</v>
      </c>
      <c r="K57" s="25" t="s">
        <v>27</v>
      </c>
      <c r="L57" t="s">
        <v>20</v>
      </c>
      <c r="M57" t="s">
        <v>20</v>
      </c>
      <c r="N57" t="s">
        <v>89</v>
      </c>
      <c r="O57" t="s">
        <v>28</v>
      </c>
      <c r="P57" t="s">
        <v>28</v>
      </c>
      <c r="Q57" t="s">
        <v>28</v>
      </c>
      <c r="R57" t="s">
        <v>28</v>
      </c>
    </row>
    <row r="58" spans="1:18" x14ac:dyDescent="0.35">
      <c r="A58">
        <v>34</v>
      </c>
      <c r="B58">
        <v>45</v>
      </c>
      <c r="C58" t="s">
        <v>84</v>
      </c>
      <c r="I58" t="s">
        <v>23</v>
      </c>
      <c r="K58" s="25"/>
      <c r="N58" t="s">
        <v>28</v>
      </c>
      <c r="P58" t="s">
        <v>89</v>
      </c>
    </row>
    <row r="59" spans="1:18" x14ac:dyDescent="0.35">
      <c r="A59">
        <v>34</v>
      </c>
      <c r="B59">
        <v>45</v>
      </c>
      <c r="C59" t="s">
        <v>81</v>
      </c>
      <c r="K59" s="25"/>
    </row>
    <row r="60" spans="1:18" x14ac:dyDescent="0.35">
      <c r="A60">
        <v>34</v>
      </c>
      <c r="B60">
        <v>57</v>
      </c>
      <c r="C60" t="s">
        <v>287</v>
      </c>
      <c r="D60" t="s">
        <v>288</v>
      </c>
      <c r="E60" t="s">
        <v>18</v>
      </c>
      <c r="F60" t="s">
        <v>18</v>
      </c>
      <c r="G60" t="s">
        <v>18</v>
      </c>
      <c r="H60" t="s">
        <v>19</v>
      </c>
      <c r="I60" t="s">
        <v>19</v>
      </c>
      <c r="J60" t="s">
        <v>19</v>
      </c>
      <c r="K60" s="25" t="s">
        <v>757</v>
      </c>
      <c r="L60" t="s">
        <v>20</v>
      </c>
      <c r="M60" t="s">
        <v>28</v>
      </c>
      <c r="O60" t="s">
        <v>28</v>
      </c>
      <c r="P60" t="s">
        <v>28</v>
      </c>
      <c r="Q60" t="s">
        <v>28</v>
      </c>
      <c r="R60" t="s">
        <v>28</v>
      </c>
    </row>
    <row r="61" spans="1:18" x14ac:dyDescent="0.35">
      <c r="A61">
        <v>34</v>
      </c>
      <c r="B61">
        <v>57</v>
      </c>
      <c r="C61" t="s">
        <v>289</v>
      </c>
      <c r="D61" t="s">
        <v>290</v>
      </c>
      <c r="F61" t="s">
        <v>49</v>
      </c>
      <c r="G61" t="s">
        <v>46</v>
      </c>
      <c r="H61" t="s">
        <v>46</v>
      </c>
      <c r="I61" t="s">
        <v>19</v>
      </c>
      <c r="J61" t="s">
        <v>19</v>
      </c>
      <c r="K61" s="25" t="s">
        <v>18</v>
      </c>
      <c r="M61" t="s">
        <v>20</v>
      </c>
      <c r="N61" t="s">
        <v>28</v>
      </c>
      <c r="O61" t="s">
        <v>28</v>
      </c>
      <c r="P61" t="s">
        <v>89</v>
      </c>
      <c r="Q61" t="s">
        <v>89</v>
      </c>
      <c r="R61" t="s">
        <v>89</v>
      </c>
    </row>
    <row r="62" spans="1:18" x14ac:dyDescent="0.35">
      <c r="A62">
        <v>34</v>
      </c>
      <c r="B62">
        <v>57</v>
      </c>
      <c r="C62" t="s">
        <v>291</v>
      </c>
      <c r="D62" t="s">
        <v>292</v>
      </c>
      <c r="E62" t="s">
        <v>18</v>
      </c>
      <c r="F62" t="s">
        <v>18</v>
      </c>
      <c r="G62" t="s">
        <v>18</v>
      </c>
      <c r="H62" t="s">
        <v>293</v>
      </c>
      <c r="I62" t="s">
        <v>294</v>
      </c>
      <c r="J62" t="s">
        <v>294</v>
      </c>
      <c r="K62" s="25" t="s">
        <v>758</v>
      </c>
      <c r="L62" t="s">
        <v>20</v>
      </c>
      <c r="M62" t="s">
        <v>20</v>
      </c>
      <c r="O62" t="s">
        <v>28</v>
      </c>
      <c r="P62" t="s">
        <v>28</v>
      </c>
      <c r="Q62" t="s">
        <v>28</v>
      </c>
      <c r="R62" t="s">
        <v>28</v>
      </c>
    </row>
    <row r="63" spans="1:18" x14ac:dyDescent="0.35">
      <c r="A63">
        <v>34</v>
      </c>
      <c r="B63">
        <v>57</v>
      </c>
      <c r="C63" t="s">
        <v>295</v>
      </c>
      <c r="D63" t="s">
        <v>296</v>
      </c>
      <c r="E63" t="s">
        <v>18</v>
      </c>
      <c r="F63" t="s">
        <v>18</v>
      </c>
      <c r="G63" t="s">
        <v>18</v>
      </c>
      <c r="H63" t="s">
        <v>19</v>
      </c>
      <c r="I63" t="s">
        <v>19</v>
      </c>
      <c r="J63" t="s">
        <v>19</v>
      </c>
      <c r="K63" s="25" t="s">
        <v>19</v>
      </c>
      <c r="L63" t="s">
        <v>20</v>
      </c>
      <c r="M63" t="s">
        <v>20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</row>
    <row r="64" spans="1:18" x14ac:dyDescent="0.35">
      <c r="A64">
        <v>34</v>
      </c>
      <c r="B64">
        <v>57</v>
      </c>
      <c r="C64" t="s">
        <v>297</v>
      </c>
      <c r="D64" t="s">
        <v>298</v>
      </c>
      <c r="G64" t="s">
        <v>23</v>
      </c>
      <c r="M64" t="s">
        <v>89</v>
      </c>
    </row>
    <row r="65" spans="1:13" x14ac:dyDescent="0.35">
      <c r="A65">
        <v>34</v>
      </c>
      <c r="B65">
        <v>57</v>
      </c>
      <c r="C65" t="s">
        <v>299</v>
      </c>
      <c r="M65" t="s">
        <v>89</v>
      </c>
    </row>
    <row r="66" spans="1:13" x14ac:dyDescent="0.35">
      <c r="A66">
        <v>34</v>
      </c>
      <c r="B66">
        <v>57</v>
      </c>
      <c r="C66" t="s">
        <v>300</v>
      </c>
    </row>
    <row r="68" spans="1:13" x14ac:dyDescent="0.35">
      <c r="B68" t="s">
        <v>734</v>
      </c>
      <c r="C68" t="s">
        <v>742</v>
      </c>
      <c r="D68" t="s">
        <v>743</v>
      </c>
    </row>
    <row r="69" spans="1:13" x14ac:dyDescent="0.35">
      <c r="B69">
        <v>20</v>
      </c>
      <c r="C69">
        <v>15</v>
      </c>
      <c r="D69">
        <v>4</v>
      </c>
      <c r="G69" s="5" t="s">
        <v>749</v>
      </c>
    </row>
    <row r="70" spans="1:13" x14ac:dyDescent="0.35">
      <c r="B70" s="2">
        <f>B69/SUM($B69:$D69)</f>
        <v>0.51282051282051277</v>
      </c>
      <c r="C70" s="2">
        <f t="shared" ref="C70:D70" si="0">C69/SUM($B69:$D69)</f>
        <v>0.38461538461538464</v>
      </c>
      <c r="D70" s="2">
        <f t="shared" si="0"/>
        <v>0.10256410256410256</v>
      </c>
    </row>
    <row r="72" spans="1:13" x14ac:dyDescent="0.35">
      <c r="B72" t="s">
        <v>734</v>
      </c>
      <c r="C72" t="s">
        <v>742</v>
      </c>
      <c r="D72" t="s">
        <v>743</v>
      </c>
      <c r="G72" s="5" t="s">
        <v>750</v>
      </c>
    </row>
    <row r="73" spans="1:13" x14ac:dyDescent="0.35">
      <c r="B73">
        <v>20</v>
      </c>
      <c r="C73">
        <v>15</v>
      </c>
      <c r="D73">
        <v>4</v>
      </c>
    </row>
    <row r="74" spans="1:13" x14ac:dyDescent="0.35">
      <c r="B74" s="2">
        <f>B73/SUM($B73:$D73)</f>
        <v>0.51282051282051277</v>
      </c>
      <c r="C74" s="2">
        <f t="shared" ref="C74" si="1">C73/SUM($B73:$D73)</f>
        <v>0.38461538461538464</v>
      </c>
      <c r="D74" s="2">
        <f t="shared" ref="D74" si="2">D73/SUM($B73:$D73)</f>
        <v>0.10256410256410256</v>
      </c>
    </row>
    <row r="75" spans="1:13" x14ac:dyDescent="0.35">
      <c r="H75" t="s">
        <v>834</v>
      </c>
      <c r="I75" t="s">
        <v>835</v>
      </c>
    </row>
    <row r="76" spans="1:13" x14ac:dyDescent="0.35">
      <c r="A76">
        <v>2011</v>
      </c>
      <c r="H76">
        <v>2011</v>
      </c>
      <c r="I76">
        <v>0.59199999999999997</v>
      </c>
    </row>
    <row r="77" spans="1:13" x14ac:dyDescent="0.35">
      <c r="A77">
        <v>2013</v>
      </c>
      <c r="B77">
        <v>19</v>
      </c>
      <c r="C77">
        <v>19</v>
      </c>
      <c r="D77">
        <v>3</v>
      </c>
      <c r="E77">
        <f>SUM(B77:D77)</f>
        <v>41</v>
      </c>
    </row>
    <row r="78" spans="1:13" x14ac:dyDescent="0.35">
      <c r="B78" s="2">
        <f>B77/SUM($B77:$D77)</f>
        <v>0.46341463414634149</v>
      </c>
      <c r="C78" s="2">
        <f t="shared" ref="C78:D78" si="3">C77/SUM($B77:$D77)</f>
        <v>0.46341463414634149</v>
      </c>
      <c r="D78" s="2">
        <f t="shared" si="3"/>
        <v>7.3170731707317069E-2</v>
      </c>
      <c r="F78" s="4">
        <f>SUM(C78:D78)</f>
        <v>0.53658536585365857</v>
      </c>
      <c r="H78">
        <v>2013</v>
      </c>
      <c r="I78" s="4">
        <f>AVERAGE(F78,Area47!F51,Area51!G64)</f>
        <v>0.59648630969068306</v>
      </c>
      <c r="K78" s="55">
        <v>59.591909473666668</v>
      </c>
    </row>
    <row r="79" spans="1:13" x14ac:dyDescent="0.35">
      <c r="A79">
        <v>2015</v>
      </c>
      <c r="B79">
        <v>21</v>
      </c>
      <c r="C79">
        <v>23</v>
      </c>
      <c r="D79">
        <v>3</v>
      </c>
      <c r="E79">
        <f>SUM(B79:D79)</f>
        <v>47</v>
      </c>
      <c r="F79" s="4"/>
    </row>
    <row r="80" spans="1:13" x14ac:dyDescent="0.35">
      <c r="B80" s="2">
        <f>B79/SUM($B79:$D79)</f>
        <v>0.44680851063829785</v>
      </c>
      <c r="C80" s="2">
        <f t="shared" ref="C80:D80" si="4">C79/SUM($B79:$D79)</f>
        <v>0.48936170212765956</v>
      </c>
      <c r="D80" s="2">
        <f t="shared" si="4"/>
        <v>6.3829787234042548E-2</v>
      </c>
      <c r="F80" s="4">
        <f>SUM(C80:D80)</f>
        <v>0.55319148936170215</v>
      </c>
      <c r="H80">
        <v>2015</v>
      </c>
      <c r="I80" s="4">
        <f>AVERAGE(F80,Area47!F53,Area51!G66)</f>
        <v>0.63210958142122087</v>
      </c>
      <c r="K80" s="55">
        <v>63.818860879333329</v>
      </c>
    </row>
    <row r="81" spans="1:11" x14ac:dyDescent="0.35">
      <c r="A81">
        <v>2017</v>
      </c>
      <c r="B81">
        <v>21</v>
      </c>
      <c r="C81">
        <v>24</v>
      </c>
      <c r="D81">
        <v>4</v>
      </c>
      <c r="E81">
        <f>SUM(B81:D81)</f>
        <v>49</v>
      </c>
      <c r="F81" s="4"/>
    </row>
    <row r="82" spans="1:11" x14ac:dyDescent="0.35">
      <c r="B82" s="2">
        <f>B81/SUM($B81:$D81)</f>
        <v>0.42857142857142855</v>
      </c>
      <c r="C82" s="2">
        <f t="shared" ref="C82:D82" si="5">C81/SUM($B81:$D81)</f>
        <v>0.48979591836734693</v>
      </c>
      <c r="D82" s="2">
        <f t="shared" si="5"/>
        <v>8.1632653061224483E-2</v>
      </c>
      <c r="F82" s="4">
        <f t="shared" ref="F82:F86" si="6">SUM(C82:D82)</f>
        <v>0.5714285714285714</v>
      </c>
      <c r="H82">
        <v>2017</v>
      </c>
      <c r="I82" s="4">
        <f>AVERAGE(F82,Area47!F55,Area51!G68)</f>
        <v>0.64360866297738617</v>
      </c>
      <c r="K82" s="55">
        <v>64.360866298999994</v>
      </c>
    </row>
    <row r="83" spans="1:11" x14ac:dyDescent="0.35">
      <c r="A83">
        <v>2019</v>
      </c>
      <c r="B83">
        <v>19</v>
      </c>
      <c r="C83">
        <v>24</v>
      </c>
      <c r="D83">
        <v>5</v>
      </c>
      <c r="E83">
        <f>SUM(B83:D83)</f>
        <v>48</v>
      </c>
      <c r="F83" s="4"/>
    </row>
    <row r="84" spans="1:11" x14ac:dyDescent="0.35">
      <c r="B84" s="2">
        <f>B83/SUM($B83:$D83)</f>
        <v>0.39583333333333331</v>
      </c>
      <c r="C84" s="2">
        <f t="shared" ref="C84:D84" si="7">C83/SUM($B83:$D83)</f>
        <v>0.5</v>
      </c>
      <c r="D84" s="2">
        <f t="shared" si="7"/>
        <v>0.10416666666666667</v>
      </c>
      <c r="F84" s="4">
        <f t="shared" si="6"/>
        <v>0.60416666666666663</v>
      </c>
      <c r="H84">
        <v>2019</v>
      </c>
      <c r="I84" s="4">
        <f>AVERAGE(F84,Area47!F57,Area51!G70)</f>
        <v>0.62540849673202614</v>
      </c>
    </row>
    <row r="85" spans="1:11" x14ac:dyDescent="0.35">
      <c r="A85">
        <v>2021</v>
      </c>
      <c r="B85">
        <v>20</v>
      </c>
      <c r="C85">
        <v>15</v>
      </c>
      <c r="D85">
        <v>4</v>
      </c>
      <c r="E85">
        <f>SUM(B85:D85)</f>
        <v>39</v>
      </c>
      <c r="F85" s="4"/>
    </row>
    <row r="86" spans="1:11" x14ac:dyDescent="0.35">
      <c r="B86" s="2">
        <f>B85/SUM($B85:$D85)</f>
        <v>0.51282051282051277</v>
      </c>
      <c r="C86" s="2">
        <f t="shared" ref="C86:D86" si="8">C85/SUM($B85:$D85)</f>
        <v>0.38461538461538464</v>
      </c>
      <c r="D86" s="2">
        <f t="shared" si="8"/>
        <v>0.10256410256410256</v>
      </c>
      <c r="F86" s="4">
        <f t="shared" si="6"/>
        <v>0.48717948717948723</v>
      </c>
      <c r="H86">
        <v>2021</v>
      </c>
      <c r="I86" s="4">
        <f>AVERAGE(F86,Area47!F59,Area51!G72)</f>
        <v>0.56892469392469402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5412-66B7-47E9-9364-0CA5AD6149CB}">
  <dimension ref="A1:R54"/>
  <sheetViews>
    <sheetView topLeftCell="A46" workbookViewId="0">
      <selection activeCell="E58" sqref="E58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3" t="s">
        <v>778</v>
      </c>
    </row>
    <row r="2" spans="1:18" x14ac:dyDescent="0.35">
      <c r="A2">
        <v>31</v>
      </c>
      <c r="B2">
        <v>33</v>
      </c>
      <c r="C2" t="s">
        <v>137</v>
      </c>
      <c r="D2" t="s">
        <v>138</v>
      </c>
      <c r="E2" t="s">
        <v>64</v>
      </c>
      <c r="F2" t="s">
        <v>64</v>
      </c>
      <c r="G2" t="s">
        <v>64</v>
      </c>
      <c r="H2" t="s">
        <v>139</v>
      </c>
      <c r="I2" t="s">
        <v>140</v>
      </c>
      <c r="J2" t="s">
        <v>141</v>
      </c>
      <c r="K2" s="33" t="s">
        <v>786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s="33" t="s">
        <v>28</v>
      </c>
    </row>
    <row r="3" spans="1:18" x14ac:dyDescent="0.35">
      <c r="A3">
        <v>31</v>
      </c>
      <c r="B3">
        <v>33</v>
      </c>
      <c r="C3" t="s">
        <v>142</v>
      </c>
      <c r="E3" t="s">
        <v>18</v>
      </c>
      <c r="F3" t="s">
        <v>64</v>
      </c>
      <c r="G3" t="s">
        <v>18</v>
      </c>
      <c r="H3" t="s">
        <v>18</v>
      </c>
      <c r="I3" t="s">
        <v>64</v>
      </c>
      <c r="J3" t="s">
        <v>64</v>
      </c>
      <c r="K3" s="33" t="s">
        <v>64</v>
      </c>
      <c r="L3" t="s">
        <v>28</v>
      </c>
      <c r="M3" t="s">
        <v>28</v>
      </c>
      <c r="N3" t="s">
        <v>28</v>
      </c>
      <c r="O3" t="s">
        <v>20</v>
      </c>
      <c r="P3" t="s">
        <v>20</v>
      </c>
      <c r="Q3" t="s">
        <v>20</v>
      </c>
      <c r="R3" s="33" t="s">
        <v>20</v>
      </c>
    </row>
    <row r="4" spans="1:18" x14ac:dyDescent="0.35">
      <c r="A4">
        <v>31</v>
      </c>
      <c r="B4">
        <v>33</v>
      </c>
      <c r="C4" t="s">
        <v>143</v>
      </c>
      <c r="D4" t="s">
        <v>144</v>
      </c>
      <c r="E4" t="s">
        <v>64</v>
      </c>
      <c r="F4" t="s">
        <v>64</v>
      </c>
      <c r="G4" t="s">
        <v>64</v>
      </c>
      <c r="H4" t="s">
        <v>145</v>
      </c>
      <c r="I4" t="s">
        <v>64</v>
      </c>
      <c r="J4" t="s">
        <v>64</v>
      </c>
      <c r="K4" s="33" t="s">
        <v>173</v>
      </c>
      <c r="L4" t="s">
        <v>28</v>
      </c>
      <c r="M4" t="s">
        <v>28</v>
      </c>
      <c r="N4" t="s">
        <v>28</v>
      </c>
      <c r="O4" t="s">
        <v>89</v>
      </c>
      <c r="P4" t="s">
        <v>89</v>
      </c>
      <c r="Q4" t="s">
        <v>89</v>
      </c>
      <c r="R4" s="33" t="s">
        <v>28</v>
      </c>
    </row>
    <row r="5" spans="1:18" x14ac:dyDescent="0.35">
      <c r="A5">
        <v>31</v>
      </c>
      <c r="B5">
        <v>33</v>
      </c>
      <c r="C5" t="s">
        <v>146</v>
      </c>
      <c r="D5" t="s">
        <v>147</v>
      </c>
      <c r="E5" t="s">
        <v>133</v>
      </c>
      <c r="F5" t="s">
        <v>18</v>
      </c>
      <c r="G5" t="s">
        <v>133</v>
      </c>
      <c r="H5" t="s">
        <v>145</v>
      </c>
      <c r="I5" t="s">
        <v>64</v>
      </c>
      <c r="J5" t="s">
        <v>18</v>
      </c>
      <c r="K5" s="33" t="s">
        <v>64</v>
      </c>
      <c r="M5" t="s">
        <v>89</v>
      </c>
      <c r="N5" t="s">
        <v>28</v>
      </c>
      <c r="O5" t="s">
        <v>89</v>
      </c>
      <c r="P5" t="s">
        <v>89</v>
      </c>
      <c r="Q5" t="s">
        <v>89</v>
      </c>
      <c r="R5" s="33" t="s">
        <v>89</v>
      </c>
    </row>
    <row r="6" spans="1:18" x14ac:dyDescent="0.35">
      <c r="A6">
        <v>31</v>
      </c>
      <c r="B6">
        <v>33</v>
      </c>
      <c r="C6" t="s">
        <v>148</v>
      </c>
      <c r="E6" t="s">
        <v>64</v>
      </c>
      <c r="F6" t="s">
        <v>64</v>
      </c>
      <c r="G6" t="s">
        <v>64</v>
      </c>
      <c r="H6" t="s">
        <v>149</v>
      </c>
      <c r="I6" t="s">
        <v>64</v>
      </c>
      <c r="J6" t="s">
        <v>141</v>
      </c>
      <c r="K6" s="33" t="s">
        <v>64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s="33" t="s">
        <v>28</v>
      </c>
    </row>
    <row r="7" spans="1:18" x14ac:dyDescent="0.35">
      <c r="A7">
        <v>31</v>
      </c>
      <c r="B7">
        <v>33</v>
      </c>
      <c r="C7" t="s">
        <v>150</v>
      </c>
      <c r="E7" t="s">
        <v>18</v>
      </c>
      <c r="F7" t="s">
        <v>64</v>
      </c>
      <c r="G7" t="s">
        <v>18</v>
      </c>
      <c r="H7" t="s">
        <v>151</v>
      </c>
      <c r="I7" t="s">
        <v>64</v>
      </c>
      <c r="J7" t="s">
        <v>64</v>
      </c>
      <c r="K7" s="33" t="s">
        <v>64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20</v>
      </c>
      <c r="R7" s="33" t="s">
        <v>20</v>
      </c>
    </row>
    <row r="8" spans="1:18" x14ac:dyDescent="0.35">
      <c r="A8">
        <v>31</v>
      </c>
      <c r="B8">
        <v>33</v>
      </c>
      <c r="C8" t="s">
        <v>122</v>
      </c>
      <c r="H8" t="s">
        <v>149</v>
      </c>
      <c r="I8" t="s">
        <v>64</v>
      </c>
      <c r="J8" t="s">
        <v>141</v>
      </c>
      <c r="K8" s="33" t="s">
        <v>64</v>
      </c>
      <c r="O8" t="s">
        <v>89</v>
      </c>
      <c r="P8" t="s">
        <v>89</v>
      </c>
      <c r="Q8" t="s">
        <v>89</v>
      </c>
      <c r="R8" s="33" t="s">
        <v>89</v>
      </c>
    </row>
    <row r="9" spans="1:18" x14ac:dyDescent="0.35">
      <c r="A9">
        <v>31</v>
      </c>
      <c r="B9">
        <v>34</v>
      </c>
      <c r="C9" t="s">
        <v>152</v>
      </c>
      <c r="H9" t="s">
        <v>27</v>
      </c>
      <c r="I9" t="s">
        <v>27</v>
      </c>
      <c r="J9" t="s">
        <v>27</v>
      </c>
      <c r="K9" s="33" t="s">
        <v>27</v>
      </c>
      <c r="O9" t="s">
        <v>28</v>
      </c>
      <c r="P9" t="s">
        <v>28</v>
      </c>
      <c r="Q9" t="s">
        <v>89</v>
      </c>
      <c r="R9" s="33" t="s">
        <v>89</v>
      </c>
    </row>
    <row r="10" spans="1:18" x14ac:dyDescent="0.35">
      <c r="A10">
        <v>31</v>
      </c>
      <c r="B10">
        <v>35</v>
      </c>
      <c r="C10" t="s">
        <v>69</v>
      </c>
      <c r="D10" t="s">
        <v>70</v>
      </c>
      <c r="E10" t="s">
        <v>64</v>
      </c>
      <c r="F10" t="s">
        <v>27</v>
      </c>
      <c r="G10" t="s">
        <v>27</v>
      </c>
      <c r="H10" t="s">
        <v>27</v>
      </c>
      <c r="I10" t="s">
        <v>27</v>
      </c>
      <c r="J10" t="s">
        <v>49</v>
      </c>
      <c r="K10" s="33" t="s">
        <v>27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s="33" t="s">
        <v>20</v>
      </c>
    </row>
    <row r="11" spans="1:18" x14ac:dyDescent="0.35">
      <c r="A11">
        <v>31</v>
      </c>
      <c r="B11">
        <v>35</v>
      </c>
      <c r="C11" t="s">
        <v>153</v>
      </c>
      <c r="D11" t="s">
        <v>154</v>
      </c>
      <c r="E11" t="s">
        <v>133</v>
      </c>
      <c r="F11" t="s">
        <v>133</v>
      </c>
      <c r="G11" t="s">
        <v>133</v>
      </c>
      <c r="H11" t="s">
        <v>18</v>
      </c>
      <c r="I11" t="s">
        <v>27</v>
      </c>
      <c r="J11" t="s">
        <v>27</v>
      </c>
      <c r="K11" s="33" t="s">
        <v>787</v>
      </c>
      <c r="O11" t="s">
        <v>89</v>
      </c>
      <c r="P11" t="s">
        <v>155</v>
      </c>
      <c r="Q11" t="s">
        <v>156</v>
      </c>
      <c r="R11" s="33" t="s">
        <v>89</v>
      </c>
    </row>
    <row r="12" spans="1:18" x14ac:dyDescent="0.35">
      <c r="A12">
        <v>31</v>
      </c>
      <c r="B12">
        <v>35</v>
      </c>
      <c r="C12" t="s">
        <v>157</v>
      </c>
      <c r="D12" t="s">
        <v>158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s="33" t="s">
        <v>49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s="33" t="s">
        <v>20</v>
      </c>
    </row>
    <row r="13" spans="1:18" x14ac:dyDescent="0.35">
      <c r="A13">
        <v>31</v>
      </c>
      <c r="B13">
        <v>35</v>
      </c>
      <c r="C13" t="s">
        <v>159</v>
      </c>
      <c r="D13" t="s">
        <v>160</v>
      </c>
      <c r="E13" t="s">
        <v>18</v>
      </c>
      <c r="F13" t="s">
        <v>18</v>
      </c>
      <c r="G13" t="s">
        <v>18</v>
      </c>
      <c r="H13" t="s">
        <v>27</v>
      </c>
      <c r="I13" t="s">
        <v>27</v>
      </c>
      <c r="J13" t="s">
        <v>27</v>
      </c>
      <c r="K13" s="33" t="s">
        <v>27</v>
      </c>
      <c r="L13" t="s">
        <v>20</v>
      </c>
      <c r="M13" t="s">
        <v>20</v>
      </c>
      <c r="N13" t="s">
        <v>28</v>
      </c>
      <c r="O13" t="s">
        <v>28</v>
      </c>
      <c r="P13" t="s">
        <v>89</v>
      </c>
      <c r="Q13" t="s">
        <v>89</v>
      </c>
      <c r="R13" s="33" t="s">
        <v>89</v>
      </c>
    </row>
    <row r="14" spans="1:18" x14ac:dyDescent="0.35">
      <c r="A14">
        <v>31</v>
      </c>
      <c r="B14">
        <v>35</v>
      </c>
      <c r="C14" t="s">
        <v>71</v>
      </c>
      <c r="H14" t="s">
        <v>145</v>
      </c>
      <c r="I14" t="s">
        <v>161</v>
      </c>
      <c r="J14" t="s">
        <v>162</v>
      </c>
      <c r="K14" s="33" t="s">
        <v>264</v>
      </c>
      <c r="O14" t="s">
        <v>89</v>
      </c>
      <c r="P14" t="s">
        <v>89</v>
      </c>
      <c r="Q14" t="s">
        <v>89</v>
      </c>
      <c r="R14" s="33" t="s">
        <v>89</v>
      </c>
    </row>
    <row r="15" spans="1:18" x14ac:dyDescent="0.35">
      <c r="A15">
        <v>31</v>
      </c>
      <c r="B15">
        <v>35</v>
      </c>
      <c r="C15" t="s">
        <v>72</v>
      </c>
      <c r="I15" t="s">
        <v>23</v>
      </c>
      <c r="K15" s="33"/>
      <c r="P15" t="s">
        <v>23</v>
      </c>
      <c r="R15" s="33"/>
    </row>
    <row r="16" spans="1:18" x14ac:dyDescent="0.35">
      <c r="A16">
        <v>31</v>
      </c>
      <c r="B16">
        <v>36</v>
      </c>
      <c r="C16" t="s">
        <v>163</v>
      </c>
      <c r="D16" t="s">
        <v>164</v>
      </c>
      <c r="H16" t="s">
        <v>27</v>
      </c>
      <c r="I16" t="s">
        <v>27</v>
      </c>
      <c r="J16" t="s">
        <v>27</v>
      </c>
      <c r="K16" s="33"/>
      <c r="O16" t="s">
        <v>28</v>
      </c>
      <c r="P16" t="s">
        <v>20</v>
      </c>
      <c r="Q16" t="s">
        <v>20</v>
      </c>
      <c r="R16" s="33" t="s">
        <v>20</v>
      </c>
    </row>
    <row r="17" spans="1:18" x14ac:dyDescent="0.35">
      <c r="A17">
        <v>31</v>
      </c>
      <c r="B17">
        <v>36</v>
      </c>
      <c r="C17" t="s">
        <v>165</v>
      </c>
      <c r="D17" t="s">
        <v>166</v>
      </c>
      <c r="E17" t="s">
        <v>133</v>
      </c>
      <c r="F17" t="s">
        <v>133</v>
      </c>
      <c r="G17" t="s">
        <v>133</v>
      </c>
      <c r="H17" t="s">
        <v>27</v>
      </c>
      <c r="I17" t="s">
        <v>64</v>
      </c>
      <c r="J17" t="s">
        <v>64</v>
      </c>
      <c r="K17" s="33" t="s">
        <v>64</v>
      </c>
      <c r="O17" t="s">
        <v>89</v>
      </c>
      <c r="P17" t="s">
        <v>89</v>
      </c>
      <c r="Q17" t="s">
        <v>89</v>
      </c>
      <c r="R17" s="33" t="s">
        <v>89</v>
      </c>
    </row>
    <row r="18" spans="1:18" x14ac:dyDescent="0.35">
      <c r="A18">
        <v>31</v>
      </c>
      <c r="B18">
        <v>36</v>
      </c>
      <c r="C18" t="s">
        <v>167</v>
      </c>
      <c r="D18" t="s">
        <v>168</v>
      </c>
      <c r="E18" t="s">
        <v>133</v>
      </c>
      <c r="F18" t="s">
        <v>27</v>
      </c>
      <c r="G18" t="s">
        <v>64</v>
      </c>
      <c r="H18" t="s">
        <v>27</v>
      </c>
      <c r="I18" t="s">
        <v>27</v>
      </c>
      <c r="J18" t="s">
        <v>27</v>
      </c>
      <c r="K18" s="33" t="s">
        <v>27</v>
      </c>
      <c r="M18" t="s">
        <v>89</v>
      </c>
      <c r="N18" t="s">
        <v>28</v>
      </c>
      <c r="O18" t="s">
        <v>28</v>
      </c>
      <c r="P18" t="s">
        <v>28</v>
      </c>
      <c r="Q18" t="s">
        <v>89</v>
      </c>
      <c r="R18" s="33" t="s">
        <v>28</v>
      </c>
    </row>
    <row r="19" spans="1:18" x14ac:dyDescent="0.35">
      <c r="A19">
        <v>31</v>
      </c>
      <c r="B19">
        <v>36</v>
      </c>
      <c r="C19" t="s">
        <v>169</v>
      </c>
      <c r="D19" t="s">
        <v>170</v>
      </c>
      <c r="E19" t="s">
        <v>133</v>
      </c>
      <c r="F19" t="s">
        <v>133</v>
      </c>
      <c r="G19" t="s">
        <v>133</v>
      </c>
      <c r="H19" t="s">
        <v>18</v>
      </c>
      <c r="I19" t="s">
        <v>133</v>
      </c>
      <c r="J19" t="s">
        <v>133</v>
      </c>
      <c r="K19" s="33" t="s">
        <v>133</v>
      </c>
      <c r="O19" t="s">
        <v>89</v>
      </c>
      <c r="P19" t="s">
        <v>23</v>
      </c>
      <c r="R19" s="33"/>
    </row>
    <row r="20" spans="1:18" x14ac:dyDescent="0.35">
      <c r="A20">
        <v>31</v>
      </c>
      <c r="B20">
        <v>36</v>
      </c>
      <c r="C20" t="s">
        <v>171</v>
      </c>
      <c r="D20" t="s">
        <v>172</v>
      </c>
      <c r="E20" t="s">
        <v>173</v>
      </c>
      <c r="F20" t="s">
        <v>27</v>
      </c>
      <c r="G20" t="s">
        <v>64</v>
      </c>
      <c r="H20" t="s">
        <v>27</v>
      </c>
      <c r="I20" t="s">
        <v>27</v>
      </c>
      <c r="J20" t="s">
        <v>27</v>
      </c>
      <c r="K20" s="33" t="s">
        <v>27</v>
      </c>
      <c r="L20" t="s">
        <v>89</v>
      </c>
      <c r="M20" t="s">
        <v>89</v>
      </c>
      <c r="N20" t="s">
        <v>28</v>
      </c>
      <c r="O20" t="s">
        <v>28</v>
      </c>
      <c r="P20" t="s">
        <v>28</v>
      </c>
      <c r="Q20" t="s">
        <v>28</v>
      </c>
      <c r="R20" s="33" t="s">
        <v>28</v>
      </c>
    </row>
    <row r="21" spans="1:18" x14ac:dyDescent="0.35">
      <c r="A21">
        <v>31</v>
      </c>
      <c r="B21">
        <v>36</v>
      </c>
      <c r="C21" t="s">
        <v>174</v>
      </c>
      <c r="D21" t="s">
        <v>175</v>
      </c>
      <c r="E21" t="s">
        <v>133</v>
      </c>
      <c r="F21" t="s">
        <v>27</v>
      </c>
      <c r="G21" t="s">
        <v>133</v>
      </c>
      <c r="H21" t="s">
        <v>18</v>
      </c>
      <c r="I21" t="s">
        <v>18</v>
      </c>
      <c r="J21" t="s">
        <v>18</v>
      </c>
      <c r="K21" s="33" t="s">
        <v>18</v>
      </c>
      <c r="M21" t="s">
        <v>89</v>
      </c>
      <c r="O21" t="s">
        <v>89</v>
      </c>
      <c r="P21" t="s">
        <v>89</v>
      </c>
      <c r="Q21" t="s">
        <v>89</v>
      </c>
      <c r="R21" s="33" t="s">
        <v>89</v>
      </c>
    </row>
    <row r="22" spans="1:18" x14ac:dyDescent="0.35">
      <c r="A22">
        <v>31</v>
      </c>
      <c r="B22">
        <v>36</v>
      </c>
      <c r="C22" t="s">
        <v>176</v>
      </c>
      <c r="H22" t="s">
        <v>27</v>
      </c>
      <c r="I22" t="s">
        <v>27</v>
      </c>
      <c r="J22" t="s">
        <v>27</v>
      </c>
      <c r="K22" s="33"/>
      <c r="O22" t="s">
        <v>20</v>
      </c>
      <c r="P22" t="s">
        <v>28</v>
      </c>
      <c r="Q22" t="s">
        <v>89</v>
      </c>
      <c r="R22" s="33" t="s">
        <v>20</v>
      </c>
    </row>
    <row r="23" spans="1:18" x14ac:dyDescent="0.35">
      <c r="A23">
        <v>31</v>
      </c>
      <c r="B23">
        <v>36</v>
      </c>
      <c r="C23" t="s">
        <v>177</v>
      </c>
      <c r="H23" t="s">
        <v>27</v>
      </c>
      <c r="I23" t="s">
        <v>18</v>
      </c>
      <c r="J23" t="s">
        <v>27</v>
      </c>
      <c r="K23" s="33"/>
      <c r="O23" t="s">
        <v>20</v>
      </c>
      <c r="P23" t="s">
        <v>20</v>
      </c>
      <c r="Q23" t="s">
        <v>20</v>
      </c>
      <c r="R23" s="33" t="s">
        <v>20</v>
      </c>
    </row>
    <row r="24" spans="1:18" x14ac:dyDescent="0.35">
      <c r="A24">
        <v>31</v>
      </c>
      <c r="B24">
        <v>36</v>
      </c>
      <c r="C24" t="s">
        <v>178</v>
      </c>
      <c r="H24" t="s">
        <v>145</v>
      </c>
      <c r="I24" t="s">
        <v>161</v>
      </c>
      <c r="J24" t="s">
        <v>162</v>
      </c>
      <c r="K24" s="33" t="s">
        <v>264</v>
      </c>
      <c r="O24" t="s">
        <v>20</v>
      </c>
      <c r="P24" t="s">
        <v>28</v>
      </c>
      <c r="Q24" t="s">
        <v>28</v>
      </c>
      <c r="R24" s="33" t="s">
        <v>20</v>
      </c>
    </row>
    <row r="25" spans="1:18" x14ac:dyDescent="0.35">
      <c r="A25">
        <v>31</v>
      </c>
      <c r="B25">
        <v>36</v>
      </c>
      <c r="C25" t="s">
        <v>179</v>
      </c>
      <c r="I25" t="s">
        <v>23</v>
      </c>
      <c r="K25" s="33"/>
      <c r="P25" t="s">
        <v>23</v>
      </c>
      <c r="R25" s="33"/>
    </row>
    <row r="26" spans="1:18" x14ac:dyDescent="0.35">
      <c r="A26">
        <v>31</v>
      </c>
      <c r="B26">
        <v>38</v>
      </c>
      <c r="C26" t="s">
        <v>180</v>
      </c>
      <c r="E26" t="s">
        <v>133</v>
      </c>
      <c r="F26" t="s">
        <v>23</v>
      </c>
      <c r="G26" t="s">
        <v>133</v>
      </c>
      <c r="H26" t="s">
        <v>139</v>
      </c>
      <c r="I26" t="s">
        <v>64</v>
      </c>
      <c r="J26" t="s">
        <v>64</v>
      </c>
      <c r="K26" s="33" t="s">
        <v>64</v>
      </c>
      <c r="O26" t="s">
        <v>28</v>
      </c>
      <c r="P26" t="s">
        <v>28</v>
      </c>
      <c r="Q26" t="s">
        <v>28</v>
      </c>
      <c r="R26" s="33" t="s">
        <v>28</v>
      </c>
    </row>
    <row r="27" spans="1:18" x14ac:dyDescent="0.35">
      <c r="A27">
        <v>31</v>
      </c>
      <c r="B27">
        <v>39</v>
      </c>
      <c r="C27" t="s">
        <v>181</v>
      </c>
      <c r="H27" t="s">
        <v>27</v>
      </c>
      <c r="I27" t="s">
        <v>27</v>
      </c>
      <c r="J27" t="s">
        <v>27</v>
      </c>
      <c r="K27" s="33" t="s">
        <v>64</v>
      </c>
      <c r="O27" t="s">
        <v>89</v>
      </c>
      <c r="P27" t="s">
        <v>89</v>
      </c>
      <c r="Q27" t="s">
        <v>89</v>
      </c>
      <c r="R27" s="33" t="s">
        <v>89</v>
      </c>
    </row>
    <row r="28" spans="1:18" x14ac:dyDescent="0.35">
      <c r="A28">
        <v>31</v>
      </c>
      <c r="B28">
        <v>42</v>
      </c>
      <c r="C28" t="s">
        <v>182</v>
      </c>
      <c r="H28" t="s">
        <v>18</v>
      </c>
      <c r="I28" t="s">
        <v>64</v>
      </c>
      <c r="J28" t="s">
        <v>27</v>
      </c>
      <c r="K28" s="33" t="s">
        <v>27</v>
      </c>
      <c r="O28" t="s">
        <v>28</v>
      </c>
      <c r="P28" t="s">
        <v>28</v>
      </c>
      <c r="Q28" t="s">
        <v>89</v>
      </c>
      <c r="R28" s="33" t="s">
        <v>28</v>
      </c>
    </row>
    <row r="29" spans="1:18" x14ac:dyDescent="0.35">
      <c r="A29">
        <v>31</v>
      </c>
      <c r="B29">
        <v>43</v>
      </c>
      <c r="C29" t="s">
        <v>183</v>
      </c>
      <c r="D29" t="s">
        <v>184</v>
      </c>
      <c r="E29" t="s">
        <v>64</v>
      </c>
      <c r="F29" t="s">
        <v>64</v>
      </c>
      <c r="G29" t="s">
        <v>64</v>
      </c>
      <c r="H29" t="s">
        <v>27</v>
      </c>
      <c r="I29" t="s">
        <v>27</v>
      </c>
      <c r="J29" t="s">
        <v>64</v>
      </c>
      <c r="K29" s="33" t="s">
        <v>64</v>
      </c>
      <c r="L29" t="s">
        <v>20</v>
      </c>
      <c r="M29" t="s">
        <v>20</v>
      </c>
      <c r="N29" t="s">
        <v>28</v>
      </c>
      <c r="O29" t="s">
        <v>20</v>
      </c>
      <c r="P29" t="s">
        <v>89</v>
      </c>
      <c r="Q29" t="s">
        <v>89</v>
      </c>
      <c r="R29" s="33" t="s">
        <v>28</v>
      </c>
    </row>
    <row r="30" spans="1:18" x14ac:dyDescent="0.35">
      <c r="A30">
        <v>31</v>
      </c>
      <c r="B30">
        <v>43</v>
      </c>
      <c r="C30" t="s">
        <v>185</v>
      </c>
      <c r="K30" s="33"/>
      <c r="R30" s="33"/>
    </row>
    <row r="31" spans="1:18" x14ac:dyDescent="0.35">
      <c r="A31">
        <v>31</v>
      </c>
      <c r="B31">
        <v>43</v>
      </c>
      <c r="C31" t="s">
        <v>186</v>
      </c>
      <c r="I31" t="s">
        <v>23</v>
      </c>
      <c r="K31" s="33"/>
      <c r="P31" t="s">
        <v>23</v>
      </c>
      <c r="R31" s="33"/>
    </row>
    <row r="32" spans="1:18" x14ac:dyDescent="0.35">
      <c r="A32">
        <v>31</v>
      </c>
      <c r="B32">
        <v>45</v>
      </c>
      <c r="C32" t="s">
        <v>187</v>
      </c>
      <c r="D32" t="s">
        <v>188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s="33" t="s">
        <v>27</v>
      </c>
      <c r="L32" t="s">
        <v>20</v>
      </c>
      <c r="M32" t="s">
        <v>20</v>
      </c>
      <c r="N32" t="s">
        <v>20</v>
      </c>
      <c r="O32" t="s">
        <v>20</v>
      </c>
      <c r="P32" t="s">
        <v>28</v>
      </c>
      <c r="Q32" t="s">
        <v>28</v>
      </c>
      <c r="R32" s="33" t="s">
        <v>28</v>
      </c>
    </row>
    <row r="33" spans="1:18" x14ac:dyDescent="0.35">
      <c r="A33">
        <v>31</v>
      </c>
      <c r="B33">
        <v>45</v>
      </c>
      <c r="C33" t="s">
        <v>189</v>
      </c>
      <c r="D33" t="s">
        <v>190</v>
      </c>
      <c r="E33" t="s">
        <v>27</v>
      </c>
      <c r="F33" t="s">
        <v>61</v>
      </c>
      <c r="G33" t="s">
        <v>27</v>
      </c>
      <c r="H33" t="s">
        <v>27</v>
      </c>
      <c r="I33" t="s">
        <v>27</v>
      </c>
      <c r="J33" t="s">
        <v>37</v>
      </c>
      <c r="K33" s="33" t="s">
        <v>405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s="33" t="s">
        <v>20</v>
      </c>
    </row>
    <row r="34" spans="1:18" x14ac:dyDescent="0.35">
      <c r="A34">
        <v>31</v>
      </c>
      <c r="B34">
        <v>45</v>
      </c>
      <c r="C34" t="s">
        <v>191</v>
      </c>
      <c r="D34" t="s">
        <v>192</v>
      </c>
      <c r="E34" t="s">
        <v>18</v>
      </c>
      <c r="F34" t="s">
        <v>27</v>
      </c>
      <c r="G34" t="s">
        <v>149</v>
      </c>
      <c r="H34" t="s">
        <v>139</v>
      </c>
      <c r="I34" t="s">
        <v>141</v>
      </c>
      <c r="J34" t="s">
        <v>193</v>
      </c>
      <c r="K34" s="33" t="s">
        <v>788</v>
      </c>
      <c r="L34" t="s">
        <v>28</v>
      </c>
      <c r="M34" t="s">
        <v>20</v>
      </c>
      <c r="N34" t="s">
        <v>28</v>
      </c>
      <c r="O34" t="s">
        <v>28</v>
      </c>
      <c r="P34" t="s">
        <v>28</v>
      </c>
      <c r="Q34" t="s">
        <v>28</v>
      </c>
      <c r="R34" s="33" t="s">
        <v>20</v>
      </c>
    </row>
    <row r="35" spans="1:18" x14ac:dyDescent="0.35">
      <c r="A35">
        <v>31</v>
      </c>
      <c r="B35">
        <v>45</v>
      </c>
      <c r="C35" t="s">
        <v>194</v>
      </c>
      <c r="D35" t="s">
        <v>195</v>
      </c>
      <c r="E35" t="s">
        <v>133</v>
      </c>
      <c r="F35" t="s">
        <v>61</v>
      </c>
      <c r="G35" t="s">
        <v>49</v>
      </c>
      <c r="H35" t="s">
        <v>27</v>
      </c>
      <c r="I35" t="s">
        <v>27</v>
      </c>
      <c r="J35" t="s">
        <v>49</v>
      </c>
      <c r="K35" s="33" t="s">
        <v>49</v>
      </c>
      <c r="M35" t="s">
        <v>20</v>
      </c>
      <c r="N35" t="s">
        <v>28</v>
      </c>
      <c r="O35" t="s">
        <v>20</v>
      </c>
      <c r="P35" t="s">
        <v>20</v>
      </c>
      <c r="Q35" t="s">
        <v>20</v>
      </c>
      <c r="R35" s="33" t="s">
        <v>20</v>
      </c>
    </row>
    <row r="36" spans="1:18" x14ac:dyDescent="0.35">
      <c r="A36">
        <v>31</v>
      </c>
      <c r="B36">
        <v>45</v>
      </c>
      <c r="C36" t="s">
        <v>196</v>
      </c>
      <c r="D36" t="s">
        <v>197</v>
      </c>
      <c r="E36" t="s">
        <v>133</v>
      </c>
      <c r="F36" t="s">
        <v>64</v>
      </c>
      <c r="G36" t="s">
        <v>133</v>
      </c>
      <c r="H36" t="s">
        <v>198</v>
      </c>
      <c r="I36" t="s">
        <v>64</v>
      </c>
      <c r="J36" t="s">
        <v>64</v>
      </c>
      <c r="K36" s="33" t="s">
        <v>18</v>
      </c>
      <c r="M36" t="s">
        <v>89</v>
      </c>
      <c r="O36" t="s">
        <v>89</v>
      </c>
      <c r="P36" t="s">
        <v>89</v>
      </c>
      <c r="Q36" t="s">
        <v>89</v>
      </c>
      <c r="R36" s="33" t="s">
        <v>89</v>
      </c>
    </row>
    <row r="37" spans="1:18" x14ac:dyDescent="0.35">
      <c r="A37">
        <v>31</v>
      </c>
      <c r="B37">
        <v>45</v>
      </c>
      <c r="C37" t="s">
        <v>199</v>
      </c>
      <c r="D37" t="s">
        <v>200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s="33" t="s">
        <v>18</v>
      </c>
      <c r="L37" t="s">
        <v>89</v>
      </c>
      <c r="M37" t="s">
        <v>89</v>
      </c>
      <c r="N37" t="s">
        <v>89</v>
      </c>
      <c r="O37" t="s">
        <v>89</v>
      </c>
      <c r="P37" t="s">
        <v>89</v>
      </c>
      <c r="Q37" t="s">
        <v>89</v>
      </c>
      <c r="R37" s="33" t="s">
        <v>89</v>
      </c>
    </row>
    <row r="38" spans="1:18" x14ac:dyDescent="0.35">
      <c r="A38">
        <v>31</v>
      </c>
      <c r="B38">
        <v>45</v>
      </c>
      <c r="C38" t="s">
        <v>201</v>
      </c>
      <c r="D38" t="s">
        <v>202</v>
      </c>
      <c r="F38" t="s">
        <v>27</v>
      </c>
      <c r="G38" t="s">
        <v>133</v>
      </c>
      <c r="H38" t="s">
        <v>18</v>
      </c>
      <c r="I38" t="s">
        <v>18</v>
      </c>
      <c r="J38" t="s">
        <v>18</v>
      </c>
      <c r="K38" s="33" t="s">
        <v>133</v>
      </c>
      <c r="M38" t="s">
        <v>89</v>
      </c>
      <c r="O38" t="s">
        <v>89</v>
      </c>
      <c r="P38" t="s">
        <v>89</v>
      </c>
      <c r="Q38" t="s">
        <v>89</v>
      </c>
      <c r="R38" s="33"/>
    </row>
    <row r="39" spans="1:18" x14ac:dyDescent="0.35">
      <c r="A39">
        <v>31</v>
      </c>
      <c r="B39">
        <v>45</v>
      </c>
      <c r="C39" t="s">
        <v>203</v>
      </c>
      <c r="D39" t="s">
        <v>204</v>
      </c>
      <c r="E39" t="s">
        <v>133</v>
      </c>
      <c r="F39" t="s">
        <v>27</v>
      </c>
      <c r="G39" t="s">
        <v>133</v>
      </c>
      <c r="H39" t="s">
        <v>27</v>
      </c>
      <c r="I39" t="s">
        <v>27</v>
      </c>
      <c r="J39" t="s">
        <v>133</v>
      </c>
      <c r="K39" s="33" t="s">
        <v>133</v>
      </c>
      <c r="M39" t="s">
        <v>89</v>
      </c>
      <c r="O39" t="s">
        <v>89</v>
      </c>
      <c r="P39" t="s">
        <v>89</v>
      </c>
      <c r="Q39" t="s">
        <v>89</v>
      </c>
      <c r="R39" s="33"/>
    </row>
    <row r="40" spans="1:18" x14ac:dyDescent="0.35">
      <c r="A40">
        <v>31</v>
      </c>
      <c r="B40">
        <v>45</v>
      </c>
      <c r="C40" t="s">
        <v>84</v>
      </c>
      <c r="H40" t="s">
        <v>27</v>
      </c>
      <c r="I40" t="s">
        <v>27</v>
      </c>
      <c r="J40" t="s">
        <v>27</v>
      </c>
      <c r="K40" s="33" t="s">
        <v>27</v>
      </c>
      <c r="O40" t="s">
        <v>89</v>
      </c>
      <c r="P40" t="s">
        <v>89</v>
      </c>
      <c r="Q40" t="s">
        <v>89</v>
      </c>
      <c r="R40" s="33" t="s">
        <v>89</v>
      </c>
    </row>
    <row r="41" spans="1:18" x14ac:dyDescent="0.35">
      <c r="A41">
        <v>31</v>
      </c>
      <c r="B41">
        <v>45</v>
      </c>
      <c r="C41" t="s">
        <v>81</v>
      </c>
      <c r="I41" t="s">
        <v>23</v>
      </c>
      <c r="K41" s="33"/>
      <c r="P41" t="s">
        <v>23</v>
      </c>
      <c r="R41" s="33"/>
    </row>
    <row r="42" spans="1:18" x14ac:dyDescent="0.35">
      <c r="A42">
        <v>31</v>
      </c>
      <c r="B42">
        <v>52</v>
      </c>
      <c r="C42" t="s">
        <v>205</v>
      </c>
      <c r="D42" t="s">
        <v>206</v>
      </c>
      <c r="E42" t="s">
        <v>64</v>
      </c>
      <c r="F42" t="s">
        <v>64</v>
      </c>
      <c r="G42" t="s">
        <v>64</v>
      </c>
      <c r="H42" t="s">
        <v>27</v>
      </c>
      <c r="I42" t="s">
        <v>64</v>
      </c>
      <c r="J42" t="s">
        <v>64</v>
      </c>
      <c r="K42" s="33" t="s">
        <v>64</v>
      </c>
      <c r="L42" t="s">
        <v>20</v>
      </c>
      <c r="M42" t="s">
        <v>28</v>
      </c>
      <c r="N42" t="s">
        <v>20</v>
      </c>
      <c r="O42" t="s">
        <v>28</v>
      </c>
      <c r="P42" t="s">
        <v>89</v>
      </c>
      <c r="Q42" t="s">
        <v>89</v>
      </c>
      <c r="R42" s="33" t="s">
        <v>89</v>
      </c>
    </row>
    <row r="43" spans="1:18" x14ac:dyDescent="0.35">
      <c r="A43">
        <v>31</v>
      </c>
      <c r="B43">
        <v>52</v>
      </c>
      <c r="C43" t="s">
        <v>207</v>
      </c>
      <c r="H43" t="s">
        <v>27</v>
      </c>
      <c r="I43" t="s">
        <v>27</v>
      </c>
      <c r="J43" t="s">
        <v>27</v>
      </c>
      <c r="K43" s="33" t="s">
        <v>27</v>
      </c>
      <c r="O43" t="s">
        <v>89</v>
      </c>
      <c r="P43" t="s">
        <v>89</v>
      </c>
      <c r="Q43" t="s">
        <v>89</v>
      </c>
      <c r="R43" s="33" t="s">
        <v>89</v>
      </c>
    </row>
    <row r="44" spans="1:18" x14ac:dyDescent="0.35">
      <c r="A44">
        <v>31</v>
      </c>
      <c r="B44">
        <v>52</v>
      </c>
      <c r="C44" t="s">
        <v>208</v>
      </c>
      <c r="K44" s="33"/>
      <c r="R44" s="33"/>
    </row>
    <row r="45" spans="1:18" x14ac:dyDescent="0.35">
      <c r="A45">
        <v>31</v>
      </c>
      <c r="B45">
        <v>53</v>
      </c>
      <c r="C45" t="s">
        <v>209</v>
      </c>
      <c r="D45" t="s">
        <v>210</v>
      </c>
      <c r="E45" t="s">
        <v>211</v>
      </c>
      <c r="G45" t="s">
        <v>211</v>
      </c>
      <c r="H45" t="s">
        <v>145</v>
      </c>
      <c r="I45" t="s">
        <v>64</v>
      </c>
      <c r="J45" t="s">
        <v>64</v>
      </c>
      <c r="K45" s="33" t="s">
        <v>64</v>
      </c>
      <c r="L45" t="s">
        <v>89</v>
      </c>
      <c r="M45" t="s">
        <v>89</v>
      </c>
      <c r="N45" t="s">
        <v>89</v>
      </c>
      <c r="O45" t="s">
        <v>28</v>
      </c>
      <c r="P45" t="s">
        <v>28</v>
      </c>
      <c r="Q45" t="s">
        <v>28</v>
      </c>
      <c r="R45" s="33" t="s">
        <v>28</v>
      </c>
    </row>
    <row r="46" spans="1:18" x14ac:dyDescent="0.35">
      <c r="A46">
        <v>31</v>
      </c>
      <c r="B46">
        <v>53</v>
      </c>
      <c r="C46" t="s">
        <v>212</v>
      </c>
      <c r="H46" t="s">
        <v>18</v>
      </c>
      <c r="I46" t="s">
        <v>18</v>
      </c>
      <c r="J46" t="s">
        <v>18</v>
      </c>
      <c r="K46" s="33" t="s">
        <v>18</v>
      </c>
      <c r="O46" t="s">
        <v>89</v>
      </c>
      <c r="P46" t="s">
        <v>89</v>
      </c>
      <c r="Q46" t="s">
        <v>89</v>
      </c>
      <c r="R46" s="33" t="s">
        <v>89</v>
      </c>
    </row>
    <row r="47" spans="1:18" x14ac:dyDescent="0.35">
      <c r="A47">
        <v>31</v>
      </c>
      <c r="B47">
        <v>53</v>
      </c>
      <c r="C47" t="s">
        <v>213</v>
      </c>
      <c r="I47" t="s">
        <v>23</v>
      </c>
      <c r="K47" s="33"/>
      <c r="P47" t="s">
        <v>23</v>
      </c>
      <c r="R47" s="33"/>
    </row>
    <row r="48" spans="1:18" x14ac:dyDescent="0.35">
      <c r="A48">
        <v>31</v>
      </c>
      <c r="B48">
        <v>55</v>
      </c>
      <c r="C48" t="s">
        <v>214</v>
      </c>
      <c r="D48" t="s">
        <v>215</v>
      </c>
      <c r="E48" t="s">
        <v>133</v>
      </c>
      <c r="F48" t="s">
        <v>23</v>
      </c>
      <c r="H48" t="s">
        <v>18</v>
      </c>
      <c r="I48" t="s">
        <v>133</v>
      </c>
      <c r="K48" s="33" t="s">
        <v>133</v>
      </c>
      <c r="O48" t="s">
        <v>89</v>
      </c>
      <c r="R48" s="33"/>
    </row>
    <row r="49" spans="1:18" x14ac:dyDescent="0.35">
      <c r="A49">
        <v>31</v>
      </c>
      <c r="B49">
        <v>55</v>
      </c>
      <c r="C49" t="s">
        <v>216</v>
      </c>
      <c r="H49" t="s">
        <v>161</v>
      </c>
      <c r="I49" t="s">
        <v>161</v>
      </c>
      <c r="K49" s="33" t="s">
        <v>133</v>
      </c>
      <c r="O49" t="s">
        <v>28</v>
      </c>
      <c r="P49" t="s">
        <v>28</v>
      </c>
      <c r="R49" s="33"/>
    </row>
    <row r="50" spans="1:18" x14ac:dyDescent="0.35">
      <c r="A50">
        <v>31</v>
      </c>
      <c r="B50">
        <v>55</v>
      </c>
      <c r="C50" t="s">
        <v>92</v>
      </c>
    </row>
    <row r="52" spans="1:18" x14ac:dyDescent="0.35">
      <c r="B52" t="s">
        <v>734</v>
      </c>
      <c r="C52" t="s">
        <v>742</v>
      </c>
      <c r="D52" t="s">
        <v>743</v>
      </c>
    </row>
    <row r="53" spans="1:18" x14ac:dyDescent="0.35">
      <c r="B53">
        <v>21</v>
      </c>
      <c r="C53">
        <v>24</v>
      </c>
      <c r="D53">
        <v>5</v>
      </c>
    </row>
    <row r="54" spans="1:18" x14ac:dyDescent="0.35">
      <c r="B54" s="2">
        <f>B53/SUM($B53:$D53)</f>
        <v>0.42</v>
      </c>
      <c r="C54" s="2">
        <f>C53/SUM($B53:$D53)</f>
        <v>0.48</v>
      </c>
      <c r="D54" s="2">
        <f>D53/SUM($B53:$D53)</f>
        <v>0.1</v>
      </c>
      <c r="F54" s="4">
        <f>SUM(C54:D54)</f>
        <v>0.57999999999999996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BB88-D06D-40D6-AF9B-73695FF9588F}">
  <dimension ref="A1:D20"/>
  <sheetViews>
    <sheetView workbookViewId="0">
      <selection activeCell="G14" sqref="G14"/>
    </sheetView>
  </sheetViews>
  <sheetFormatPr defaultRowHeight="14.5" x14ac:dyDescent="0.35"/>
  <cols>
    <col min="1" max="1" width="13.7265625" bestFit="1" customWidth="1"/>
    <col min="2" max="2" width="5.08984375" bestFit="1" customWidth="1"/>
  </cols>
  <sheetData>
    <row r="1" spans="1:4" x14ac:dyDescent="0.35">
      <c r="A1" s="1" t="s">
        <v>0</v>
      </c>
      <c r="B1" s="3">
        <v>41</v>
      </c>
    </row>
    <row r="3" spans="1:4" x14ac:dyDescent="0.35">
      <c r="A3" s="1" t="s">
        <v>744</v>
      </c>
      <c r="D3" t="s">
        <v>747</v>
      </c>
    </row>
    <row r="4" spans="1:4" x14ac:dyDescent="0.35">
      <c r="A4" s="1" t="s">
        <v>9</v>
      </c>
      <c r="B4" t="s">
        <v>733</v>
      </c>
    </row>
    <row r="5" spans="1:4" x14ac:dyDescent="0.35">
      <c r="A5" t="s">
        <v>23</v>
      </c>
      <c r="B5">
        <v>1</v>
      </c>
    </row>
    <row r="6" spans="1:4" x14ac:dyDescent="0.35">
      <c r="A6" t="s">
        <v>27</v>
      </c>
      <c r="B6">
        <v>8</v>
      </c>
    </row>
    <row r="7" spans="1:4" x14ac:dyDescent="0.35">
      <c r="A7" t="s">
        <v>18</v>
      </c>
      <c r="B7">
        <v>5</v>
      </c>
    </row>
    <row r="8" spans="1:4" x14ac:dyDescent="0.35">
      <c r="A8" t="s">
        <v>347</v>
      </c>
      <c r="B8">
        <v>1</v>
      </c>
    </row>
    <row r="9" spans="1:4" x14ac:dyDescent="0.35">
      <c r="A9" t="s">
        <v>731</v>
      </c>
    </row>
    <row r="10" spans="1:4" x14ac:dyDescent="0.35">
      <c r="A10" t="s">
        <v>732</v>
      </c>
      <c r="B10">
        <v>15</v>
      </c>
    </row>
    <row r="18" spans="2:4" x14ac:dyDescent="0.35">
      <c r="B18" t="s">
        <v>734</v>
      </c>
      <c r="C18" t="s">
        <v>742</v>
      </c>
      <c r="D18" t="s">
        <v>743</v>
      </c>
    </row>
    <row r="19" spans="2:4" x14ac:dyDescent="0.35">
      <c r="B19">
        <v>6</v>
      </c>
      <c r="C19">
        <v>9</v>
      </c>
      <c r="D19">
        <v>0</v>
      </c>
    </row>
    <row r="20" spans="2:4" x14ac:dyDescent="0.35">
      <c r="B20" s="2">
        <f>B19/SUM($B19:$D19)</f>
        <v>0.4</v>
      </c>
      <c r="C20" s="2">
        <f t="shared" ref="C20:D20" si="0">C19/SUM($B19:$D19)</f>
        <v>0.6</v>
      </c>
      <c r="D20" s="2">
        <f t="shared" si="0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6F9A-DF90-40FC-9094-316E14EA6266}">
  <dimension ref="A1:R49"/>
  <sheetViews>
    <sheetView topLeftCell="A40" workbookViewId="0">
      <selection sqref="A1:R45"/>
    </sheetView>
  </sheetViews>
  <sheetFormatPr defaultRowHeight="14.5" x14ac:dyDescent="0.35"/>
  <cols>
    <col min="11" max="11" width="8.7265625" style="33"/>
    <col min="18" max="18" width="8.7265625" style="33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3" t="s">
        <v>778</v>
      </c>
    </row>
    <row r="2" spans="1:18" x14ac:dyDescent="0.35">
      <c r="A2">
        <v>21</v>
      </c>
      <c r="B2">
        <v>31</v>
      </c>
      <c r="C2" t="s">
        <v>16</v>
      </c>
      <c r="D2" t="s">
        <v>17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19</v>
      </c>
      <c r="K2" s="33" t="s">
        <v>18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s="33" t="s">
        <v>20</v>
      </c>
    </row>
    <row r="3" spans="1:18" x14ac:dyDescent="0.35">
      <c r="A3">
        <v>21</v>
      </c>
      <c r="B3">
        <v>31</v>
      </c>
      <c r="C3" t="s">
        <v>21</v>
      </c>
      <c r="D3" t="s">
        <v>22</v>
      </c>
      <c r="F3" t="s">
        <v>23</v>
      </c>
      <c r="G3" t="s">
        <v>23</v>
      </c>
      <c r="I3" t="s">
        <v>23</v>
      </c>
      <c r="O3" t="s">
        <v>24</v>
      </c>
      <c r="P3" t="s">
        <v>24</v>
      </c>
      <c r="Q3" t="s">
        <v>20</v>
      </c>
      <c r="R3" s="33" t="s">
        <v>20</v>
      </c>
    </row>
    <row r="4" spans="1:18" x14ac:dyDescent="0.35">
      <c r="A4">
        <v>21</v>
      </c>
      <c r="B4">
        <v>31</v>
      </c>
      <c r="C4" t="s">
        <v>25</v>
      </c>
      <c r="D4" t="s">
        <v>26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s="33" t="s">
        <v>601</v>
      </c>
      <c r="L4" t="s">
        <v>20</v>
      </c>
      <c r="M4" t="s">
        <v>20</v>
      </c>
      <c r="N4" t="s">
        <v>20</v>
      </c>
      <c r="O4" t="s">
        <v>28</v>
      </c>
      <c r="P4" t="s">
        <v>28</v>
      </c>
      <c r="Q4" t="s">
        <v>20</v>
      </c>
      <c r="R4" s="33" t="s">
        <v>20</v>
      </c>
    </row>
    <row r="5" spans="1:18" x14ac:dyDescent="0.35">
      <c r="A5">
        <v>21</v>
      </c>
      <c r="B5">
        <v>31</v>
      </c>
      <c r="C5" t="s">
        <v>29</v>
      </c>
      <c r="D5" t="s">
        <v>30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s="33" t="s">
        <v>27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s="33" t="s">
        <v>20</v>
      </c>
    </row>
    <row r="6" spans="1:18" x14ac:dyDescent="0.35">
      <c r="A6">
        <v>21</v>
      </c>
      <c r="B6">
        <v>31</v>
      </c>
      <c r="C6" t="s">
        <v>31</v>
      </c>
      <c r="D6" t="s">
        <v>32</v>
      </c>
      <c r="F6" t="s">
        <v>18</v>
      </c>
      <c r="G6" t="s">
        <v>18</v>
      </c>
      <c r="H6" t="s">
        <v>18</v>
      </c>
      <c r="I6" t="s">
        <v>27</v>
      </c>
      <c r="J6" t="s">
        <v>18</v>
      </c>
      <c r="K6" s="33" t="s">
        <v>19</v>
      </c>
      <c r="M6" t="s">
        <v>28</v>
      </c>
      <c r="N6" t="s">
        <v>28</v>
      </c>
      <c r="O6" t="s">
        <v>20</v>
      </c>
      <c r="P6" t="s">
        <v>20</v>
      </c>
      <c r="Q6" t="s">
        <v>20</v>
      </c>
      <c r="R6" s="33" t="s">
        <v>20</v>
      </c>
    </row>
    <row r="7" spans="1:18" x14ac:dyDescent="0.35">
      <c r="A7">
        <v>21</v>
      </c>
      <c r="B7">
        <v>31</v>
      </c>
      <c r="C7" t="s">
        <v>33</v>
      </c>
      <c r="D7" t="s">
        <v>34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s="33" t="s">
        <v>789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s="33" t="s">
        <v>20</v>
      </c>
    </row>
    <row r="8" spans="1:18" x14ac:dyDescent="0.35">
      <c r="A8">
        <v>21</v>
      </c>
      <c r="B8">
        <v>31</v>
      </c>
      <c r="C8" t="s">
        <v>35</v>
      </c>
      <c r="D8" t="s">
        <v>36</v>
      </c>
      <c r="E8" t="s">
        <v>37</v>
      </c>
      <c r="F8" t="s">
        <v>38</v>
      </c>
      <c r="G8" t="s">
        <v>38</v>
      </c>
      <c r="H8" t="s">
        <v>18</v>
      </c>
      <c r="I8" t="s">
        <v>18</v>
      </c>
      <c r="J8" t="s">
        <v>19</v>
      </c>
      <c r="K8" s="33" t="s">
        <v>19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s="33" t="s">
        <v>20</v>
      </c>
    </row>
    <row r="9" spans="1:18" x14ac:dyDescent="0.35">
      <c r="A9">
        <v>21</v>
      </c>
      <c r="B9">
        <v>31</v>
      </c>
      <c r="C9" t="s">
        <v>39</v>
      </c>
      <c r="E9" t="s">
        <v>27</v>
      </c>
      <c r="F9" t="s">
        <v>27</v>
      </c>
      <c r="G9" t="s">
        <v>27</v>
      </c>
      <c r="H9" t="s">
        <v>27</v>
      </c>
      <c r="I9" t="s">
        <v>18</v>
      </c>
      <c r="J9" t="s">
        <v>27</v>
      </c>
      <c r="L9" t="s">
        <v>20</v>
      </c>
      <c r="M9" t="s">
        <v>20</v>
      </c>
      <c r="N9" t="s">
        <v>20</v>
      </c>
      <c r="O9" t="s">
        <v>24</v>
      </c>
      <c r="P9" t="s">
        <v>24</v>
      </c>
      <c r="Q9" t="s">
        <v>20</v>
      </c>
      <c r="R9" s="33" t="s">
        <v>20</v>
      </c>
    </row>
    <row r="10" spans="1:18" x14ac:dyDescent="0.35">
      <c r="A10">
        <v>21</v>
      </c>
      <c r="B10">
        <v>31</v>
      </c>
      <c r="C10" t="s">
        <v>40</v>
      </c>
      <c r="G10" t="s">
        <v>23</v>
      </c>
      <c r="I10" t="s">
        <v>23</v>
      </c>
    </row>
    <row r="11" spans="1:18" x14ac:dyDescent="0.35">
      <c r="A11">
        <v>21</v>
      </c>
      <c r="B11">
        <v>32</v>
      </c>
      <c r="C11" t="s">
        <v>41</v>
      </c>
      <c r="D11" t="s">
        <v>42</v>
      </c>
      <c r="E11" t="s">
        <v>27</v>
      </c>
      <c r="F11" t="s">
        <v>18</v>
      </c>
      <c r="G11" t="s">
        <v>18</v>
      </c>
      <c r="H11" t="s">
        <v>18</v>
      </c>
      <c r="I11" t="s">
        <v>43</v>
      </c>
      <c r="J11" t="s">
        <v>18</v>
      </c>
      <c r="K11" s="33" t="s">
        <v>18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s="33" t="s">
        <v>20</v>
      </c>
    </row>
    <row r="12" spans="1:18" x14ac:dyDescent="0.35">
      <c r="A12">
        <v>21</v>
      </c>
      <c r="B12">
        <v>32</v>
      </c>
      <c r="C12" t="s">
        <v>44</v>
      </c>
      <c r="D12" t="s">
        <v>45</v>
      </c>
      <c r="E12" t="s">
        <v>38</v>
      </c>
      <c r="F12" t="s">
        <v>27</v>
      </c>
      <c r="G12" t="s">
        <v>27</v>
      </c>
      <c r="H12" t="s">
        <v>27</v>
      </c>
      <c r="I12" t="s">
        <v>18</v>
      </c>
      <c r="J12" t="s">
        <v>46</v>
      </c>
      <c r="K12" s="33" t="s">
        <v>19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s="33" t="s">
        <v>20</v>
      </c>
    </row>
    <row r="13" spans="1:18" x14ac:dyDescent="0.35">
      <c r="A13">
        <v>21</v>
      </c>
      <c r="B13">
        <v>32</v>
      </c>
      <c r="C13" t="s">
        <v>47</v>
      </c>
      <c r="D13" t="s">
        <v>48</v>
      </c>
      <c r="E13" t="s">
        <v>27</v>
      </c>
      <c r="F13" t="s">
        <v>27</v>
      </c>
      <c r="G13" t="s">
        <v>27</v>
      </c>
      <c r="H13" t="s">
        <v>27</v>
      </c>
      <c r="I13" t="s">
        <v>46</v>
      </c>
      <c r="J13" t="s">
        <v>49</v>
      </c>
      <c r="K13" s="33" t="s">
        <v>601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s="33" t="s">
        <v>20</v>
      </c>
    </row>
    <row r="14" spans="1:18" x14ac:dyDescent="0.35">
      <c r="A14">
        <v>21</v>
      </c>
      <c r="B14">
        <v>32</v>
      </c>
      <c r="C14" t="s">
        <v>50</v>
      </c>
      <c r="D14" t="s">
        <v>51</v>
      </c>
      <c r="E14" t="s">
        <v>27</v>
      </c>
      <c r="F14" t="s">
        <v>27</v>
      </c>
      <c r="G14" t="s">
        <v>27</v>
      </c>
      <c r="H14" t="s">
        <v>27</v>
      </c>
      <c r="I14" t="s">
        <v>49</v>
      </c>
      <c r="J14" t="s">
        <v>27</v>
      </c>
      <c r="K14" s="33" t="s">
        <v>601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s="33" t="s">
        <v>20</v>
      </c>
    </row>
    <row r="15" spans="1:18" x14ac:dyDescent="0.35">
      <c r="A15">
        <v>21</v>
      </c>
      <c r="B15">
        <v>32</v>
      </c>
      <c r="C15" t="s">
        <v>52</v>
      </c>
      <c r="D15" t="s">
        <v>53</v>
      </c>
      <c r="E15" t="s">
        <v>18</v>
      </c>
      <c r="F15" t="s">
        <v>18</v>
      </c>
      <c r="G15" t="s">
        <v>18</v>
      </c>
      <c r="H15" t="s">
        <v>18</v>
      </c>
      <c r="I15" t="s">
        <v>27</v>
      </c>
      <c r="J15" t="s">
        <v>19</v>
      </c>
      <c r="K15" s="33" t="s">
        <v>18</v>
      </c>
      <c r="L15" t="s">
        <v>20</v>
      </c>
      <c r="M15" t="s">
        <v>20</v>
      </c>
      <c r="N15" t="s">
        <v>28</v>
      </c>
      <c r="Q15" t="s">
        <v>20</v>
      </c>
      <c r="R15" s="33" t="s">
        <v>20</v>
      </c>
    </row>
    <row r="16" spans="1:18" x14ac:dyDescent="0.35">
      <c r="A16">
        <v>21</v>
      </c>
      <c r="B16">
        <v>32</v>
      </c>
      <c r="C16" t="s">
        <v>54</v>
      </c>
      <c r="D16" t="s">
        <v>55</v>
      </c>
      <c r="E16" t="s">
        <v>18</v>
      </c>
      <c r="F16" t="s">
        <v>18</v>
      </c>
      <c r="G16" t="s">
        <v>18</v>
      </c>
      <c r="H16" t="s">
        <v>27</v>
      </c>
      <c r="I16" t="s">
        <v>18</v>
      </c>
      <c r="J16" t="s">
        <v>18</v>
      </c>
      <c r="K16" s="33" t="s">
        <v>19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s="33" t="s">
        <v>20</v>
      </c>
    </row>
    <row r="17" spans="1:18" x14ac:dyDescent="0.35">
      <c r="A17">
        <v>21</v>
      </c>
      <c r="B17">
        <v>32</v>
      </c>
      <c r="C17" t="s">
        <v>56</v>
      </c>
      <c r="E17" t="s">
        <v>27</v>
      </c>
      <c r="F17" t="s">
        <v>23</v>
      </c>
      <c r="G17" t="s">
        <v>23</v>
      </c>
      <c r="I17" t="s">
        <v>18</v>
      </c>
      <c r="J17" t="s">
        <v>18</v>
      </c>
      <c r="L17" t="s">
        <v>20</v>
      </c>
      <c r="O17" t="s">
        <v>23</v>
      </c>
      <c r="P17" t="s">
        <v>23</v>
      </c>
    </row>
    <row r="18" spans="1:18" x14ac:dyDescent="0.35">
      <c r="A18">
        <v>21</v>
      </c>
      <c r="B18">
        <v>32</v>
      </c>
      <c r="C18" t="s">
        <v>57</v>
      </c>
      <c r="I18" t="s">
        <v>23</v>
      </c>
    </row>
    <row r="19" spans="1:18" x14ac:dyDescent="0.35">
      <c r="A19">
        <v>21</v>
      </c>
      <c r="B19">
        <v>33</v>
      </c>
      <c r="C19" t="s">
        <v>58</v>
      </c>
      <c r="I19" t="s">
        <v>23</v>
      </c>
      <c r="O19" t="s">
        <v>23</v>
      </c>
      <c r="P19" t="s">
        <v>23</v>
      </c>
    </row>
    <row r="20" spans="1:18" x14ac:dyDescent="0.35">
      <c r="A20">
        <v>21</v>
      </c>
      <c r="B20">
        <v>34</v>
      </c>
      <c r="C20" t="s">
        <v>59</v>
      </c>
      <c r="D20" t="s">
        <v>60</v>
      </c>
      <c r="E20" t="s">
        <v>27</v>
      </c>
      <c r="F20" t="s">
        <v>27</v>
      </c>
      <c r="G20" t="s">
        <v>27</v>
      </c>
      <c r="H20" t="s">
        <v>61</v>
      </c>
      <c r="I20" t="s">
        <v>27</v>
      </c>
      <c r="J20" t="s">
        <v>46</v>
      </c>
      <c r="K20" s="33" t="s">
        <v>27</v>
      </c>
      <c r="L20" t="s">
        <v>20</v>
      </c>
      <c r="M20" t="s">
        <v>20</v>
      </c>
      <c r="N20" t="s">
        <v>28</v>
      </c>
      <c r="O20" t="s">
        <v>20</v>
      </c>
      <c r="P20" t="s">
        <v>20</v>
      </c>
      <c r="Q20" t="s">
        <v>20</v>
      </c>
      <c r="R20" s="33" t="s">
        <v>20</v>
      </c>
    </row>
    <row r="21" spans="1:18" x14ac:dyDescent="0.35">
      <c r="A21">
        <v>21</v>
      </c>
      <c r="B21">
        <v>34</v>
      </c>
      <c r="C21" t="s">
        <v>62</v>
      </c>
      <c r="D21" t="s">
        <v>63</v>
      </c>
      <c r="E21" t="s">
        <v>18</v>
      </c>
      <c r="F21" t="s">
        <v>64</v>
      </c>
      <c r="G21" t="s">
        <v>64</v>
      </c>
      <c r="H21" t="s">
        <v>27</v>
      </c>
      <c r="I21" t="s">
        <v>49</v>
      </c>
      <c r="J21" t="s">
        <v>27</v>
      </c>
      <c r="K21" s="33" t="s">
        <v>27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s="33" t="s">
        <v>20</v>
      </c>
    </row>
    <row r="22" spans="1:18" x14ac:dyDescent="0.35">
      <c r="A22">
        <v>21</v>
      </c>
      <c r="B22">
        <v>34</v>
      </c>
      <c r="C22" t="s">
        <v>65</v>
      </c>
      <c r="F22" t="s">
        <v>27</v>
      </c>
      <c r="I22" t="s">
        <v>23</v>
      </c>
      <c r="K22" s="33" t="s">
        <v>19</v>
      </c>
      <c r="M22" t="s">
        <v>20</v>
      </c>
      <c r="N22" t="s">
        <v>20</v>
      </c>
      <c r="O22" t="s">
        <v>24</v>
      </c>
      <c r="P22" t="s">
        <v>24</v>
      </c>
    </row>
    <row r="23" spans="1:18" x14ac:dyDescent="0.35">
      <c r="A23">
        <v>21</v>
      </c>
      <c r="B23">
        <v>34</v>
      </c>
      <c r="C23" t="s">
        <v>66</v>
      </c>
      <c r="I23" t="s">
        <v>23</v>
      </c>
    </row>
    <row r="24" spans="1:18" x14ac:dyDescent="0.35">
      <c r="A24">
        <v>21</v>
      </c>
      <c r="B24">
        <v>35</v>
      </c>
      <c r="C24" t="s">
        <v>67</v>
      </c>
      <c r="D24" t="s">
        <v>68</v>
      </c>
      <c r="E24" t="s">
        <v>27</v>
      </c>
      <c r="F24" t="s">
        <v>27</v>
      </c>
      <c r="G24" t="s">
        <v>27</v>
      </c>
      <c r="H24" t="s">
        <v>61</v>
      </c>
      <c r="I24" t="s">
        <v>18</v>
      </c>
      <c r="J24" t="s">
        <v>18</v>
      </c>
      <c r="K24" s="33" t="s">
        <v>19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s="33" t="s">
        <v>20</v>
      </c>
    </row>
    <row r="25" spans="1:18" x14ac:dyDescent="0.35">
      <c r="A25">
        <v>21</v>
      </c>
      <c r="B25">
        <v>35</v>
      </c>
      <c r="C25" t="s">
        <v>69</v>
      </c>
      <c r="D25" t="s">
        <v>70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s="33" t="s">
        <v>27</v>
      </c>
      <c r="L25" t="s">
        <v>20</v>
      </c>
      <c r="M25" t="s">
        <v>20</v>
      </c>
      <c r="N25" t="s">
        <v>20</v>
      </c>
      <c r="Q25" t="s">
        <v>28</v>
      </c>
      <c r="R25" s="33" t="s">
        <v>28</v>
      </c>
    </row>
    <row r="26" spans="1:18" x14ac:dyDescent="0.35">
      <c r="A26">
        <v>21</v>
      </c>
      <c r="B26">
        <v>35</v>
      </c>
      <c r="C26" t="s">
        <v>71</v>
      </c>
      <c r="I26" t="s">
        <v>23</v>
      </c>
      <c r="O26" t="s">
        <v>24</v>
      </c>
      <c r="P26" t="s">
        <v>24</v>
      </c>
    </row>
    <row r="27" spans="1:18" x14ac:dyDescent="0.35">
      <c r="A27">
        <v>21</v>
      </c>
      <c r="B27">
        <v>35</v>
      </c>
      <c r="C27" t="s">
        <v>72</v>
      </c>
      <c r="I27" t="s">
        <v>23</v>
      </c>
    </row>
    <row r="28" spans="1:18" x14ac:dyDescent="0.35">
      <c r="A28">
        <v>21</v>
      </c>
      <c r="B28">
        <v>37</v>
      </c>
      <c r="C28" t="s">
        <v>73</v>
      </c>
      <c r="D28" t="s">
        <v>74</v>
      </c>
      <c r="E28" t="s">
        <v>27</v>
      </c>
      <c r="F28" t="s">
        <v>18</v>
      </c>
      <c r="G28" t="s">
        <v>18</v>
      </c>
      <c r="H28" t="s">
        <v>27</v>
      </c>
      <c r="I28" t="s">
        <v>18</v>
      </c>
      <c r="J28" t="s">
        <v>18</v>
      </c>
      <c r="K28" s="33" t="s">
        <v>18</v>
      </c>
      <c r="L28" t="s">
        <v>20</v>
      </c>
      <c r="M28" t="s">
        <v>28</v>
      </c>
      <c r="N28" t="s">
        <v>28</v>
      </c>
      <c r="Q28" t="s">
        <v>20</v>
      </c>
      <c r="R28" s="33" t="s">
        <v>20</v>
      </c>
    </row>
    <row r="29" spans="1:18" x14ac:dyDescent="0.35">
      <c r="A29">
        <v>21</v>
      </c>
      <c r="B29">
        <v>37</v>
      </c>
      <c r="C29" t="s">
        <v>75</v>
      </c>
      <c r="D29" t="s">
        <v>76</v>
      </c>
      <c r="E29" t="s">
        <v>27</v>
      </c>
      <c r="F29" t="s">
        <v>27</v>
      </c>
      <c r="G29" t="s">
        <v>27</v>
      </c>
      <c r="H29" t="s">
        <v>27</v>
      </c>
      <c r="I29" t="s">
        <v>18</v>
      </c>
      <c r="J29" t="s">
        <v>19</v>
      </c>
      <c r="K29" s="33" t="s">
        <v>19</v>
      </c>
      <c r="L29" t="s">
        <v>20</v>
      </c>
      <c r="M29" t="s">
        <v>20</v>
      </c>
      <c r="N29" t="s">
        <v>20</v>
      </c>
      <c r="Q29" t="s">
        <v>28</v>
      </c>
      <c r="R29" s="33" t="s">
        <v>28</v>
      </c>
    </row>
    <row r="30" spans="1:18" x14ac:dyDescent="0.35">
      <c r="A30">
        <v>21</v>
      </c>
      <c r="B30">
        <v>37</v>
      </c>
      <c r="C30" t="s">
        <v>77</v>
      </c>
      <c r="I30" t="s">
        <v>23</v>
      </c>
      <c r="O30" t="s">
        <v>24</v>
      </c>
      <c r="P30" t="s">
        <v>24</v>
      </c>
    </row>
    <row r="31" spans="1:18" x14ac:dyDescent="0.35">
      <c r="A31">
        <v>21</v>
      </c>
      <c r="B31">
        <v>37</v>
      </c>
      <c r="C31" t="s">
        <v>78</v>
      </c>
      <c r="I31" t="s">
        <v>23</v>
      </c>
    </row>
    <row r="32" spans="1:18" x14ac:dyDescent="0.35">
      <c r="A32">
        <v>21</v>
      </c>
      <c r="B32">
        <v>43</v>
      </c>
      <c r="C32" t="s">
        <v>79</v>
      </c>
      <c r="D32" t="s">
        <v>80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s="33" t="s">
        <v>27</v>
      </c>
      <c r="L32" t="s">
        <v>20</v>
      </c>
      <c r="M32" t="s">
        <v>20</v>
      </c>
      <c r="N32" t="s">
        <v>20</v>
      </c>
      <c r="Q32" t="s">
        <v>20</v>
      </c>
      <c r="R32" s="33" t="s">
        <v>20</v>
      </c>
    </row>
    <row r="33" spans="1:18" x14ac:dyDescent="0.35">
      <c r="A33">
        <v>21</v>
      </c>
      <c r="B33">
        <v>45</v>
      </c>
      <c r="C33" t="s">
        <v>81</v>
      </c>
      <c r="I33" t="s">
        <v>23</v>
      </c>
      <c r="O33" t="s">
        <v>24</v>
      </c>
      <c r="P33" t="s">
        <v>24</v>
      </c>
    </row>
    <row r="34" spans="1:18" x14ac:dyDescent="0.35">
      <c r="A34">
        <v>21</v>
      </c>
      <c r="B34">
        <v>45</v>
      </c>
      <c r="C34" t="s">
        <v>82</v>
      </c>
      <c r="D34" t="s">
        <v>83</v>
      </c>
      <c r="E34" t="s">
        <v>27</v>
      </c>
      <c r="F34" t="s">
        <v>27</v>
      </c>
      <c r="G34" t="s">
        <v>27</v>
      </c>
      <c r="H34" t="s">
        <v>27</v>
      </c>
      <c r="I34" t="s">
        <v>18</v>
      </c>
      <c r="J34" t="s">
        <v>19</v>
      </c>
      <c r="K34" s="33" t="s">
        <v>19</v>
      </c>
      <c r="L34" t="s">
        <v>20</v>
      </c>
      <c r="M34" t="s">
        <v>20</v>
      </c>
      <c r="N34" t="s">
        <v>20</v>
      </c>
      <c r="Q34" t="s">
        <v>20</v>
      </c>
      <c r="R34" s="33" t="s">
        <v>20</v>
      </c>
    </row>
    <row r="35" spans="1:18" x14ac:dyDescent="0.35">
      <c r="A35">
        <v>21</v>
      </c>
      <c r="B35">
        <v>45</v>
      </c>
      <c r="C35" t="s">
        <v>84</v>
      </c>
      <c r="E35" t="s">
        <v>27</v>
      </c>
      <c r="I35" t="s">
        <v>23</v>
      </c>
      <c r="K35" s="33" t="s">
        <v>27</v>
      </c>
      <c r="L35" t="s">
        <v>20</v>
      </c>
    </row>
    <row r="36" spans="1:18" x14ac:dyDescent="0.35">
      <c r="A36">
        <v>21</v>
      </c>
      <c r="B36">
        <v>55</v>
      </c>
      <c r="C36" t="s">
        <v>85</v>
      </c>
      <c r="D36" t="s">
        <v>86</v>
      </c>
      <c r="E36" t="s">
        <v>27</v>
      </c>
      <c r="F36" t="s">
        <v>27</v>
      </c>
      <c r="G36" t="s">
        <v>27</v>
      </c>
      <c r="H36" t="s">
        <v>27</v>
      </c>
      <c r="I36" t="s">
        <v>46</v>
      </c>
      <c r="J36" t="s">
        <v>27</v>
      </c>
      <c r="K36" s="32" t="s">
        <v>27</v>
      </c>
      <c r="L36" t="s">
        <v>20</v>
      </c>
      <c r="M36" t="s">
        <v>28</v>
      </c>
      <c r="N36" t="s">
        <v>20</v>
      </c>
      <c r="O36" t="s">
        <v>20</v>
      </c>
      <c r="P36" t="s">
        <v>20</v>
      </c>
      <c r="Q36" t="s">
        <v>20</v>
      </c>
      <c r="R36" s="33" t="s">
        <v>20</v>
      </c>
    </row>
    <row r="37" spans="1:18" x14ac:dyDescent="0.35">
      <c r="A37">
        <v>21</v>
      </c>
      <c r="B37">
        <v>55</v>
      </c>
      <c r="C37" t="s">
        <v>87</v>
      </c>
      <c r="D37" t="s">
        <v>88</v>
      </c>
      <c r="G37" t="s">
        <v>18</v>
      </c>
      <c r="H37" t="s">
        <v>18</v>
      </c>
      <c r="I37" t="s">
        <v>18</v>
      </c>
      <c r="J37" t="s">
        <v>18</v>
      </c>
      <c r="K37" s="32" t="s">
        <v>18</v>
      </c>
      <c r="N37" t="s">
        <v>89</v>
      </c>
    </row>
    <row r="38" spans="1:18" x14ac:dyDescent="0.35">
      <c r="A38">
        <v>21</v>
      </c>
      <c r="B38">
        <v>55</v>
      </c>
      <c r="C38" t="s">
        <v>90</v>
      </c>
      <c r="D38" t="s">
        <v>91</v>
      </c>
      <c r="E38" t="s">
        <v>27</v>
      </c>
      <c r="F38" t="s">
        <v>49</v>
      </c>
      <c r="G38" t="s">
        <v>49</v>
      </c>
      <c r="H38" t="s">
        <v>61</v>
      </c>
      <c r="I38" t="s">
        <v>19</v>
      </c>
      <c r="J38" t="s">
        <v>19</v>
      </c>
      <c r="K38" s="32" t="s">
        <v>19</v>
      </c>
      <c r="L38" t="s">
        <v>20</v>
      </c>
      <c r="M38" t="s">
        <v>28</v>
      </c>
      <c r="N38" t="s">
        <v>28</v>
      </c>
      <c r="Q38" t="s">
        <v>28</v>
      </c>
      <c r="R38" s="33" t="s">
        <v>28</v>
      </c>
    </row>
    <row r="39" spans="1:18" x14ac:dyDescent="0.35">
      <c r="A39">
        <v>21</v>
      </c>
      <c r="B39">
        <v>55</v>
      </c>
      <c r="C39" t="s">
        <v>92</v>
      </c>
      <c r="I39" t="s">
        <v>23</v>
      </c>
      <c r="J39" t="s">
        <v>23</v>
      </c>
    </row>
    <row r="40" spans="1:18" x14ac:dyDescent="0.35">
      <c r="A40">
        <v>21</v>
      </c>
      <c r="B40">
        <v>56</v>
      </c>
      <c r="C40" t="s">
        <v>93</v>
      </c>
      <c r="D40" t="s">
        <v>94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s="33" t="s">
        <v>27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s="33" t="s">
        <v>20</v>
      </c>
    </row>
    <row r="41" spans="1:18" x14ac:dyDescent="0.35">
      <c r="A41">
        <v>21</v>
      </c>
      <c r="B41">
        <v>56</v>
      </c>
      <c r="C41" t="s">
        <v>95</v>
      </c>
      <c r="D41" t="s">
        <v>96</v>
      </c>
      <c r="E41" t="s">
        <v>27</v>
      </c>
      <c r="F41" t="s">
        <v>23</v>
      </c>
      <c r="I41" t="s">
        <v>23</v>
      </c>
      <c r="L41" t="s">
        <v>20</v>
      </c>
      <c r="M41" t="s">
        <v>23</v>
      </c>
    </row>
    <row r="42" spans="1:18" x14ac:dyDescent="0.35">
      <c r="A42">
        <v>21</v>
      </c>
      <c r="B42">
        <v>56</v>
      </c>
      <c r="C42" t="s">
        <v>97</v>
      </c>
      <c r="D42" t="s">
        <v>98</v>
      </c>
      <c r="E42" t="s">
        <v>27</v>
      </c>
      <c r="F42" t="s">
        <v>49</v>
      </c>
      <c r="G42" t="s">
        <v>49</v>
      </c>
      <c r="H42" t="s">
        <v>61</v>
      </c>
      <c r="I42" t="s">
        <v>49</v>
      </c>
      <c r="J42" t="s">
        <v>27</v>
      </c>
      <c r="K42" s="33" t="s">
        <v>27</v>
      </c>
      <c r="L42" t="s">
        <v>20</v>
      </c>
      <c r="M42" t="s">
        <v>20</v>
      </c>
      <c r="N42" t="s">
        <v>89</v>
      </c>
      <c r="O42" t="s">
        <v>20</v>
      </c>
      <c r="P42" t="s">
        <v>20</v>
      </c>
      <c r="Q42" t="s">
        <v>20</v>
      </c>
      <c r="R42" s="33" t="s">
        <v>20</v>
      </c>
    </row>
    <row r="43" spans="1:18" x14ac:dyDescent="0.35">
      <c r="A43">
        <v>21</v>
      </c>
      <c r="B43">
        <v>56</v>
      </c>
      <c r="C43" t="s">
        <v>99</v>
      </c>
      <c r="D43" t="s">
        <v>100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s="33" t="s">
        <v>27</v>
      </c>
      <c r="L43" t="s">
        <v>28</v>
      </c>
      <c r="M43" t="s">
        <v>28</v>
      </c>
      <c r="N43" t="s">
        <v>89</v>
      </c>
      <c r="Q43" t="s">
        <v>28</v>
      </c>
      <c r="R43" s="33" t="s">
        <v>28</v>
      </c>
    </row>
    <row r="44" spans="1:18" x14ac:dyDescent="0.35">
      <c r="A44">
        <v>21</v>
      </c>
      <c r="B44">
        <v>56</v>
      </c>
      <c r="C44" t="s">
        <v>101</v>
      </c>
      <c r="G44" t="s">
        <v>23</v>
      </c>
      <c r="I44" t="s">
        <v>23</v>
      </c>
      <c r="J44" t="s">
        <v>23</v>
      </c>
      <c r="O44" t="s">
        <v>24</v>
      </c>
      <c r="P44" t="s">
        <v>24</v>
      </c>
    </row>
    <row r="45" spans="1:18" x14ac:dyDescent="0.35">
      <c r="A45">
        <v>21</v>
      </c>
      <c r="B45">
        <v>56</v>
      </c>
      <c r="C45" t="s">
        <v>102</v>
      </c>
      <c r="G45" t="s">
        <v>23</v>
      </c>
      <c r="I45" t="s">
        <v>23</v>
      </c>
      <c r="J45" t="s">
        <v>23</v>
      </c>
      <c r="L45" t="s">
        <v>23</v>
      </c>
      <c r="M45" t="s">
        <v>23</v>
      </c>
    </row>
    <row r="47" spans="1:18" x14ac:dyDescent="0.35">
      <c r="B47" t="s">
        <v>734</v>
      </c>
      <c r="C47" t="s">
        <v>742</v>
      </c>
      <c r="D47" t="s">
        <v>743</v>
      </c>
    </row>
    <row r="48" spans="1:18" x14ac:dyDescent="0.35">
      <c r="B48">
        <v>15</v>
      </c>
      <c r="C48">
        <v>23</v>
      </c>
      <c r="D48">
        <v>4</v>
      </c>
    </row>
    <row r="49" spans="2:6" x14ac:dyDescent="0.35">
      <c r="B49" s="2">
        <f>B48/SUM($B48:$D48)</f>
        <v>0.35714285714285715</v>
      </c>
      <c r="C49" s="2">
        <f t="shared" ref="C49:D49" si="0">C48/SUM($B48:$D48)</f>
        <v>0.54761904761904767</v>
      </c>
      <c r="D49" s="2">
        <f t="shared" si="0"/>
        <v>9.5238095238095233E-2</v>
      </c>
      <c r="F49" s="6">
        <f>SUM(C49:D49)</f>
        <v>0.6428571428571429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248D-77D9-4982-AD4A-BAF797831182}">
  <dimension ref="A1:R43"/>
  <sheetViews>
    <sheetView topLeftCell="A31" workbookViewId="0">
      <selection activeCell="D43" sqref="D43"/>
    </sheetView>
  </sheetViews>
  <sheetFormatPr defaultRowHeight="14.5" x14ac:dyDescent="0.35"/>
  <cols>
    <col min="11" max="11" width="8.7265625" style="33"/>
    <col min="18" max="18" width="8.7265625" style="33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3" t="s">
        <v>778</v>
      </c>
    </row>
    <row r="2" spans="1:18" x14ac:dyDescent="0.35">
      <c r="A2">
        <v>27</v>
      </c>
      <c r="B2">
        <v>23</v>
      </c>
      <c r="C2" t="s">
        <v>103</v>
      </c>
      <c r="D2" t="s">
        <v>104</v>
      </c>
      <c r="E2" t="s">
        <v>18</v>
      </c>
      <c r="F2" t="s">
        <v>27</v>
      </c>
      <c r="G2" t="s">
        <v>27</v>
      </c>
      <c r="H2" t="s">
        <v>18</v>
      </c>
      <c r="I2" t="s">
        <v>27</v>
      </c>
      <c r="J2" t="s">
        <v>19</v>
      </c>
      <c r="K2" s="33" t="s">
        <v>19</v>
      </c>
      <c r="L2" t="s">
        <v>20</v>
      </c>
      <c r="M2" t="s">
        <v>20</v>
      </c>
      <c r="N2" t="s">
        <v>105</v>
      </c>
      <c r="O2" t="s">
        <v>89</v>
      </c>
      <c r="P2" t="s">
        <v>89</v>
      </c>
      <c r="Q2" t="s">
        <v>20</v>
      </c>
      <c r="R2" s="33" t="s">
        <v>20</v>
      </c>
    </row>
    <row r="3" spans="1:18" x14ac:dyDescent="0.35">
      <c r="A3">
        <v>27</v>
      </c>
      <c r="B3">
        <v>23</v>
      </c>
      <c r="C3" t="s">
        <v>106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s="33" t="s">
        <v>27</v>
      </c>
      <c r="L3" t="s">
        <v>20</v>
      </c>
      <c r="M3" t="s">
        <v>20</v>
      </c>
      <c r="N3" t="s">
        <v>20</v>
      </c>
      <c r="O3" t="s">
        <v>89</v>
      </c>
      <c r="P3" t="s">
        <v>89</v>
      </c>
      <c r="Q3" t="s">
        <v>89</v>
      </c>
      <c r="R3" s="33" t="s">
        <v>89</v>
      </c>
    </row>
    <row r="4" spans="1:18" x14ac:dyDescent="0.35">
      <c r="A4">
        <v>27</v>
      </c>
      <c r="B4">
        <v>23</v>
      </c>
      <c r="C4" t="s">
        <v>107</v>
      </c>
      <c r="I4" t="s">
        <v>23</v>
      </c>
      <c r="J4" t="s">
        <v>23</v>
      </c>
      <c r="Q4" t="s">
        <v>23</v>
      </c>
      <c r="R4" s="33" t="s">
        <v>23</v>
      </c>
    </row>
    <row r="5" spans="1:18" x14ac:dyDescent="0.35">
      <c r="A5">
        <v>27</v>
      </c>
      <c r="B5">
        <v>31</v>
      </c>
      <c r="C5" t="s">
        <v>108</v>
      </c>
      <c r="D5" t="s">
        <v>109</v>
      </c>
      <c r="E5" t="s">
        <v>27</v>
      </c>
      <c r="F5" t="s">
        <v>61</v>
      </c>
      <c r="G5" t="s">
        <v>27</v>
      </c>
      <c r="H5" t="s">
        <v>27</v>
      </c>
      <c r="I5" t="s">
        <v>27</v>
      </c>
      <c r="J5" t="s">
        <v>27</v>
      </c>
      <c r="K5" s="33" t="s">
        <v>27</v>
      </c>
      <c r="L5" t="s">
        <v>20</v>
      </c>
      <c r="M5" t="s">
        <v>20</v>
      </c>
      <c r="N5" t="s">
        <v>20</v>
      </c>
      <c r="O5" t="s">
        <v>89</v>
      </c>
      <c r="P5" t="s">
        <v>89</v>
      </c>
      <c r="Q5" t="s">
        <v>20</v>
      </c>
      <c r="R5" s="33" t="s">
        <v>20</v>
      </c>
    </row>
    <row r="6" spans="1:18" x14ac:dyDescent="0.35">
      <c r="A6">
        <v>27</v>
      </c>
      <c r="B6">
        <v>31</v>
      </c>
      <c r="C6" t="s">
        <v>39</v>
      </c>
      <c r="E6" t="s">
        <v>18</v>
      </c>
      <c r="F6" t="s">
        <v>27</v>
      </c>
      <c r="G6" t="s">
        <v>18</v>
      </c>
      <c r="H6" t="s">
        <v>18</v>
      </c>
      <c r="I6" t="s">
        <v>19</v>
      </c>
      <c r="J6" t="s">
        <v>27</v>
      </c>
      <c r="K6" s="33" t="s">
        <v>27</v>
      </c>
      <c r="L6" t="s">
        <v>20</v>
      </c>
      <c r="M6" t="s">
        <v>20</v>
      </c>
      <c r="N6" t="s">
        <v>28</v>
      </c>
      <c r="O6" t="s">
        <v>89</v>
      </c>
      <c r="P6" t="s">
        <v>89</v>
      </c>
      <c r="Q6" t="s">
        <v>20</v>
      </c>
      <c r="R6" s="33" t="s">
        <v>20</v>
      </c>
    </row>
    <row r="7" spans="1:18" x14ac:dyDescent="0.35">
      <c r="A7">
        <v>27</v>
      </c>
      <c r="B7">
        <v>31</v>
      </c>
      <c r="C7" t="s">
        <v>40</v>
      </c>
      <c r="J7" t="s">
        <v>23</v>
      </c>
      <c r="Q7" t="s">
        <v>23</v>
      </c>
      <c r="R7" s="33" t="s">
        <v>23</v>
      </c>
    </row>
    <row r="8" spans="1:18" x14ac:dyDescent="0.35">
      <c r="A8">
        <v>27</v>
      </c>
      <c r="B8">
        <v>32</v>
      </c>
      <c r="C8" t="s">
        <v>41</v>
      </c>
      <c r="D8" t="s">
        <v>42</v>
      </c>
      <c r="E8" t="s">
        <v>27</v>
      </c>
      <c r="F8" t="s">
        <v>27</v>
      </c>
      <c r="G8" t="s">
        <v>19</v>
      </c>
      <c r="H8" t="s">
        <v>27</v>
      </c>
      <c r="I8" t="s">
        <v>19</v>
      </c>
      <c r="J8" t="s">
        <v>19</v>
      </c>
      <c r="K8" s="33" t="s">
        <v>18</v>
      </c>
      <c r="L8" t="s">
        <v>20</v>
      </c>
      <c r="M8" t="s">
        <v>20</v>
      </c>
      <c r="N8" t="s">
        <v>110</v>
      </c>
      <c r="O8" t="s">
        <v>89</v>
      </c>
      <c r="P8" t="s">
        <v>89</v>
      </c>
      <c r="Q8" t="s">
        <v>20</v>
      </c>
      <c r="R8" s="33" t="s">
        <v>20</v>
      </c>
    </row>
    <row r="9" spans="1:18" x14ac:dyDescent="0.35">
      <c r="A9">
        <v>27</v>
      </c>
      <c r="B9">
        <v>32</v>
      </c>
      <c r="C9" t="s">
        <v>111</v>
      </c>
      <c r="D9" t="s">
        <v>112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s="33" t="s">
        <v>27</v>
      </c>
      <c r="L9" t="s">
        <v>20</v>
      </c>
      <c r="M9" t="s">
        <v>20</v>
      </c>
      <c r="N9" t="s">
        <v>20</v>
      </c>
      <c r="O9" t="s">
        <v>89</v>
      </c>
      <c r="P9" t="s">
        <v>89</v>
      </c>
      <c r="Q9" t="s">
        <v>20</v>
      </c>
      <c r="R9" s="33" t="s">
        <v>20</v>
      </c>
    </row>
    <row r="10" spans="1:18" x14ac:dyDescent="0.35">
      <c r="A10">
        <v>27</v>
      </c>
      <c r="B10">
        <v>32</v>
      </c>
      <c r="C10" t="s">
        <v>44</v>
      </c>
      <c r="D10" t="s">
        <v>45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s="33" t="s">
        <v>27</v>
      </c>
      <c r="L10" t="s">
        <v>20</v>
      </c>
      <c r="M10" t="s">
        <v>20</v>
      </c>
      <c r="N10" t="s">
        <v>20</v>
      </c>
      <c r="O10" t="s">
        <v>89</v>
      </c>
      <c r="P10" t="s">
        <v>89</v>
      </c>
      <c r="Q10" t="s">
        <v>20</v>
      </c>
      <c r="R10" s="33" t="s">
        <v>20</v>
      </c>
    </row>
    <row r="11" spans="1:18" x14ac:dyDescent="0.35">
      <c r="A11">
        <v>27</v>
      </c>
      <c r="B11">
        <v>32</v>
      </c>
      <c r="C11" t="s">
        <v>113</v>
      </c>
      <c r="D11" t="s">
        <v>114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s="33" t="s">
        <v>601</v>
      </c>
      <c r="L11" t="s">
        <v>20</v>
      </c>
      <c r="M11" t="s">
        <v>20</v>
      </c>
      <c r="N11" t="s">
        <v>20</v>
      </c>
      <c r="O11" t="s">
        <v>89</v>
      </c>
      <c r="P11" t="s">
        <v>89</v>
      </c>
      <c r="Q11" t="s">
        <v>20</v>
      </c>
      <c r="R11" s="33" t="s">
        <v>20</v>
      </c>
    </row>
    <row r="12" spans="1:18" x14ac:dyDescent="0.35">
      <c r="A12">
        <v>27</v>
      </c>
      <c r="B12">
        <v>32</v>
      </c>
      <c r="C12" t="s">
        <v>115</v>
      </c>
      <c r="D12" t="s">
        <v>116</v>
      </c>
      <c r="E12" t="s">
        <v>49</v>
      </c>
      <c r="F12" t="s">
        <v>61</v>
      </c>
      <c r="G12" t="s">
        <v>117</v>
      </c>
      <c r="H12" t="s">
        <v>49</v>
      </c>
      <c r="I12" t="s">
        <v>49</v>
      </c>
      <c r="J12" t="s">
        <v>49</v>
      </c>
      <c r="K12" s="33" t="s">
        <v>49</v>
      </c>
      <c r="L12" t="s">
        <v>28</v>
      </c>
      <c r="M12" t="s">
        <v>28</v>
      </c>
      <c r="N12" t="s">
        <v>89</v>
      </c>
      <c r="O12" t="s">
        <v>20</v>
      </c>
      <c r="P12" t="s">
        <v>20</v>
      </c>
      <c r="Q12" t="s">
        <v>20</v>
      </c>
      <c r="R12" s="33" t="s">
        <v>20</v>
      </c>
    </row>
    <row r="13" spans="1:18" x14ac:dyDescent="0.35">
      <c r="A13">
        <v>27</v>
      </c>
      <c r="B13">
        <v>32</v>
      </c>
      <c r="C13" t="s">
        <v>47</v>
      </c>
      <c r="D13" t="s">
        <v>48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s="33" t="s">
        <v>27</v>
      </c>
      <c r="L13" t="s">
        <v>20</v>
      </c>
      <c r="M13" t="s">
        <v>20</v>
      </c>
      <c r="N13" t="s">
        <v>20</v>
      </c>
      <c r="O13" t="s">
        <v>89</v>
      </c>
      <c r="P13" t="s">
        <v>89</v>
      </c>
      <c r="Q13" t="s">
        <v>20</v>
      </c>
      <c r="R13" s="33" t="s">
        <v>20</v>
      </c>
    </row>
    <row r="14" spans="1:18" x14ac:dyDescent="0.35">
      <c r="A14">
        <v>27</v>
      </c>
      <c r="B14">
        <v>32</v>
      </c>
      <c r="C14" t="s">
        <v>118</v>
      </c>
      <c r="D14" t="s">
        <v>119</v>
      </c>
      <c r="E14" t="s">
        <v>18</v>
      </c>
      <c r="F14" t="s">
        <v>18</v>
      </c>
      <c r="G14" t="s">
        <v>19</v>
      </c>
      <c r="H14" t="s">
        <v>27</v>
      </c>
      <c r="I14" t="s">
        <v>18</v>
      </c>
      <c r="J14" t="s">
        <v>19</v>
      </c>
      <c r="K14" s="33" t="s">
        <v>19</v>
      </c>
      <c r="L14" t="s">
        <v>20</v>
      </c>
      <c r="M14" t="s">
        <v>20</v>
      </c>
      <c r="N14" t="s">
        <v>28</v>
      </c>
      <c r="O14" t="s">
        <v>89</v>
      </c>
      <c r="P14" t="s">
        <v>89</v>
      </c>
      <c r="Q14" t="s">
        <v>20</v>
      </c>
      <c r="R14" s="33" t="s">
        <v>20</v>
      </c>
    </row>
    <row r="15" spans="1:18" x14ac:dyDescent="0.35">
      <c r="A15">
        <v>27</v>
      </c>
      <c r="B15">
        <v>32</v>
      </c>
      <c r="C15" t="s">
        <v>56</v>
      </c>
      <c r="E15" t="s">
        <v>27</v>
      </c>
      <c r="F15" t="s">
        <v>27</v>
      </c>
      <c r="G15" t="s">
        <v>27</v>
      </c>
      <c r="H15" t="s">
        <v>18</v>
      </c>
      <c r="I15" t="s">
        <v>27</v>
      </c>
      <c r="J15" t="s">
        <v>19</v>
      </c>
      <c r="K15" s="33" t="s">
        <v>19</v>
      </c>
      <c r="L15" t="s">
        <v>20</v>
      </c>
      <c r="M15" t="s">
        <v>20</v>
      </c>
      <c r="N15" t="s">
        <v>28</v>
      </c>
      <c r="O15" t="s">
        <v>89</v>
      </c>
      <c r="P15" t="s">
        <v>89</v>
      </c>
      <c r="Q15" t="s">
        <v>20</v>
      </c>
      <c r="R15" s="33" t="s">
        <v>20</v>
      </c>
    </row>
    <row r="16" spans="1:18" x14ac:dyDescent="0.35">
      <c r="A16">
        <v>27</v>
      </c>
      <c r="B16">
        <v>32</v>
      </c>
      <c r="C16" t="s">
        <v>57</v>
      </c>
      <c r="I16" t="s">
        <v>23</v>
      </c>
      <c r="J16" t="s">
        <v>23</v>
      </c>
      <c r="Q16" t="s">
        <v>23</v>
      </c>
      <c r="R16" s="33" t="s">
        <v>23</v>
      </c>
    </row>
    <row r="17" spans="1:18" x14ac:dyDescent="0.35">
      <c r="A17">
        <v>27</v>
      </c>
      <c r="B17">
        <v>33</v>
      </c>
      <c r="C17" t="s">
        <v>120</v>
      </c>
      <c r="D17" t="s">
        <v>121</v>
      </c>
      <c r="E17" t="s">
        <v>18</v>
      </c>
      <c r="F17" t="s">
        <v>18</v>
      </c>
      <c r="G17" t="s">
        <v>18</v>
      </c>
      <c r="H17" t="s">
        <v>27</v>
      </c>
      <c r="I17" t="s">
        <v>27</v>
      </c>
      <c r="J17" t="s">
        <v>19</v>
      </c>
      <c r="K17" s="33" t="s">
        <v>601</v>
      </c>
      <c r="L17" t="s">
        <v>20</v>
      </c>
      <c r="M17" t="s">
        <v>20</v>
      </c>
      <c r="N17" t="s">
        <v>20</v>
      </c>
      <c r="O17" t="s">
        <v>89</v>
      </c>
      <c r="P17" t="s">
        <v>89</v>
      </c>
      <c r="Q17" t="s">
        <v>20</v>
      </c>
      <c r="R17" s="33" t="s">
        <v>20</v>
      </c>
    </row>
    <row r="18" spans="1:18" x14ac:dyDescent="0.35">
      <c r="A18">
        <v>27</v>
      </c>
      <c r="B18">
        <v>33</v>
      </c>
      <c r="C18" t="s">
        <v>122</v>
      </c>
      <c r="E18" t="s">
        <v>27</v>
      </c>
      <c r="F18" t="s">
        <v>27</v>
      </c>
      <c r="G18" t="s">
        <v>18</v>
      </c>
      <c r="H18" t="s">
        <v>27</v>
      </c>
      <c r="I18" t="s">
        <v>27</v>
      </c>
      <c r="J18" t="s">
        <v>19</v>
      </c>
      <c r="K18" s="33" t="s">
        <v>601</v>
      </c>
      <c r="L18" t="s">
        <v>28</v>
      </c>
      <c r="M18" t="s">
        <v>28</v>
      </c>
      <c r="N18" t="s">
        <v>28</v>
      </c>
      <c r="O18" t="s">
        <v>89</v>
      </c>
      <c r="P18" t="s">
        <v>89</v>
      </c>
      <c r="Q18" t="s">
        <v>89</v>
      </c>
      <c r="R18" s="33" t="s">
        <v>89</v>
      </c>
    </row>
    <row r="19" spans="1:18" x14ac:dyDescent="0.35">
      <c r="A19">
        <v>27</v>
      </c>
      <c r="B19">
        <v>33</v>
      </c>
      <c r="C19" t="s">
        <v>58</v>
      </c>
      <c r="I19" t="s">
        <v>23</v>
      </c>
      <c r="J19" t="s">
        <v>23</v>
      </c>
      <c r="Q19" t="s">
        <v>23</v>
      </c>
      <c r="R19" s="33" t="s">
        <v>23</v>
      </c>
    </row>
    <row r="20" spans="1:18" x14ac:dyDescent="0.35">
      <c r="A20">
        <v>27</v>
      </c>
      <c r="B20">
        <v>34</v>
      </c>
      <c r="C20" t="s">
        <v>62</v>
      </c>
      <c r="D20" t="s">
        <v>63</v>
      </c>
      <c r="E20" t="s">
        <v>18</v>
      </c>
      <c r="F20" t="s">
        <v>18</v>
      </c>
      <c r="G20" t="s">
        <v>27</v>
      </c>
      <c r="H20" t="s">
        <v>27</v>
      </c>
      <c r="I20" t="s">
        <v>27</v>
      </c>
      <c r="J20" t="s">
        <v>27</v>
      </c>
      <c r="K20" s="33" t="s">
        <v>18</v>
      </c>
      <c r="L20" t="s">
        <v>20</v>
      </c>
      <c r="M20" t="s">
        <v>20</v>
      </c>
      <c r="N20" t="s">
        <v>28</v>
      </c>
      <c r="O20" t="s">
        <v>28</v>
      </c>
      <c r="P20" t="s">
        <v>28</v>
      </c>
      <c r="Q20" t="s">
        <v>20</v>
      </c>
      <c r="R20" s="33" t="s">
        <v>20</v>
      </c>
    </row>
    <row r="21" spans="1:18" x14ac:dyDescent="0.35">
      <c r="A21">
        <v>27</v>
      </c>
      <c r="B21">
        <v>34</v>
      </c>
      <c r="C21" t="s">
        <v>65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s="33" t="s">
        <v>43</v>
      </c>
      <c r="L21" t="s">
        <v>20</v>
      </c>
      <c r="M21" t="s">
        <v>20</v>
      </c>
      <c r="N21" t="s">
        <v>28</v>
      </c>
      <c r="O21" t="s">
        <v>89</v>
      </c>
      <c r="P21" t="s">
        <v>89</v>
      </c>
      <c r="Q21" t="s">
        <v>28</v>
      </c>
      <c r="R21" s="33" t="s">
        <v>28</v>
      </c>
    </row>
    <row r="22" spans="1:18" x14ac:dyDescent="0.35">
      <c r="A22">
        <v>27</v>
      </c>
      <c r="B22">
        <v>34</v>
      </c>
      <c r="C22" t="s">
        <v>66</v>
      </c>
      <c r="I22" t="s">
        <v>23</v>
      </c>
      <c r="Q22" t="s">
        <v>20</v>
      </c>
      <c r="R22" s="33" t="s">
        <v>20</v>
      </c>
    </row>
    <row r="23" spans="1:18" x14ac:dyDescent="0.35">
      <c r="A23">
        <v>27</v>
      </c>
      <c r="B23">
        <v>35</v>
      </c>
      <c r="C23" t="s">
        <v>67</v>
      </c>
      <c r="D23" t="s">
        <v>68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s="33" t="s">
        <v>27</v>
      </c>
      <c r="L23" t="s">
        <v>20</v>
      </c>
      <c r="M23" t="s">
        <v>20</v>
      </c>
      <c r="N23" t="s">
        <v>20</v>
      </c>
      <c r="O23" t="s">
        <v>28</v>
      </c>
      <c r="P23" t="s">
        <v>28</v>
      </c>
      <c r="Q23" t="s">
        <v>20</v>
      </c>
      <c r="R23" s="33" t="s">
        <v>20</v>
      </c>
    </row>
    <row r="24" spans="1:18" x14ac:dyDescent="0.35">
      <c r="A24">
        <v>27</v>
      </c>
      <c r="B24">
        <v>35</v>
      </c>
      <c r="C24" t="s">
        <v>123</v>
      </c>
      <c r="D24" t="s">
        <v>124</v>
      </c>
      <c r="E24" t="s">
        <v>27</v>
      </c>
      <c r="F24" t="s">
        <v>27</v>
      </c>
      <c r="G24" t="s">
        <v>27</v>
      </c>
      <c r="H24" t="s">
        <v>27</v>
      </c>
      <c r="I24" t="s">
        <v>18</v>
      </c>
      <c r="J24" t="s">
        <v>18</v>
      </c>
      <c r="K24" s="33" t="s">
        <v>27</v>
      </c>
      <c r="L24" t="s">
        <v>20</v>
      </c>
      <c r="M24" t="s">
        <v>20</v>
      </c>
      <c r="N24" t="s">
        <v>20</v>
      </c>
      <c r="O24" t="s">
        <v>28</v>
      </c>
      <c r="P24" t="s">
        <v>28</v>
      </c>
      <c r="Q24" t="s">
        <v>20</v>
      </c>
      <c r="R24" s="33" t="s">
        <v>20</v>
      </c>
    </row>
    <row r="25" spans="1:18" x14ac:dyDescent="0.35">
      <c r="A25">
        <v>27</v>
      </c>
      <c r="B25">
        <v>35</v>
      </c>
      <c r="C25" t="s">
        <v>125</v>
      </c>
      <c r="D25" t="s">
        <v>126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s="33" t="s">
        <v>27</v>
      </c>
      <c r="L25" t="s">
        <v>20</v>
      </c>
      <c r="M25" t="s">
        <v>20</v>
      </c>
      <c r="N25" t="s">
        <v>20</v>
      </c>
      <c r="O25" t="s">
        <v>28</v>
      </c>
      <c r="P25" t="s">
        <v>28</v>
      </c>
      <c r="Q25" t="s">
        <v>20</v>
      </c>
      <c r="R25" s="33" t="s">
        <v>20</v>
      </c>
    </row>
    <row r="26" spans="1:18" x14ac:dyDescent="0.35">
      <c r="A26">
        <v>27</v>
      </c>
      <c r="B26">
        <v>35</v>
      </c>
      <c r="C26" t="s">
        <v>71</v>
      </c>
      <c r="E26" t="s">
        <v>18</v>
      </c>
      <c r="F26" t="s">
        <v>27</v>
      </c>
      <c r="G26" t="s">
        <v>27</v>
      </c>
      <c r="H26" t="s">
        <v>18</v>
      </c>
      <c r="I26" t="s">
        <v>27</v>
      </c>
      <c r="J26" t="s">
        <v>27</v>
      </c>
      <c r="K26" s="33" t="s">
        <v>27</v>
      </c>
      <c r="L26" t="s">
        <v>20</v>
      </c>
      <c r="M26" t="s">
        <v>20</v>
      </c>
      <c r="N26" t="s">
        <v>20</v>
      </c>
      <c r="O26" t="s">
        <v>89</v>
      </c>
      <c r="P26" t="s">
        <v>89</v>
      </c>
      <c r="Q26" t="s">
        <v>20</v>
      </c>
      <c r="R26" s="33" t="s">
        <v>20</v>
      </c>
    </row>
    <row r="27" spans="1:18" x14ac:dyDescent="0.35">
      <c r="A27">
        <v>27</v>
      </c>
      <c r="B27">
        <v>35</v>
      </c>
      <c r="C27" t="s">
        <v>72</v>
      </c>
      <c r="I27" t="s">
        <v>23</v>
      </c>
      <c r="J27" t="s">
        <v>23</v>
      </c>
      <c r="Q27" t="s">
        <v>23</v>
      </c>
      <c r="R27" s="33" t="s">
        <v>23</v>
      </c>
    </row>
    <row r="28" spans="1:18" x14ac:dyDescent="0.35">
      <c r="A28">
        <v>27</v>
      </c>
      <c r="B28">
        <v>37</v>
      </c>
      <c r="C28" t="s">
        <v>127</v>
      </c>
      <c r="D28" t="s">
        <v>128</v>
      </c>
      <c r="E28" t="s">
        <v>27</v>
      </c>
      <c r="F28" t="s">
        <v>27</v>
      </c>
      <c r="G28" t="s">
        <v>27</v>
      </c>
      <c r="H28" t="s">
        <v>18</v>
      </c>
      <c r="I28" t="s">
        <v>18</v>
      </c>
      <c r="J28" t="s">
        <v>19</v>
      </c>
      <c r="K28" s="33" t="s">
        <v>18</v>
      </c>
      <c r="L28" t="s">
        <v>20</v>
      </c>
      <c r="M28" t="s">
        <v>20</v>
      </c>
      <c r="N28" t="s">
        <v>20</v>
      </c>
      <c r="O28" t="s">
        <v>89</v>
      </c>
      <c r="P28" t="s">
        <v>89</v>
      </c>
      <c r="Q28" t="s">
        <v>20</v>
      </c>
      <c r="R28" s="33" t="s">
        <v>20</v>
      </c>
    </row>
    <row r="29" spans="1:18" x14ac:dyDescent="0.35">
      <c r="A29">
        <v>27</v>
      </c>
      <c r="B29">
        <v>37</v>
      </c>
      <c r="C29" t="s">
        <v>73</v>
      </c>
      <c r="D29" t="s">
        <v>74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s="33" t="s">
        <v>27</v>
      </c>
      <c r="L29" t="s">
        <v>20</v>
      </c>
      <c r="M29" t="s">
        <v>20</v>
      </c>
      <c r="N29" t="s">
        <v>20</v>
      </c>
      <c r="O29" t="s">
        <v>89</v>
      </c>
      <c r="P29" t="s">
        <v>89</v>
      </c>
      <c r="Q29" t="s">
        <v>20</v>
      </c>
      <c r="R29" s="33" t="s">
        <v>20</v>
      </c>
    </row>
    <row r="30" spans="1:18" x14ac:dyDescent="0.35">
      <c r="A30">
        <v>27</v>
      </c>
      <c r="B30">
        <v>37</v>
      </c>
      <c r="C30" t="s">
        <v>75</v>
      </c>
      <c r="D30" t="s">
        <v>76</v>
      </c>
      <c r="E30" t="s">
        <v>18</v>
      </c>
      <c r="F30" t="s">
        <v>27</v>
      </c>
      <c r="G30" t="s">
        <v>27</v>
      </c>
      <c r="H30" t="s">
        <v>18</v>
      </c>
      <c r="I30" t="s">
        <v>27</v>
      </c>
      <c r="J30" t="s">
        <v>27</v>
      </c>
      <c r="K30" s="33" t="s">
        <v>27</v>
      </c>
      <c r="L30" t="s">
        <v>20</v>
      </c>
      <c r="M30" t="s">
        <v>20</v>
      </c>
      <c r="N30" t="s">
        <v>20</v>
      </c>
      <c r="O30" t="s">
        <v>89</v>
      </c>
      <c r="P30" t="s">
        <v>89</v>
      </c>
      <c r="Q30" t="s">
        <v>20</v>
      </c>
      <c r="R30" s="33" t="s">
        <v>20</v>
      </c>
    </row>
    <row r="31" spans="1:18" x14ac:dyDescent="0.35">
      <c r="A31">
        <v>27</v>
      </c>
      <c r="B31">
        <v>37</v>
      </c>
      <c r="C31" t="s">
        <v>77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s="33" t="s">
        <v>27</v>
      </c>
      <c r="L31" t="s">
        <v>89</v>
      </c>
      <c r="M31" t="s">
        <v>89</v>
      </c>
      <c r="N31" t="s">
        <v>89</v>
      </c>
      <c r="O31" t="s">
        <v>89</v>
      </c>
      <c r="P31" t="s">
        <v>89</v>
      </c>
      <c r="Q31" t="s">
        <v>20</v>
      </c>
      <c r="R31" s="33" t="s">
        <v>20</v>
      </c>
    </row>
    <row r="32" spans="1:18" x14ac:dyDescent="0.35">
      <c r="A32">
        <v>27</v>
      </c>
      <c r="B32">
        <v>37</v>
      </c>
      <c r="C32" t="s">
        <v>78</v>
      </c>
      <c r="I32" t="s">
        <v>23</v>
      </c>
      <c r="J32" t="s">
        <v>23</v>
      </c>
      <c r="Q32" t="s">
        <v>23</v>
      </c>
      <c r="R32" s="33" t="s">
        <v>23</v>
      </c>
    </row>
    <row r="33" spans="1:18" x14ac:dyDescent="0.35">
      <c r="A33">
        <v>27</v>
      </c>
      <c r="B33">
        <v>45</v>
      </c>
      <c r="C33" t="s">
        <v>129</v>
      </c>
      <c r="D33" t="s">
        <v>130</v>
      </c>
      <c r="E33" t="s">
        <v>49</v>
      </c>
      <c r="F33" t="s">
        <v>61</v>
      </c>
      <c r="G33" t="s">
        <v>49</v>
      </c>
      <c r="H33" t="s">
        <v>27</v>
      </c>
      <c r="I33" t="s">
        <v>27</v>
      </c>
      <c r="J33" t="s">
        <v>49</v>
      </c>
      <c r="K33" s="33" t="s">
        <v>601</v>
      </c>
      <c r="L33" t="s">
        <v>20</v>
      </c>
      <c r="M33" t="s">
        <v>20</v>
      </c>
      <c r="N33" t="s">
        <v>20</v>
      </c>
      <c r="O33" t="s">
        <v>89</v>
      </c>
      <c r="P33" t="s">
        <v>89</v>
      </c>
      <c r="Q33" t="s">
        <v>20</v>
      </c>
      <c r="R33" s="33" t="s">
        <v>20</v>
      </c>
    </row>
    <row r="34" spans="1:18" x14ac:dyDescent="0.35">
      <c r="A34">
        <v>27</v>
      </c>
      <c r="B34">
        <v>45</v>
      </c>
      <c r="C34" t="s">
        <v>84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s="33" t="s">
        <v>27</v>
      </c>
      <c r="L34" t="s">
        <v>20</v>
      </c>
      <c r="M34" t="s">
        <v>20</v>
      </c>
      <c r="N34" t="s">
        <v>20</v>
      </c>
      <c r="O34" t="s">
        <v>89</v>
      </c>
      <c r="P34" t="s">
        <v>89</v>
      </c>
      <c r="Q34" t="s">
        <v>89</v>
      </c>
      <c r="R34" s="33" t="s">
        <v>89</v>
      </c>
    </row>
    <row r="35" spans="1:18" x14ac:dyDescent="0.35">
      <c r="A35">
        <v>27</v>
      </c>
      <c r="B35">
        <v>45</v>
      </c>
      <c r="C35" t="s">
        <v>81</v>
      </c>
      <c r="I35" t="s">
        <v>27</v>
      </c>
      <c r="J35" t="s">
        <v>23</v>
      </c>
    </row>
    <row r="36" spans="1:18" x14ac:dyDescent="0.35">
      <c r="A36">
        <v>27</v>
      </c>
      <c r="B36">
        <v>54</v>
      </c>
      <c r="C36" t="s">
        <v>131</v>
      </c>
      <c r="D36" t="s">
        <v>132</v>
      </c>
      <c r="E36" t="s">
        <v>133</v>
      </c>
      <c r="F36" t="s">
        <v>133</v>
      </c>
      <c r="H36" t="s">
        <v>133</v>
      </c>
      <c r="I36" t="s">
        <v>133</v>
      </c>
      <c r="O36" t="s">
        <v>133</v>
      </c>
    </row>
    <row r="37" spans="1:18" x14ac:dyDescent="0.35">
      <c r="A37">
        <v>27</v>
      </c>
      <c r="B37">
        <v>54</v>
      </c>
      <c r="C37" t="s">
        <v>134</v>
      </c>
      <c r="E37" t="s">
        <v>133</v>
      </c>
      <c r="F37" t="s">
        <v>133</v>
      </c>
      <c r="H37" t="s">
        <v>135</v>
      </c>
      <c r="I37" t="s">
        <v>133</v>
      </c>
      <c r="J37" t="s">
        <v>23</v>
      </c>
      <c r="O37" t="s">
        <v>135</v>
      </c>
    </row>
    <row r="38" spans="1:18" x14ac:dyDescent="0.35">
      <c r="A38">
        <v>27</v>
      </c>
      <c r="B38">
        <v>54</v>
      </c>
      <c r="C38" t="s">
        <v>136</v>
      </c>
    </row>
    <row r="41" spans="1:18" x14ac:dyDescent="0.35">
      <c r="B41" t="s">
        <v>734</v>
      </c>
      <c r="C41" t="s">
        <v>742</v>
      </c>
      <c r="D41" t="s">
        <v>743</v>
      </c>
    </row>
    <row r="42" spans="1:18" x14ac:dyDescent="0.35">
      <c r="B42">
        <v>7</v>
      </c>
      <c r="C42">
        <v>22</v>
      </c>
      <c r="D42">
        <v>5</v>
      </c>
    </row>
    <row r="43" spans="1:18" x14ac:dyDescent="0.35">
      <c r="B43" s="2">
        <f>B42/SUM($B42:$D42)</f>
        <v>0.20588235294117646</v>
      </c>
      <c r="C43" s="2">
        <f t="shared" ref="C43:D43" si="0">C42/SUM($B42:$D42)</f>
        <v>0.6470588235294118</v>
      </c>
      <c r="D43" s="2">
        <f t="shared" si="0"/>
        <v>0.14705882352941177</v>
      </c>
      <c r="F43" s="4">
        <f>SUM(C43:D43)</f>
        <v>0.79411764705882359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0B72-DBB5-4A7C-9EAC-EA833FBD26DB}">
  <dimension ref="A1:P117"/>
  <sheetViews>
    <sheetView topLeftCell="A19" workbookViewId="0">
      <selection activeCell="K44" sqref="K44"/>
    </sheetView>
  </sheetViews>
  <sheetFormatPr defaultRowHeight="14.5" x14ac:dyDescent="0.35"/>
  <sheetData>
    <row r="1" spans="1:16" x14ac:dyDescent="0.35">
      <c r="A1">
        <v>31</v>
      </c>
      <c r="B1">
        <v>33</v>
      </c>
      <c r="C1" t="s">
        <v>137</v>
      </c>
      <c r="D1" t="s">
        <v>138</v>
      </c>
      <c r="E1" t="s">
        <v>64</v>
      </c>
      <c r="F1" t="s">
        <v>64</v>
      </c>
      <c r="G1" t="s">
        <v>64</v>
      </c>
      <c r="H1" t="s">
        <v>139</v>
      </c>
      <c r="I1" t="s">
        <v>140</v>
      </c>
      <c r="J1" t="s">
        <v>141</v>
      </c>
      <c r="K1" t="s">
        <v>28</v>
      </c>
      <c r="L1" t="s">
        <v>28</v>
      </c>
      <c r="M1" t="s">
        <v>28</v>
      </c>
      <c r="N1" t="s">
        <v>28</v>
      </c>
      <c r="O1" t="s">
        <v>28</v>
      </c>
      <c r="P1" t="s">
        <v>28</v>
      </c>
    </row>
    <row r="2" spans="1:16" x14ac:dyDescent="0.35">
      <c r="A2">
        <v>31</v>
      </c>
      <c r="B2">
        <v>33</v>
      </c>
      <c r="C2" t="s">
        <v>142</v>
      </c>
      <c r="E2" t="s">
        <v>18</v>
      </c>
      <c r="F2" t="s">
        <v>64</v>
      </c>
      <c r="G2" t="s">
        <v>18</v>
      </c>
      <c r="H2" t="s">
        <v>18</v>
      </c>
      <c r="I2" t="s">
        <v>64</v>
      </c>
      <c r="J2" t="s">
        <v>64</v>
      </c>
      <c r="K2" t="s">
        <v>28</v>
      </c>
      <c r="L2" t="s">
        <v>28</v>
      </c>
      <c r="M2" t="s">
        <v>28</v>
      </c>
      <c r="N2" t="s">
        <v>20</v>
      </c>
      <c r="O2" t="s">
        <v>20</v>
      </c>
      <c r="P2" t="s">
        <v>20</v>
      </c>
    </row>
    <row r="3" spans="1:16" x14ac:dyDescent="0.35">
      <c r="A3">
        <v>31</v>
      </c>
      <c r="B3">
        <v>33</v>
      </c>
      <c r="C3" t="s">
        <v>143</v>
      </c>
      <c r="D3" t="s">
        <v>144</v>
      </c>
      <c r="E3" t="s">
        <v>64</v>
      </c>
      <c r="F3" t="s">
        <v>64</v>
      </c>
      <c r="G3" t="s">
        <v>64</v>
      </c>
      <c r="H3" t="s">
        <v>145</v>
      </c>
      <c r="I3" t="s">
        <v>64</v>
      </c>
      <c r="J3" t="s">
        <v>64</v>
      </c>
      <c r="K3" t="s">
        <v>28</v>
      </c>
      <c r="L3" t="s">
        <v>28</v>
      </c>
      <c r="M3" t="s">
        <v>28</v>
      </c>
      <c r="N3" t="s">
        <v>89</v>
      </c>
      <c r="O3" t="s">
        <v>89</v>
      </c>
      <c r="P3" t="s">
        <v>89</v>
      </c>
    </row>
    <row r="4" spans="1:16" x14ac:dyDescent="0.35">
      <c r="A4">
        <v>31</v>
      </c>
      <c r="B4">
        <v>33</v>
      </c>
      <c r="C4" t="s">
        <v>146</v>
      </c>
      <c r="D4" t="s">
        <v>147</v>
      </c>
      <c r="E4" t="s">
        <v>133</v>
      </c>
      <c r="F4" t="s">
        <v>18</v>
      </c>
      <c r="G4" t="s">
        <v>133</v>
      </c>
      <c r="H4" t="s">
        <v>145</v>
      </c>
      <c r="I4" t="s">
        <v>64</v>
      </c>
      <c r="J4" t="s">
        <v>18</v>
      </c>
      <c r="L4" t="s">
        <v>89</v>
      </c>
      <c r="M4" t="s">
        <v>28</v>
      </c>
      <c r="N4" t="s">
        <v>89</v>
      </c>
      <c r="O4" t="s">
        <v>89</v>
      </c>
      <c r="P4" t="s">
        <v>89</v>
      </c>
    </row>
    <row r="5" spans="1:16" x14ac:dyDescent="0.35">
      <c r="A5">
        <v>31</v>
      </c>
      <c r="B5">
        <v>33</v>
      </c>
      <c r="C5" t="s">
        <v>148</v>
      </c>
      <c r="E5" t="s">
        <v>64</v>
      </c>
      <c r="F5" t="s">
        <v>64</v>
      </c>
      <c r="G5" t="s">
        <v>64</v>
      </c>
      <c r="H5" t="s">
        <v>149</v>
      </c>
      <c r="I5" t="s">
        <v>64</v>
      </c>
      <c r="J5" t="s">
        <v>141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</row>
    <row r="6" spans="1:16" x14ac:dyDescent="0.35">
      <c r="A6">
        <v>31</v>
      </c>
      <c r="B6">
        <v>33</v>
      </c>
      <c r="C6" t="s">
        <v>150</v>
      </c>
      <c r="E6" t="s">
        <v>18</v>
      </c>
      <c r="F6" t="s">
        <v>64</v>
      </c>
      <c r="G6" t="s">
        <v>18</v>
      </c>
      <c r="H6" t="s">
        <v>151</v>
      </c>
      <c r="I6" t="s">
        <v>64</v>
      </c>
      <c r="J6" t="s">
        <v>64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20</v>
      </c>
    </row>
    <row r="7" spans="1:16" x14ac:dyDescent="0.35">
      <c r="A7">
        <v>31</v>
      </c>
      <c r="B7">
        <v>33</v>
      </c>
      <c r="C7" t="s">
        <v>122</v>
      </c>
      <c r="H7" t="s">
        <v>149</v>
      </c>
      <c r="I7" t="s">
        <v>64</v>
      </c>
      <c r="J7" t="s">
        <v>141</v>
      </c>
      <c r="N7" t="s">
        <v>89</v>
      </c>
      <c r="O7" t="s">
        <v>89</v>
      </c>
      <c r="P7" t="s">
        <v>89</v>
      </c>
    </row>
    <row r="8" spans="1:16" x14ac:dyDescent="0.35">
      <c r="A8">
        <v>31</v>
      </c>
      <c r="B8">
        <v>34</v>
      </c>
      <c r="C8" t="s">
        <v>152</v>
      </c>
      <c r="H8" t="s">
        <v>27</v>
      </c>
      <c r="I8" t="s">
        <v>27</v>
      </c>
      <c r="J8" t="s">
        <v>27</v>
      </c>
      <c r="N8" t="s">
        <v>28</v>
      </c>
      <c r="O8" t="s">
        <v>28</v>
      </c>
      <c r="P8" t="s">
        <v>89</v>
      </c>
    </row>
    <row r="9" spans="1:16" x14ac:dyDescent="0.35">
      <c r="A9">
        <v>31</v>
      </c>
      <c r="B9">
        <v>35</v>
      </c>
      <c r="C9" t="s">
        <v>69</v>
      </c>
      <c r="D9" t="s">
        <v>70</v>
      </c>
      <c r="E9" t="s">
        <v>64</v>
      </c>
      <c r="F9" t="s">
        <v>27</v>
      </c>
      <c r="G9" t="s">
        <v>27</v>
      </c>
      <c r="H9" t="s">
        <v>27</v>
      </c>
      <c r="I9" t="s">
        <v>27</v>
      </c>
      <c r="J9" t="s">
        <v>49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</row>
    <row r="10" spans="1:16" x14ac:dyDescent="0.35">
      <c r="A10">
        <v>31</v>
      </c>
      <c r="B10">
        <v>35</v>
      </c>
      <c r="C10" t="s">
        <v>153</v>
      </c>
      <c r="D10" t="s">
        <v>154</v>
      </c>
      <c r="E10" t="s">
        <v>133</v>
      </c>
      <c r="F10" t="s">
        <v>133</v>
      </c>
      <c r="G10" t="s">
        <v>133</v>
      </c>
      <c r="H10" t="s">
        <v>18</v>
      </c>
      <c r="I10" t="s">
        <v>27</v>
      </c>
      <c r="J10" t="s">
        <v>27</v>
      </c>
      <c r="N10" t="s">
        <v>89</v>
      </c>
      <c r="O10" t="s">
        <v>155</v>
      </c>
      <c r="P10" t="s">
        <v>156</v>
      </c>
    </row>
    <row r="11" spans="1:16" x14ac:dyDescent="0.35">
      <c r="A11">
        <v>31</v>
      </c>
      <c r="B11">
        <v>35</v>
      </c>
      <c r="C11" t="s">
        <v>157</v>
      </c>
      <c r="D11" t="s">
        <v>158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</row>
    <row r="12" spans="1:16" x14ac:dyDescent="0.35">
      <c r="A12">
        <v>31</v>
      </c>
      <c r="B12">
        <v>35</v>
      </c>
      <c r="C12" t="s">
        <v>159</v>
      </c>
      <c r="D12" t="s">
        <v>160</v>
      </c>
      <c r="E12" t="s">
        <v>18</v>
      </c>
      <c r="F12" t="s">
        <v>18</v>
      </c>
      <c r="G12" t="s">
        <v>18</v>
      </c>
      <c r="H12" t="s">
        <v>27</v>
      </c>
      <c r="I12" t="s">
        <v>27</v>
      </c>
      <c r="J12" t="s">
        <v>27</v>
      </c>
      <c r="K12" t="s">
        <v>20</v>
      </c>
      <c r="L12" t="s">
        <v>20</v>
      </c>
      <c r="M12" t="s">
        <v>28</v>
      </c>
      <c r="N12" t="s">
        <v>28</v>
      </c>
      <c r="O12" t="s">
        <v>89</v>
      </c>
      <c r="P12" t="s">
        <v>89</v>
      </c>
    </row>
    <row r="13" spans="1:16" x14ac:dyDescent="0.35">
      <c r="A13">
        <v>31</v>
      </c>
      <c r="B13">
        <v>35</v>
      </c>
      <c r="C13" t="s">
        <v>71</v>
      </c>
      <c r="H13" t="s">
        <v>145</v>
      </c>
      <c r="I13" t="s">
        <v>161</v>
      </c>
      <c r="J13" t="s">
        <v>162</v>
      </c>
      <c r="N13" t="s">
        <v>89</v>
      </c>
      <c r="O13" t="s">
        <v>89</v>
      </c>
      <c r="P13" t="s">
        <v>89</v>
      </c>
    </row>
    <row r="14" spans="1:16" x14ac:dyDescent="0.35">
      <c r="A14">
        <v>31</v>
      </c>
      <c r="B14">
        <v>35</v>
      </c>
      <c r="C14" t="s">
        <v>72</v>
      </c>
      <c r="I14" t="s">
        <v>23</v>
      </c>
      <c r="O14" t="s">
        <v>23</v>
      </c>
    </row>
    <row r="15" spans="1:16" x14ac:dyDescent="0.35">
      <c r="A15">
        <v>31</v>
      </c>
      <c r="B15">
        <v>36</v>
      </c>
      <c r="C15" t="s">
        <v>163</v>
      </c>
      <c r="D15" t="s">
        <v>164</v>
      </c>
      <c r="H15" t="s">
        <v>27</v>
      </c>
      <c r="I15" t="s">
        <v>27</v>
      </c>
      <c r="J15" t="s">
        <v>27</v>
      </c>
      <c r="N15" t="s">
        <v>28</v>
      </c>
      <c r="O15" t="s">
        <v>20</v>
      </c>
      <c r="P15" t="s">
        <v>20</v>
      </c>
    </row>
    <row r="16" spans="1:16" x14ac:dyDescent="0.35">
      <c r="A16">
        <v>31</v>
      </c>
      <c r="B16">
        <v>36</v>
      </c>
      <c r="C16" t="s">
        <v>165</v>
      </c>
      <c r="D16" t="s">
        <v>166</v>
      </c>
      <c r="E16" t="s">
        <v>133</v>
      </c>
      <c r="F16" t="s">
        <v>133</v>
      </c>
      <c r="G16" t="s">
        <v>133</v>
      </c>
      <c r="H16" t="s">
        <v>27</v>
      </c>
      <c r="I16" t="s">
        <v>64</v>
      </c>
      <c r="J16" t="s">
        <v>64</v>
      </c>
      <c r="N16" t="s">
        <v>89</v>
      </c>
      <c r="O16" t="s">
        <v>89</v>
      </c>
      <c r="P16" t="s">
        <v>89</v>
      </c>
    </row>
    <row r="17" spans="1:16" x14ac:dyDescent="0.35">
      <c r="A17">
        <v>31</v>
      </c>
      <c r="B17">
        <v>36</v>
      </c>
      <c r="C17" t="s">
        <v>167</v>
      </c>
      <c r="D17" t="s">
        <v>168</v>
      </c>
      <c r="E17" t="s">
        <v>133</v>
      </c>
      <c r="F17" t="s">
        <v>27</v>
      </c>
      <c r="G17" t="s">
        <v>64</v>
      </c>
      <c r="H17" t="s">
        <v>27</v>
      </c>
      <c r="I17" t="s">
        <v>27</v>
      </c>
      <c r="J17" t="s">
        <v>27</v>
      </c>
      <c r="L17" t="s">
        <v>89</v>
      </c>
      <c r="M17" t="s">
        <v>28</v>
      </c>
      <c r="N17" t="s">
        <v>28</v>
      </c>
      <c r="O17" t="s">
        <v>28</v>
      </c>
      <c r="P17" t="s">
        <v>89</v>
      </c>
    </row>
    <row r="18" spans="1:16" x14ac:dyDescent="0.35">
      <c r="A18">
        <v>31</v>
      </c>
      <c r="B18">
        <v>36</v>
      </c>
      <c r="C18" t="s">
        <v>169</v>
      </c>
      <c r="D18" t="s">
        <v>170</v>
      </c>
      <c r="E18" t="s">
        <v>133</v>
      </c>
      <c r="F18" t="s">
        <v>133</v>
      </c>
      <c r="G18" t="s">
        <v>133</v>
      </c>
      <c r="H18" t="s">
        <v>18</v>
      </c>
      <c r="I18" t="s">
        <v>133</v>
      </c>
      <c r="J18" t="s">
        <v>133</v>
      </c>
      <c r="N18" t="s">
        <v>89</v>
      </c>
      <c r="O18" t="s">
        <v>23</v>
      </c>
    </row>
    <row r="19" spans="1:16" x14ac:dyDescent="0.35">
      <c r="A19">
        <v>31</v>
      </c>
      <c r="B19">
        <v>36</v>
      </c>
      <c r="C19" t="s">
        <v>171</v>
      </c>
      <c r="D19" t="s">
        <v>172</v>
      </c>
      <c r="E19" t="s">
        <v>173</v>
      </c>
      <c r="F19" t="s">
        <v>27</v>
      </c>
      <c r="G19" t="s">
        <v>64</v>
      </c>
      <c r="H19" t="s">
        <v>27</v>
      </c>
      <c r="I19" t="s">
        <v>27</v>
      </c>
      <c r="J19" t="s">
        <v>27</v>
      </c>
      <c r="K19" t="s">
        <v>89</v>
      </c>
      <c r="L19" t="s">
        <v>89</v>
      </c>
      <c r="M19" t="s">
        <v>28</v>
      </c>
      <c r="N19" t="s">
        <v>28</v>
      </c>
      <c r="O19" t="s">
        <v>28</v>
      </c>
      <c r="P19" t="s">
        <v>28</v>
      </c>
    </row>
    <row r="20" spans="1:16" x14ac:dyDescent="0.35">
      <c r="A20">
        <v>31</v>
      </c>
      <c r="B20">
        <v>36</v>
      </c>
      <c r="C20" t="s">
        <v>174</v>
      </c>
      <c r="D20" t="s">
        <v>175</v>
      </c>
      <c r="E20" t="s">
        <v>133</v>
      </c>
      <c r="F20" t="s">
        <v>27</v>
      </c>
      <c r="G20" t="s">
        <v>133</v>
      </c>
      <c r="H20" t="s">
        <v>18</v>
      </c>
      <c r="I20" t="s">
        <v>18</v>
      </c>
      <c r="J20" t="s">
        <v>18</v>
      </c>
      <c r="L20" t="s">
        <v>89</v>
      </c>
      <c r="N20" t="s">
        <v>89</v>
      </c>
      <c r="O20" t="s">
        <v>89</v>
      </c>
      <c r="P20" t="s">
        <v>89</v>
      </c>
    </row>
    <row r="21" spans="1:16" x14ac:dyDescent="0.35">
      <c r="A21">
        <v>31</v>
      </c>
      <c r="B21">
        <v>36</v>
      </c>
      <c r="C21" t="s">
        <v>176</v>
      </c>
      <c r="H21" t="s">
        <v>27</v>
      </c>
      <c r="I21" t="s">
        <v>27</v>
      </c>
      <c r="J21" t="s">
        <v>27</v>
      </c>
      <c r="N21" t="s">
        <v>20</v>
      </c>
      <c r="O21" t="s">
        <v>28</v>
      </c>
      <c r="P21" t="s">
        <v>89</v>
      </c>
    </row>
    <row r="22" spans="1:16" x14ac:dyDescent="0.35">
      <c r="A22">
        <v>31</v>
      </c>
      <c r="B22">
        <v>36</v>
      </c>
      <c r="C22" t="s">
        <v>177</v>
      </c>
      <c r="H22" t="s">
        <v>27</v>
      </c>
      <c r="I22" t="s">
        <v>18</v>
      </c>
      <c r="J22" t="s">
        <v>27</v>
      </c>
      <c r="N22" t="s">
        <v>20</v>
      </c>
      <c r="O22" t="s">
        <v>20</v>
      </c>
      <c r="P22" t="s">
        <v>20</v>
      </c>
    </row>
    <row r="23" spans="1:16" x14ac:dyDescent="0.35">
      <c r="A23">
        <v>31</v>
      </c>
      <c r="B23">
        <v>36</v>
      </c>
      <c r="C23" t="s">
        <v>178</v>
      </c>
      <c r="H23" t="s">
        <v>145</v>
      </c>
      <c r="I23" t="s">
        <v>161</v>
      </c>
      <c r="J23" t="s">
        <v>162</v>
      </c>
      <c r="N23" t="s">
        <v>20</v>
      </c>
      <c r="O23" t="s">
        <v>28</v>
      </c>
      <c r="P23" t="s">
        <v>28</v>
      </c>
    </row>
    <row r="24" spans="1:16" x14ac:dyDescent="0.35">
      <c r="A24">
        <v>31</v>
      </c>
      <c r="B24">
        <v>36</v>
      </c>
      <c r="C24" t="s">
        <v>179</v>
      </c>
      <c r="I24" t="s">
        <v>23</v>
      </c>
      <c r="O24" t="s">
        <v>23</v>
      </c>
    </row>
    <row r="25" spans="1:16" x14ac:dyDescent="0.35">
      <c r="A25">
        <v>31</v>
      </c>
      <c r="B25">
        <v>38</v>
      </c>
      <c r="C25" t="s">
        <v>180</v>
      </c>
      <c r="E25" t="s">
        <v>133</v>
      </c>
      <c r="F25" t="s">
        <v>23</v>
      </c>
      <c r="G25" t="s">
        <v>133</v>
      </c>
      <c r="H25" t="s">
        <v>139</v>
      </c>
      <c r="I25" t="s">
        <v>64</v>
      </c>
      <c r="J25" t="s">
        <v>64</v>
      </c>
      <c r="N25" t="s">
        <v>28</v>
      </c>
      <c r="O25" t="s">
        <v>28</v>
      </c>
      <c r="P25" t="s">
        <v>28</v>
      </c>
    </row>
    <row r="26" spans="1:16" x14ac:dyDescent="0.35">
      <c r="A26">
        <v>31</v>
      </c>
      <c r="B26">
        <v>39</v>
      </c>
      <c r="C26" t="s">
        <v>181</v>
      </c>
      <c r="H26" t="s">
        <v>27</v>
      </c>
      <c r="I26" t="s">
        <v>27</v>
      </c>
      <c r="J26" t="s">
        <v>27</v>
      </c>
      <c r="N26" t="s">
        <v>89</v>
      </c>
      <c r="O26" t="s">
        <v>89</v>
      </c>
      <c r="P26" t="s">
        <v>89</v>
      </c>
    </row>
    <row r="27" spans="1:16" x14ac:dyDescent="0.35">
      <c r="A27">
        <v>31</v>
      </c>
      <c r="B27">
        <v>42</v>
      </c>
      <c r="C27" t="s">
        <v>182</v>
      </c>
      <c r="H27" t="s">
        <v>18</v>
      </c>
      <c r="I27" t="s">
        <v>64</v>
      </c>
      <c r="J27" t="s">
        <v>27</v>
      </c>
      <c r="N27" t="s">
        <v>28</v>
      </c>
      <c r="O27" t="s">
        <v>28</v>
      </c>
      <c r="P27" t="s">
        <v>89</v>
      </c>
    </row>
    <row r="28" spans="1:16" x14ac:dyDescent="0.35">
      <c r="A28">
        <v>31</v>
      </c>
      <c r="B28">
        <v>43</v>
      </c>
      <c r="C28" t="s">
        <v>183</v>
      </c>
      <c r="D28" t="s">
        <v>184</v>
      </c>
      <c r="E28" t="s">
        <v>64</v>
      </c>
      <c r="F28" t="s">
        <v>64</v>
      </c>
      <c r="G28" t="s">
        <v>64</v>
      </c>
      <c r="H28" t="s">
        <v>27</v>
      </c>
      <c r="I28" t="s">
        <v>27</v>
      </c>
      <c r="J28" t="s">
        <v>64</v>
      </c>
      <c r="K28" t="s">
        <v>20</v>
      </c>
      <c r="L28" t="s">
        <v>20</v>
      </c>
      <c r="M28" t="s">
        <v>28</v>
      </c>
      <c r="N28" t="s">
        <v>20</v>
      </c>
      <c r="O28" t="s">
        <v>89</v>
      </c>
      <c r="P28" t="s">
        <v>89</v>
      </c>
    </row>
    <row r="29" spans="1:16" x14ac:dyDescent="0.35">
      <c r="A29">
        <v>31</v>
      </c>
      <c r="B29">
        <v>45</v>
      </c>
      <c r="C29" t="s">
        <v>196</v>
      </c>
      <c r="D29" t="s">
        <v>197</v>
      </c>
      <c r="E29" t="s">
        <v>133</v>
      </c>
      <c r="F29" t="s">
        <v>64</v>
      </c>
      <c r="G29" t="s">
        <v>133</v>
      </c>
      <c r="H29" t="s">
        <v>198</v>
      </c>
      <c r="I29" t="s">
        <v>64</v>
      </c>
      <c r="J29" t="s">
        <v>64</v>
      </c>
      <c r="L29" t="s">
        <v>89</v>
      </c>
      <c r="N29" t="s">
        <v>89</v>
      </c>
      <c r="O29" t="s">
        <v>89</v>
      </c>
      <c r="P29" t="s">
        <v>89</v>
      </c>
    </row>
    <row r="30" spans="1:16" x14ac:dyDescent="0.35">
      <c r="A30">
        <v>31</v>
      </c>
      <c r="B30">
        <v>45</v>
      </c>
      <c r="C30" t="s">
        <v>199</v>
      </c>
      <c r="D30" t="s">
        <v>200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89</v>
      </c>
      <c r="L30" t="s">
        <v>89</v>
      </c>
      <c r="M30" t="s">
        <v>89</v>
      </c>
      <c r="N30" t="s">
        <v>89</v>
      </c>
      <c r="O30" t="s">
        <v>89</v>
      </c>
      <c r="P30" t="s">
        <v>89</v>
      </c>
    </row>
    <row r="31" spans="1:16" x14ac:dyDescent="0.35">
      <c r="A31">
        <v>31</v>
      </c>
      <c r="B31">
        <v>45</v>
      </c>
      <c r="C31" t="s">
        <v>201</v>
      </c>
      <c r="D31" t="s">
        <v>202</v>
      </c>
      <c r="F31" t="s">
        <v>27</v>
      </c>
      <c r="G31" t="s">
        <v>133</v>
      </c>
      <c r="H31" t="s">
        <v>18</v>
      </c>
      <c r="I31" t="s">
        <v>18</v>
      </c>
      <c r="J31" t="s">
        <v>18</v>
      </c>
      <c r="L31" t="s">
        <v>89</v>
      </c>
      <c r="N31" t="s">
        <v>89</v>
      </c>
      <c r="O31" t="s">
        <v>89</v>
      </c>
      <c r="P31" t="s">
        <v>89</v>
      </c>
    </row>
    <row r="32" spans="1:16" x14ac:dyDescent="0.35">
      <c r="A32">
        <v>31</v>
      </c>
      <c r="B32">
        <v>45</v>
      </c>
      <c r="C32" t="s">
        <v>203</v>
      </c>
      <c r="D32" t="s">
        <v>204</v>
      </c>
      <c r="E32" t="s">
        <v>133</v>
      </c>
      <c r="F32" t="s">
        <v>27</v>
      </c>
      <c r="G32" t="s">
        <v>133</v>
      </c>
      <c r="H32" t="s">
        <v>27</v>
      </c>
      <c r="I32" t="s">
        <v>27</v>
      </c>
      <c r="J32" t="s">
        <v>133</v>
      </c>
      <c r="L32" t="s">
        <v>89</v>
      </c>
      <c r="N32" t="s">
        <v>89</v>
      </c>
      <c r="O32" t="s">
        <v>89</v>
      </c>
      <c r="P32" t="s">
        <v>89</v>
      </c>
    </row>
    <row r="33" spans="1:16" x14ac:dyDescent="0.35">
      <c r="A33">
        <v>31</v>
      </c>
      <c r="B33">
        <v>45</v>
      </c>
      <c r="C33" t="s">
        <v>84</v>
      </c>
      <c r="H33" t="s">
        <v>27</v>
      </c>
      <c r="I33" t="s">
        <v>27</v>
      </c>
      <c r="J33" t="s">
        <v>27</v>
      </c>
      <c r="N33" t="s">
        <v>89</v>
      </c>
      <c r="O33" t="s">
        <v>89</v>
      </c>
      <c r="P33" t="s">
        <v>89</v>
      </c>
    </row>
    <row r="34" spans="1:16" x14ac:dyDescent="0.35">
      <c r="A34">
        <v>31</v>
      </c>
      <c r="B34">
        <v>52</v>
      </c>
      <c r="C34" t="s">
        <v>205</v>
      </c>
      <c r="D34" t="s">
        <v>206</v>
      </c>
      <c r="E34" t="s">
        <v>64</v>
      </c>
      <c r="F34" t="s">
        <v>64</v>
      </c>
      <c r="G34" t="s">
        <v>64</v>
      </c>
      <c r="H34" t="s">
        <v>27</v>
      </c>
      <c r="I34" t="s">
        <v>64</v>
      </c>
      <c r="J34" t="s">
        <v>64</v>
      </c>
      <c r="K34" t="s">
        <v>20</v>
      </c>
      <c r="L34" t="s">
        <v>28</v>
      </c>
      <c r="M34" t="s">
        <v>20</v>
      </c>
      <c r="N34" t="s">
        <v>28</v>
      </c>
      <c r="O34" t="s">
        <v>89</v>
      </c>
      <c r="P34" t="s">
        <v>89</v>
      </c>
    </row>
    <row r="35" spans="1:16" x14ac:dyDescent="0.35">
      <c r="A35">
        <v>31</v>
      </c>
      <c r="B35">
        <v>52</v>
      </c>
      <c r="C35" t="s">
        <v>207</v>
      </c>
      <c r="H35" t="s">
        <v>27</v>
      </c>
      <c r="I35" t="s">
        <v>27</v>
      </c>
      <c r="J35" t="s">
        <v>27</v>
      </c>
      <c r="N35" t="s">
        <v>89</v>
      </c>
      <c r="O35" t="s">
        <v>89</v>
      </c>
      <c r="P35" t="s">
        <v>89</v>
      </c>
    </row>
    <row r="36" spans="1:16" x14ac:dyDescent="0.35">
      <c r="A36">
        <v>31</v>
      </c>
      <c r="B36">
        <v>53</v>
      </c>
      <c r="C36" t="s">
        <v>212</v>
      </c>
      <c r="H36" t="s">
        <v>18</v>
      </c>
      <c r="I36" t="s">
        <v>18</v>
      </c>
      <c r="J36" t="s">
        <v>18</v>
      </c>
      <c r="N36" t="s">
        <v>89</v>
      </c>
      <c r="O36" t="s">
        <v>89</v>
      </c>
      <c r="P36" t="s">
        <v>89</v>
      </c>
    </row>
    <row r="37" spans="1:16" x14ac:dyDescent="0.35">
      <c r="A37">
        <v>31</v>
      </c>
      <c r="B37">
        <v>55</v>
      </c>
      <c r="C37" t="s">
        <v>214</v>
      </c>
      <c r="D37" t="s">
        <v>215</v>
      </c>
      <c r="E37" t="s">
        <v>133</v>
      </c>
      <c r="F37" t="s">
        <v>23</v>
      </c>
      <c r="H37" t="s">
        <v>18</v>
      </c>
      <c r="I37" t="s">
        <v>133</v>
      </c>
      <c r="N37" t="s">
        <v>89</v>
      </c>
    </row>
    <row r="73" spans="1:15" x14ac:dyDescent="0.35">
      <c r="A73">
        <v>37</v>
      </c>
      <c r="B73">
        <v>24</v>
      </c>
      <c r="C73" t="s">
        <v>301</v>
      </c>
      <c r="D73" t="s">
        <v>302</v>
      </c>
      <c r="E73" t="s">
        <v>18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K73" t="s">
        <v>20</v>
      </c>
      <c r="L73" t="s">
        <v>20</v>
      </c>
      <c r="M73" t="s">
        <v>20</v>
      </c>
      <c r="N73" t="s">
        <v>28</v>
      </c>
      <c r="O73" t="s">
        <v>28</v>
      </c>
    </row>
    <row r="74" spans="1:15" x14ac:dyDescent="0.35">
      <c r="A74">
        <v>37</v>
      </c>
      <c r="B74">
        <v>24</v>
      </c>
      <c r="C74" t="s">
        <v>303</v>
      </c>
      <c r="D74" t="s">
        <v>304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18</v>
      </c>
      <c r="K74" t="s">
        <v>20</v>
      </c>
      <c r="L74" t="s">
        <v>20</v>
      </c>
      <c r="M74" t="s">
        <v>20</v>
      </c>
      <c r="N74" t="s">
        <v>28</v>
      </c>
      <c r="O74" t="s">
        <v>28</v>
      </c>
    </row>
    <row r="75" spans="1:15" x14ac:dyDescent="0.35">
      <c r="A75">
        <v>37</v>
      </c>
      <c r="B75">
        <v>31</v>
      </c>
      <c r="C75" t="s">
        <v>217</v>
      </c>
      <c r="D75" t="s">
        <v>218</v>
      </c>
      <c r="E75" t="s">
        <v>18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</row>
    <row r="76" spans="1:15" x14ac:dyDescent="0.35">
      <c r="A76">
        <v>37</v>
      </c>
      <c r="B76">
        <v>32</v>
      </c>
      <c r="C76" t="s">
        <v>221</v>
      </c>
      <c r="D76" t="s">
        <v>222</v>
      </c>
      <c r="E76" t="s">
        <v>18</v>
      </c>
      <c r="F76" t="s">
        <v>18</v>
      </c>
      <c r="G76" t="s">
        <v>18</v>
      </c>
      <c r="H76" t="s">
        <v>18</v>
      </c>
      <c r="I76" t="s">
        <v>18</v>
      </c>
      <c r="J76" t="s">
        <v>19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</row>
    <row r="77" spans="1:15" x14ac:dyDescent="0.35">
      <c r="A77">
        <v>37</v>
      </c>
      <c r="B77">
        <v>32</v>
      </c>
      <c r="C77" t="s">
        <v>118</v>
      </c>
      <c r="D77" t="s">
        <v>119</v>
      </c>
      <c r="E77" t="s">
        <v>27</v>
      </c>
      <c r="F77" t="s">
        <v>27</v>
      </c>
      <c r="G77" t="s">
        <v>19</v>
      </c>
      <c r="H77" t="s">
        <v>18</v>
      </c>
      <c r="I77" t="s">
        <v>18</v>
      </c>
      <c r="J77" t="s">
        <v>18</v>
      </c>
      <c r="K77" t="s">
        <v>28</v>
      </c>
      <c r="L77" t="s">
        <v>28</v>
      </c>
      <c r="M77" t="s">
        <v>20</v>
      </c>
      <c r="N77" t="s">
        <v>20</v>
      </c>
      <c r="O77" t="s">
        <v>20</v>
      </c>
    </row>
    <row r="78" spans="1:15" x14ac:dyDescent="0.35">
      <c r="A78">
        <v>37</v>
      </c>
      <c r="B78">
        <v>33</v>
      </c>
      <c r="C78" t="s">
        <v>307</v>
      </c>
      <c r="D78" t="s">
        <v>308</v>
      </c>
      <c r="E78" t="s">
        <v>27</v>
      </c>
      <c r="F78" t="s">
        <v>27</v>
      </c>
      <c r="G78" t="s">
        <v>18</v>
      </c>
      <c r="H78" t="s">
        <v>18</v>
      </c>
      <c r="K78" t="s">
        <v>20</v>
      </c>
      <c r="L78" t="s">
        <v>20</v>
      </c>
      <c r="M78" t="s">
        <v>20</v>
      </c>
    </row>
    <row r="79" spans="1:15" x14ac:dyDescent="0.35">
      <c r="A79">
        <v>37</v>
      </c>
      <c r="B79">
        <v>33</v>
      </c>
      <c r="C79" t="s">
        <v>309</v>
      </c>
      <c r="D79" t="s">
        <v>310</v>
      </c>
      <c r="E79" t="s">
        <v>18</v>
      </c>
      <c r="F79" t="s">
        <v>18</v>
      </c>
      <c r="G79" t="s">
        <v>18</v>
      </c>
      <c r="H79" t="s">
        <v>19</v>
      </c>
      <c r="I79" t="s">
        <v>19</v>
      </c>
      <c r="J79" t="s">
        <v>19</v>
      </c>
      <c r="K79" t="s">
        <v>20</v>
      </c>
      <c r="L79" t="s">
        <v>20</v>
      </c>
      <c r="M79" t="s">
        <v>20</v>
      </c>
      <c r="N79" t="s">
        <v>28</v>
      </c>
      <c r="O79" t="s">
        <v>28</v>
      </c>
    </row>
    <row r="80" spans="1:15" x14ac:dyDescent="0.35">
      <c r="A80">
        <v>37</v>
      </c>
      <c r="B80">
        <v>33</v>
      </c>
      <c r="C80" t="s">
        <v>311</v>
      </c>
      <c r="D80" t="s">
        <v>312</v>
      </c>
      <c r="E80" t="s">
        <v>18</v>
      </c>
      <c r="F80" t="s">
        <v>18</v>
      </c>
      <c r="G80" t="s">
        <v>18</v>
      </c>
      <c r="H80" t="s">
        <v>18</v>
      </c>
      <c r="I80" t="s">
        <v>18</v>
      </c>
      <c r="J80" t="s">
        <v>18</v>
      </c>
      <c r="K80" t="s">
        <v>20</v>
      </c>
      <c r="L80" t="s">
        <v>20</v>
      </c>
      <c r="M80" t="s">
        <v>28</v>
      </c>
      <c r="N80" t="s">
        <v>28</v>
      </c>
      <c r="O80" t="s">
        <v>28</v>
      </c>
    </row>
    <row r="81" spans="1:16" x14ac:dyDescent="0.35">
      <c r="A81">
        <v>37</v>
      </c>
      <c r="B81">
        <v>33</v>
      </c>
      <c r="C81" t="s">
        <v>313</v>
      </c>
      <c r="D81" t="s">
        <v>314</v>
      </c>
      <c r="E81" t="s">
        <v>18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28</v>
      </c>
      <c r="L81" t="s">
        <v>28</v>
      </c>
      <c r="M81" t="s">
        <v>28</v>
      </c>
      <c r="N81" t="s">
        <v>20</v>
      </c>
      <c r="O81" t="s">
        <v>89</v>
      </c>
    </row>
    <row r="82" spans="1:16" x14ac:dyDescent="0.35">
      <c r="A82">
        <v>37</v>
      </c>
      <c r="B82">
        <v>33</v>
      </c>
      <c r="C82" t="s">
        <v>137</v>
      </c>
      <c r="D82" t="s">
        <v>138</v>
      </c>
      <c r="E82" t="s">
        <v>27</v>
      </c>
      <c r="F82" t="s">
        <v>27</v>
      </c>
      <c r="G82" t="s">
        <v>27</v>
      </c>
      <c r="H82" t="s">
        <v>19</v>
      </c>
      <c r="I82" t="s">
        <v>19</v>
      </c>
      <c r="J82" t="s">
        <v>19</v>
      </c>
      <c r="K82" t="s">
        <v>28</v>
      </c>
      <c r="L82" t="s">
        <v>28</v>
      </c>
      <c r="M82" t="s">
        <v>28</v>
      </c>
      <c r="N82" t="s">
        <v>89</v>
      </c>
      <c r="O82" t="s">
        <v>89</v>
      </c>
    </row>
    <row r="83" spans="1:16" x14ac:dyDescent="0.35">
      <c r="A83">
        <v>37</v>
      </c>
      <c r="B83">
        <v>33</v>
      </c>
      <c r="C83" t="s">
        <v>315</v>
      </c>
      <c r="D83" t="s">
        <v>316</v>
      </c>
      <c r="E83" t="s">
        <v>18</v>
      </c>
      <c r="F83" t="s">
        <v>18</v>
      </c>
      <c r="G83" t="s">
        <v>18</v>
      </c>
      <c r="H83" t="s">
        <v>18</v>
      </c>
      <c r="I83" t="s">
        <v>18</v>
      </c>
      <c r="J83" t="s">
        <v>18</v>
      </c>
      <c r="K83" t="s">
        <v>20</v>
      </c>
      <c r="L83" t="s">
        <v>20</v>
      </c>
      <c r="M83" t="s">
        <v>28</v>
      </c>
      <c r="N83" t="s">
        <v>28</v>
      </c>
      <c r="O83" t="s">
        <v>89</v>
      </c>
    </row>
    <row r="84" spans="1:16" x14ac:dyDescent="0.35">
      <c r="A84">
        <v>37</v>
      </c>
      <c r="B84">
        <v>33</v>
      </c>
      <c r="C84" t="s">
        <v>317</v>
      </c>
      <c r="D84" t="s">
        <v>318</v>
      </c>
      <c r="G84" t="s">
        <v>27</v>
      </c>
      <c r="H84" t="s">
        <v>27</v>
      </c>
      <c r="I84" t="s">
        <v>27</v>
      </c>
      <c r="J84" t="s">
        <v>19</v>
      </c>
      <c r="M84" t="s">
        <v>20</v>
      </c>
      <c r="N84" t="s">
        <v>20</v>
      </c>
      <c r="O84" t="s">
        <v>28</v>
      </c>
    </row>
    <row r="85" spans="1:16" x14ac:dyDescent="0.35">
      <c r="A85">
        <v>37</v>
      </c>
      <c r="B85">
        <v>33</v>
      </c>
      <c r="C85" t="s">
        <v>319</v>
      </c>
      <c r="D85" t="s">
        <v>320</v>
      </c>
      <c r="E85" t="s">
        <v>18</v>
      </c>
      <c r="F85" t="s">
        <v>18</v>
      </c>
      <c r="G85" t="s">
        <v>18</v>
      </c>
      <c r="H85" t="s">
        <v>18</v>
      </c>
      <c r="K85" t="s">
        <v>20</v>
      </c>
      <c r="L85" t="s">
        <v>20</v>
      </c>
      <c r="M85" t="s">
        <v>28</v>
      </c>
    </row>
    <row r="86" spans="1:16" x14ac:dyDescent="0.35">
      <c r="A86">
        <v>37</v>
      </c>
      <c r="B86">
        <v>33</v>
      </c>
      <c r="C86" t="s">
        <v>321</v>
      </c>
      <c r="D86" t="s">
        <v>322</v>
      </c>
      <c r="E86" t="s">
        <v>18</v>
      </c>
      <c r="F86" t="s">
        <v>18</v>
      </c>
      <c r="G86" t="s">
        <v>18</v>
      </c>
      <c r="H86" t="s">
        <v>19</v>
      </c>
      <c r="I86" t="s">
        <v>19</v>
      </c>
      <c r="J86" t="s">
        <v>19</v>
      </c>
      <c r="K86" t="s">
        <v>20</v>
      </c>
      <c r="L86" t="s">
        <v>20</v>
      </c>
      <c r="M86" t="s">
        <v>20</v>
      </c>
      <c r="N86" t="s">
        <v>20</v>
      </c>
      <c r="O86" t="s">
        <v>89</v>
      </c>
    </row>
    <row r="87" spans="1:16" x14ac:dyDescent="0.35">
      <c r="A87">
        <v>37</v>
      </c>
      <c r="B87">
        <v>33</v>
      </c>
      <c r="C87" t="s">
        <v>323</v>
      </c>
      <c r="D87" t="s">
        <v>324</v>
      </c>
      <c r="G87" t="s">
        <v>18</v>
      </c>
      <c r="H87" t="s">
        <v>18</v>
      </c>
      <c r="I87" t="s">
        <v>18</v>
      </c>
      <c r="J87" t="s">
        <v>18</v>
      </c>
      <c r="M87" t="s">
        <v>20</v>
      </c>
      <c r="N87" t="s">
        <v>20</v>
      </c>
      <c r="O87" t="s">
        <v>20</v>
      </c>
    </row>
    <row r="88" spans="1:16" x14ac:dyDescent="0.35">
      <c r="A88">
        <v>37</v>
      </c>
      <c r="B88">
        <v>35</v>
      </c>
      <c r="C88" t="s">
        <v>239</v>
      </c>
      <c r="D88" t="s">
        <v>240</v>
      </c>
      <c r="E88" t="s">
        <v>27</v>
      </c>
      <c r="F88" t="s">
        <v>27</v>
      </c>
      <c r="G88" t="s">
        <v>18</v>
      </c>
      <c r="H88" t="s">
        <v>18</v>
      </c>
      <c r="I88" t="s">
        <v>19</v>
      </c>
      <c r="J88" t="s">
        <v>19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</row>
    <row r="89" spans="1:16" x14ac:dyDescent="0.35">
      <c r="A89">
        <v>37</v>
      </c>
      <c r="B89">
        <v>35</v>
      </c>
      <c r="C89" t="s">
        <v>123</v>
      </c>
      <c r="D89" t="s">
        <v>124</v>
      </c>
      <c r="E89" t="s">
        <v>27</v>
      </c>
      <c r="F89" t="s">
        <v>27</v>
      </c>
      <c r="G89" t="s">
        <v>19</v>
      </c>
      <c r="H89" t="s">
        <v>19</v>
      </c>
      <c r="I89" t="s">
        <v>19</v>
      </c>
      <c r="J89" t="s">
        <v>18</v>
      </c>
      <c r="K89" t="s">
        <v>20</v>
      </c>
      <c r="L89" t="s">
        <v>20</v>
      </c>
      <c r="M89" t="s">
        <v>20</v>
      </c>
      <c r="N89" t="s">
        <v>20</v>
      </c>
      <c r="O89" t="s">
        <v>28</v>
      </c>
    </row>
    <row r="90" spans="1:16" x14ac:dyDescent="0.35">
      <c r="A90">
        <v>37</v>
      </c>
      <c r="B90">
        <v>35</v>
      </c>
      <c r="C90" t="s">
        <v>125</v>
      </c>
      <c r="D90" t="s">
        <v>126</v>
      </c>
      <c r="E90" t="s">
        <v>18</v>
      </c>
      <c r="F90" t="s">
        <v>18</v>
      </c>
      <c r="G90" t="s">
        <v>27</v>
      </c>
      <c r="H90" t="s">
        <v>27</v>
      </c>
      <c r="I90" t="s">
        <v>27</v>
      </c>
      <c r="J90" t="s">
        <v>27</v>
      </c>
      <c r="K90" t="s">
        <v>28</v>
      </c>
      <c r="L90" t="s">
        <v>28</v>
      </c>
      <c r="M90" t="s">
        <v>20</v>
      </c>
      <c r="N90" t="s">
        <v>20</v>
      </c>
      <c r="O90" t="s">
        <v>28</v>
      </c>
    </row>
    <row r="91" spans="1:16" x14ac:dyDescent="0.35">
      <c r="A91">
        <v>37</v>
      </c>
      <c r="B91">
        <v>35</v>
      </c>
      <c r="C91" t="s">
        <v>325</v>
      </c>
      <c r="D91" t="s">
        <v>326</v>
      </c>
      <c r="E91" t="s">
        <v>49</v>
      </c>
      <c r="F91" t="s">
        <v>49</v>
      </c>
      <c r="G91" t="s">
        <v>19</v>
      </c>
      <c r="H91" t="s">
        <v>19</v>
      </c>
      <c r="I91" t="s">
        <v>19</v>
      </c>
      <c r="J91" t="s">
        <v>198</v>
      </c>
      <c r="K91" t="s">
        <v>20</v>
      </c>
      <c r="L91" t="s">
        <v>20</v>
      </c>
      <c r="M91" t="s">
        <v>28</v>
      </c>
      <c r="N91" t="s">
        <v>28</v>
      </c>
    </row>
    <row r="92" spans="1:16" x14ac:dyDescent="0.35">
      <c r="A92">
        <v>37</v>
      </c>
      <c r="B92">
        <v>45</v>
      </c>
      <c r="C92" t="s">
        <v>84</v>
      </c>
      <c r="H92" t="s">
        <v>18</v>
      </c>
      <c r="I92" t="s">
        <v>18</v>
      </c>
      <c r="J92" t="s">
        <v>18</v>
      </c>
      <c r="N92" t="s">
        <v>20</v>
      </c>
    </row>
    <row r="93" spans="1:16" x14ac:dyDescent="0.35">
      <c r="A93">
        <v>37</v>
      </c>
      <c r="B93">
        <v>57</v>
      </c>
      <c r="C93" t="s">
        <v>289</v>
      </c>
      <c r="D93" t="s">
        <v>290</v>
      </c>
      <c r="E93" t="s">
        <v>49</v>
      </c>
      <c r="F93" t="s">
        <v>61</v>
      </c>
      <c r="G93" t="s">
        <v>49</v>
      </c>
      <c r="H93" t="s">
        <v>27</v>
      </c>
      <c r="I93" t="s">
        <v>19</v>
      </c>
      <c r="J93" t="s">
        <v>19</v>
      </c>
      <c r="K93" t="s">
        <v>28</v>
      </c>
      <c r="L93" t="s">
        <v>28</v>
      </c>
      <c r="M93" t="s">
        <v>28</v>
      </c>
      <c r="N93" t="s">
        <v>28</v>
      </c>
      <c r="O93" t="s">
        <v>28</v>
      </c>
    </row>
    <row r="94" spans="1:16" x14ac:dyDescent="0.35">
      <c r="A94">
        <v>41</v>
      </c>
      <c r="B94">
        <v>32</v>
      </c>
      <c r="C94" t="s">
        <v>345</v>
      </c>
      <c r="D94" t="s">
        <v>346</v>
      </c>
      <c r="E94" t="s">
        <v>18</v>
      </c>
      <c r="F94" t="s">
        <v>18</v>
      </c>
      <c r="G94" t="s">
        <v>198</v>
      </c>
      <c r="H94" t="s">
        <v>347</v>
      </c>
      <c r="I94" t="s">
        <v>347</v>
      </c>
      <c r="J94" t="s">
        <v>347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</row>
    <row r="95" spans="1:16" x14ac:dyDescent="0.35">
      <c r="A95">
        <v>41</v>
      </c>
      <c r="B95">
        <v>35</v>
      </c>
      <c r="C95" t="s">
        <v>367</v>
      </c>
      <c r="D95" t="s">
        <v>368</v>
      </c>
      <c r="E95" t="s">
        <v>369</v>
      </c>
      <c r="F95" t="s">
        <v>61</v>
      </c>
      <c r="G95" t="s">
        <v>61</v>
      </c>
      <c r="H95" t="s">
        <v>49</v>
      </c>
      <c r="I95" t="s">
        <v>49</v>
      </c>
      <c r="J95" t="s">
        <v>27</v>
      </c>
      <c r="K95" t="s">
        <v>20</v>
      </c>
      <c r="L95" t="s">
        <v>20</v>
      </c>
      <c r="M95" t="s">
        <v>20</v>
      </c>
      <c r="N95" t="s">
        <v>20</v>
      </c>
      <c r="O95" t="s">
        <v>89</v>
      </c>
      <c r="P95" t="s">
        <v>20</v>
      </c>
    </row>
    <row r="96" spans="1:16" x14ac:dyDescent="0.35">
      <c r="A96">
        <v>51</v>
      </c>
      <c r="B96">
        <v>35</v>
      </c>
      <c r="C96" t="s">
        <v>474</v>
      </c>
      <c r="D96" t="s">
        <v>475</v>
      </c>
      <c r="G96" t="s">
        <v>27</v>
      </c>
      <c r="M96" t="s">
        <v>89</v>
      </c>
    </row>
    <row r="97" spans="1:16" x14ac:dyDescent="0.35">
      <c r="A97">
        <v>51</v>
      </c>
      <c r="B97">
        <v>35</v>
      </c>
      <c r="C97" t="s">
        <v>476</v>
      </c>
      <c r="D97" t="s">
        <v>477</v>
      </c>
      <c r="G97" t="s">
        <v>27</v>
      </c>
      <c r="H97" t="s">
        <v>27</v>
      </c>
      <c r="I97" t="s">
        <v>27</v>
      </c>
      <c r="J97" t="s">
        <v>64</v>
      </c>
      <c r="M97" t="s">
        <v>89</v>
      </c>
      <c r="N97" t="s">
        <v>89</v>
      </c>
      <c r="O97" t="s">
        <v>89</v>
      </c>
      <c r="P97" t="s">
        <v>89</v>
      </c>
    </row>
    <row r="98" spans="1:16" x14ac:dyDescent="0.35">
      <c r="A98">
        <v>51</v>
      </c>
      <c r="B98">
        <v>37</v>
      </c>
      <c r="C98" t="s">
        <v>484</v>
      </c>
      <c r="D98" t="s">
        <v>485</v>
      </c>
      <c r="G98" t="s">
        <v>27</v>
      </c>
      <c r="H98" t="s">
        <v>27</v>
      </c>
      <c r="I98" t="s">
        <v>27</v>
      </c>
      <c r="J98" t="s">
        <v>27</v>
      </c>
      <c r="M98" t="s">
        <v>89</v>
      </c>
      <c r="N98" t="s">
        <v>89</v>
      </c>
      <c r="O98" t="s">
        <v>89</v>
      </c>
      <c r="P98" t="s">
        <v>89</v>
      </c>
    </row>
    <row r="99" spans="1:16" x14ac:dyDescent="0.35">
      <c r="A99">
        <v>51</v>
      </c>
      <c r="B99">
        <v>37</v>
      </c>
      <c r="C99" t="s">
        <v>487</v>
      </c>
      <c r="D99" t="s">
        <v>488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</row>
    <row r="100" spans="1:16" x14ac:dyDescent="0.35">
      <c r="A100">
        <v>51</v>
      </c>
      <c r="B100">
        <v>37</v>
      </c>
      <c r="C100" t="s">
        <v>489</v>
      </c>
      <c r="D100" t="s">
        <v>490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64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28</v>
      </c>
    </row>
    <row r="101" spans="1:16" x14ac:dyDescent="0.35">
      <c r="A101">
        <v>51</v>
      </c>
      <c r="B101">
        <v>45</v>
      </c>
      <c r="C101" t="s">
        <v>282</v>
      </c>
      <c r="D101" t="s">
        <v>283</v>
      </c>
      <c r="E101" t="s">
        <v>27</v>
      </c>
      <c r="F101" t="s">
        <v>27</v>
      </c>
      <c r="G101" t="s">
        <v>27</v>
      </c>
      <c r="H101" t="s">
        <v>27</v>
      </c>
      <c r="I101" t="s">
        <v>64</v>
      </c>
      <c r="J101" t="s">
        <v>64</v>
      </c>
      <c r="K101" t="s">
        <v>89</v>
      </c>
      <c r="L101" t="s">
        <v>89</v>
      </c>
      <c r="M101" t="s">
        <v>89</v>
      </c>
      <c r="N101" t="s">
        <v>89</v>
      </c>
      <c r="O101" t="s">
        <v>89</v>
      </c>
      <c r="P101" t="s">
        <v>89</v>
      </c>
    </row>
    <row r="102" spans="1:16" x14ac:dyDescent="0.35">
      <c r="A102">
        <v>57</v>
      </c>
      <c r="B102">
        <v>33</v>
      </c>
      <c r="C102" t="s">
        <v>516</v>
      </c>
      <c r="D102" t="s">
        <v>517</v>
      </c>
      <c r="G102" t="s">
        <v>27</v>
      </c>
      <c r="H102" t="s">
        <v>19</v>
      </c>
      <c r="M102" t="s">
        <v>89</v>
      </c>
      <c r="N102" t="s">
        <v>28</v>
      </c>
      <c r="O102" t="s">
        <v>89</v>
      </c>
    </row>
    <row r="103" spans="1:16" x14ac:dyDescent="0.35">
      <c r="A103">
        <v>57</v>
      </c>
      <c r="B103">
        <v>33</v>
      </c>
      <c r="C103" t="s">
        <v>518</v>
      </c>
      <c r="D103" t="s">
        <v>519</v>
      </c>
      <c r="E103" t="s">
        <v>27</v>
      </c>
      <c r="F103" t="s">
        <v>27</v>
      </c>
      <c r="G103" t="s">
        <v>27</v>
      </c>
      <c r="H103" t="s">
        <v>27</v>
      </c>
      <c r="I103" t="s">
        <v>19</v>
      </c>
      <c r="J103" t="s">
        <v>19</v>
      </c>
      <c r="K103" t="s">
        <v>89</v>
      </c>
      <c r="L103" t="s">
        <v>89</v>
      </c>
      <c r="M103" t="s">
        <v>89</v>
      </c>
      <c r="N103" t="s">
        <v>20</v>
      </c>
      <c r="O103" t="s">
        <v>89</v>
      </c>
      <c r="P103" t="s">
        <v>28</v>
      </c>
    </row>
    <row r="104" spans="1:16" x14ac:dyDescent="0.35">
      <c r="A104">
        <v>57</v>
      </c>
      <c r="B104">
        <v>33</v>
      </c>
      <c r="C104" t="s">
        <v>520</v>
      </c>
      <c r="D104" t="s">
        <v>521</v>
      </c>
      <c r="E104" t="s">
        <v>27</v>
      </c>
      <c r="F104" t="s">
        <v>27</v>
      </c>
      <c r="G104" t="s">
        <v>27</v>
      </c>
      <c r="H104" t="s">
        <v>19</v>
      </c>
      <c r="I104" t="s">
        <v>19</v>
      </c>
      <c r="J104" t="s">
        <v>506</v>
      </c>
      <c r="K104" t="s">
        <v>89</v>
      </c>
      <c r="L104" t="s">
        <v>89</v>
      </c>
      <c r="M104" t="s">
        <v>89</v>
      </c>
      <c r="N104" t="s">
        <v>28</v>
      </c>
      <c r="O104" t="s">
        <v>28</v>
      </c>
      <c r="P104" t="s">
        <v>28</v>
      </c>
    </row>
    <row r="105" spans="1:16" x14ac:dyDescent="0.35">
      <c r="A105">
        <v>57</v>
      </c>
      <c r="B105">
        <v>34</v>
      </c>
      <c r="C105" t="s">
        <v>401</v>
      </c>
      <c r="D105" t="s">
        <v>402</v>
      </c>
      <c r="G105" t="s">
        <v>23</v>
      </c>
      <c r="I105" t="s">
        <v>27</v>
      </c>
      <c r="J105" t="s">
        <v>27</v>
      </c>
      <c r="M105" t="s">
        <v>23</v>
      </c>
      <c r="O105" t="s">
        <v>28</v>
      </c>
      <c r="P105" t="s">
        <v>89</v>
      </c>
    </row>
    <row r="106" spans="1:16" x14ac:dyDescent="0.35">
      <c r="A106">
        <v>57</v>
      </c>
      <c r="B106">
        <v>35</v>
      </c>
      <c r="C106" t="s">
        <v>71</v>
      </c>
      <c r="G106" t="s">
        <v>64</v>
      </c>
      <c r="H106" t="s">
        <v>19</v>
      </c>
      <c r="M106" t="s">
        <v>89</v>
      </c>
      <c r="N106" t="s">
        <v>28</v>
      </c>
    </row>
    <row r="107" spans="1:16" x14ac:dyDescent="0.35">
      <c r="A107">
        <v>57</v>
      </c>
      <c r="B107">
        <v>36</v>
      </c>
      <c r="C107" t="s">
        <v>478</v>
      </c>
      <c r="D107" t="s">
        <v>479</v>
      </c>
      <c r="E107" t="s">
        <v>49</v>
      </c>
      <c r="F107" t="s">
        <v>27</v>
      </c>
      <c r="H107" t="s">
        <v>27</v>
      </c>
      <c r="I107" t="s">
        <v>27</v>
      </c>
      <c r="J107" t="s">
        <v>27</v>
      </c>
      <c r="K107" t="s">
        <v>89</v>
      </c>
      <c r="L107" t="s">
        <v>89</v>
      </c>
      <c r="N107" t="s">
        <v>28</v>
      </c>
      <c r="O107" t="s">
        <v>20</v>
      </c>
      <c r="P107" t="s">
        <v>28</v>
      </c>
    </row>
    <row r="108" spans="1:16" x14ac:dyDescent="0.35">
      <c r="A108">
        <v>57</v>
      </c>
      <c r="B108">
        <v>36</v>
      </c>
      <c r="C108" t="s">
        <v>178</v>
      </c>
      <c r="E108" t="s">
        <v>27</v>
      </c>
      <c r="F108" t="s">
        <v>27</v>
      </c>
      <c r="K108" t="s">
        <v>89</v>
      </c>
      <c r="L108" t="s">
        <v>89</v>
      </c>
    </row>
    <row r="109" spans="1:16" x14ac:dyDescent="0.35">
      <c r="A109">
        <v>57</v>
      </c>
      <c r="B109">
        <v>37</v>
      </c>
      <c r="C109" t="s">
        <v>484</v>
      </c>
      <c r="D109" t="s">
        <v>485</v>
      </c>
      <c r="E109" t="s">
        <v>27</v>
      </c>
      <c r="F109" t="s">
        <v>27</v>
      </c>
      <c r="G109" t="s">
        <v>38</v>
      </c>
      <c r="H109" t="s">
        <v>525</v>
      </c>
      <c r="I109" t="s">
        <v>27</v>
      </c>
      <c r="J109" t="s">
        <v>27</v>
      </c>
      <c r="K109" t="s">
        <v>89</v>
      </c>
      <c r="L109" t="s">
        <v>89</v>
      </c>
      <c r="M109" t="s">
        <v>89</v>
      </c>
      <c r="N109" t="s">
        <v>20</v>
      </c>
      <c r="O109" t="s">
        <v>89</v>
      </c>
      <c r="P109" t="s">
        <v>28</v>
      </c>
    </row>
    <row r="110" spans="1:16" x14ac:dyDescent="0.35">
      <c r="A110">
        <v>57</v>
      </c>
      <c r="B110">
        <v>37</v>
      </c>
      <c r="C110" t="s">
        <v>489</v>
      </c>
      <c r="D110" t="s">
        <v>490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19</v>
      </c>
      <c r="K110" t="s">
        <v>89</v>
      </c>
      <c r="L110" t="s">
        <v>89</v>
      </c>
      <c r="M110" t="s">
        <v>89</v>
      </c>
      <c r="N110" t="s">
        <v>28</v>
      </c>
      <c r="O110" t="s">
        <v>89</v>
      </c>
      <c r="P110" t="s">
        <v>28</v>
      </c>
    </row>
    <row r="111" spans="1:16" x14ac:dyDescent="0.35">
      <c r="A111">
        <v>57</v>
      </c>
      <c r="B111">
        <v>37</v>
      </c>
      <c r="C111" t="s">
        <v>526</v>
      </c>
      <c r="D111" t="s">
        <v>527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506</v>
      </c>
      <c r="K111" t="s">
        <v>89</v>
      </c>
      <c r="L111" t="s">
        <v>89</v>
      </c>
      <c r="M111" t="s">
        <v>89</v>
      </c>
      <c r="N111" t="s">
        <v>28</v>
      </c>
      <c r="O111" t="s">
        <v>89</v>
      </c>
      <c r="P111" t="s">
        <v>28</v>
      </c>
    </row>
    <row r="112" spans="1:16" x14ac:dyDescent="0.35">
      <c r="A112">
        <v>57</v>
      </c>
      <c r="B112">
        <v>37</v>
      </c>
      <c r="C112" t="s">
        <v>528</v>
      </c>
      <c r="D112" t="s">
        <v>529</v>
      </c>
      <c r="E112" t="s">
        <v>27</v>
      </c>
      <c r="F112" t="s">
        <v>27</v>
      </c>
      <c r="G112" t="s">
        <v>38</v>
      </c>
      <c r="H112" t="s">
        <v>27</v>
      </c>
      <c r="I112" t="s">
        <v>27</v>
      </c>
      <c r="J112" t="s">
        <v>61</v>
      </c>
      <c r="K112" t="s">
        <v>89</v>
      </c>
      <c r="L112" t="s">
        <v>89</v>
      </c>
      <c r="M112" t="s">
        <v>89</v>
      </c>
      <c r="N112" t="s">
        <v>28</v>
      </c>
      <c r="O112" t="s">
        <v>28</v>
      </c>
      <c r="P112" t="s">
        <v>89</v>
      </c>
    </row>
    <row r="113" spans="1:16" x14ac:dyDescent="0.35">
      <c r="A113">
        <v>57</v>
      </c>
      <c r="B113">
        <v>38</v>
      </c>
      <c r="C113" t="s">
        <v>532</v>
      </c>
      <c r="D113" t="s">
        <v>533</v>
      </c>
      <c r="E113" t="s">
        <v>18</v>
      </c>
      <c r="F113" t="s">
        <v>18</v>
      </c>
      <c r="G113" t="s">
        <v>18</v>
      </c>
      <c r="H113" t="s">
        <v>18</v>
      </c>
      <c r="I113" t="s">
        <v>18</v>
      </c>
      <c r="J113" t="s">
        <v>18</v>
      </c>
      <c r="K113" t="s">
        <v>28</v>
      </c>
      <c r="L113" t="s">
        <v>89</v>
      </c>
      <c r="M113" t="s">
        <v>89</v>
      </c>
      <c r="N113" t="s">
        <v>28</v>
      </c>
      <c r="O113" t="s">
        <v>20</v>
      </c>
      <c r="P113" t="s">
        <v>89</v>
      </c>
    </row>
    <row r="114" spans="1:16" x14ac:dyDescent="0.35">
      <c r="A114">
        <v>57</v>
      </c>
      <c r="B114">
        <v>38</v>
      </c>
      <c r="C114" t="s">
        <v>534</v>
      </c>
      <c r="D114" t="s">
        <v>535</v>
      </c>
      <c r="E114" t="s">
        <v>18</v>
      </c>
      <c r="F114" t="s">
        <v>18</v>
      </c>
      <c r="G114" t="s">
        <v>18</v>
      </c>
      <c r="H114" t="s">
        <v>18</v>
      </c>
      <c r="I114" t="s">
        <v>18</v>
      </c>
      <c r="J114" t="s">
        <v>18</v>
      </c>
      <c r="K114" t="s">
        <v>28</v>
      </c>
      <c r="L114" t="s">
        <v>89</v>
      </c>
      <c r="M114" t="s">
        <v>89</v>
      </c>
      <c r="N114" t="s">
        <v>28</v>
      </c>
      <c r="O114" t="s">
        <v>28</v>
      </c>
      <c r="P114" t="s">
        <v>28</v>
      </c>
    </row>
    <row r="115" spans="1:16" x14ac:dyDescent="0.35">
      <c r="A115">
        <v>57</v>
      </c>
      <c r="B115">
        <v>45</v>
      </c>
      <c r="C115" t="s">
        <v>282</v>
      </c>
      <c r="D115" t="s">
        <v>283</v>
      </c>
      <c r="G115" t="s">
        <v>27</v>
      </c>
      <c r="M115" t="s">
        <v>89</v>
      </c>
    </row>
    <row r="116" spans="1:16" x14ac:dyDescent="0.35">
      <c r="A116">
        <v>57</v>
      </c>
      <c r="B116">
        <v>57</v>
      </c>
      <c r="C116" t="s">
        <v>543</v>
      </c>
      <c r="D116" t="s">
        <v>544</v>
      </c>
      <c r="E116" t="s">
        <v>18</v>
      </c>
      <c r="F116" t="s">
        <v>27</v>
      </c>
      <c r="G116" t="s">
        <v>27</v>
      </c>
      <c r="H116" t="s">
        <v>27</v>
      </c>
      <c r="K116" t="s">
        <v>89</v>
      </c>
      <c r="L116" t="s">
        <v>89</v>
      </c>
      <c r="M116" t="s">
        <v>89</v>
      </c>
      <c r="N116" t="s">
        <v>28</v>
      </c>
    </row>
    <row r="117" spans="1:16" x14ac:dyDescent="0.35">
      <c r="A117">
        <v>57</v>
      </c>
      <c r="B117">
        <v>57</v>
      </c>
      <c r="C117" t="s">
        <v>291</v>
      </c>
      <c r="D117" t="s">
        <v>292</v>
      </c>
      <c r="E117" t="s">
        <v>27</v>
      </c>
      <c r="F117" t="s">
        <v>18</v>
      </c>
      <c r="G117" t="s">
        <v>27</v>
      </c>
      <c r="H117" t="s">
        <v>27</v>
      </c>
      <c r="I117" t="s">
        <v>27</v>
      </c>
      <c r="J117" t="s">
        <v>27</v>
      </c>
      <c r="K117" t="s">
        <v>89</v>
      </c>
      <c r="L117" t="s">
        <v>89</v>
      </c>
      <c r="M117" t="s">
        <v>89</v>
      </c>
      <c r="N117" t="s">
        <v>28</v>
      </c>
      <c r="O117" t="s">
        <v>89</v>
      </c>
      <c r="P117" t="s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48AD-A5D5-44C2-B20F-9B1DDA8F4C16}">
  <dimension ref="A1:P35"/>
  <sheetViews>
    <sheetView workbookViewId="0">
      <selection sqref="A1:XFD35"/>
    </sheetView>
  </sheetViews>
  <sheetFormatPr defaultRowHeight="14.5" x14ac:dyDescent="0.35"/>
  <sheetData>
    <row r="1" spans="1:16" x14ac:dyDescent="0.35">
      <c r="A1">
        <v>34</v>
      </c>
      <c r="B1">
        <v>31</v>
      </c>
      <c r="C1" t="s">
        <v>217</v>
      </c>
      <c r="D1" t="s">
        <v>218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27</v>
      </c>
      <c r="K1" t="s">
        <v>89</v>
      </c>
      <c r="L1" t="s">
        <v>89</v>
      </c>
      <c r="M1" t="s">
        <v>89</v>
      </c>
      <c r="N1" t="s">
        <v>89</v>
      </c>
      <c r="O1" t="s">
        <v>89</v>
      </c>
      <c r="P1" t="s">
        <v>89</v>
      </c>
    </row>
    <row r="2" spans="1:16" x14ac:dyDescent="0.35">
      <c r="A2">
        <v>34</v>
      </c>
      <c r="B2">
        <v>31</v>
      </c>
      <c r="C2" t="s">
        <v>21</v>
      </c>
      <c r="D2" t="s">
        <v>22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</row>
    <row r="3" spans="1:16" x14ac:dyDescent="0.35">
      <c r="A3">
        <v>34</v>
      </c>
      <c r="B3">
        <v>31</v>
      </c>
      <c r="C3" t="s">
        <v>219</v>
      </c>
      <c r="D3" t="s">
        <v>220</v>
      </c>
      <c r="E3" t="s">
        <v>18</v>
      </c>
      <c r="F3" t="s">
        <v>18</v>
      </c>
      <c r="G3" t="s">
        <v>18</v>
      </c>
      <c r="H3" t="s">
        <v>18</v>
      </c>
      <c r="I3" t="s">
        <v>27</v>
      </c>
      <c r="J3" t="s">
        <v>27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</row>
    <row r="4" spans="1:16" x14ac:dyDescent="0.35">
      <c r="A4">
        <v>34</v>
      </c>
      <c r="B4">
        <v>31</v>
      </c>
      <c r="C4" t="s">
        <v>39</v>
      </c>
      <c r="E4" t="s">
        <v>18</v>
      </c>
      <c r="F4" t="s">
        <v>18</v>
      </c>
      <c r="G4" t="s">
        <v>18</v>
      </c>
      <c r="K4" t="s">
        <v>89</v>
      </c>
      <c r="L4" t="s">
        <v>89</v>
      </c>
    </row>
    <row r="5" spans="1:16" x14ac:dyDescent="0.35">
      <c r="A5">
        <v>34</v>
      </c>
      <c r="B5">
        <v>32</v>
      </c>
      <c r="C5" t="s">
        <v>221</v>
      </c>
      <c r="D5" t="s">
        <v>222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20</v>
      </c>
      <c r="L5" t="s">
        <v>20</v>
      </c>
      <c r="M5" t="s">
        <v>28</v>
      </c>
      <c r="N5" t="s">
        <v>20</v>
      </c>
      <c r="O5" t="s">
        <v>20</v>
      </c>
      <c r="P5" t="s">
        <v>20</v>
      </c>
    </row>
    <row r="6" spans="1:16" x14ac:dyDescent="0.35">
      <c r="A6">
        <v>34</v>
      </c>
      <c r="B6">
        <v>32</v>
      </c>
      <c r="C6" t="s">
        <v>223</v>
      </c>
      <c r="D6" t="s">
        <v>224</v>
      </c>
      <c r="E6" t="s">
        <v>27</v>
      </c>
      <c r="F6" t="s">
        <v>61</v>
      </c>
      <c r="G6" t="s">
        <v>61</v>
      </c>
      <c r="H6" t="s">
        <v>27</v>
      </c>
      <c r="I6" t="s">
        <v>27</v>
      </c>
      <c r="J6" t="s">
        <v>18</v>
      </c>
      <c r="K6" t="s">
        <v>20</v>
      </c>
      <c r="L6" t="s">
        <v>20</v>
      </c>
      <c r="M6" t="s">
        <v>28</v>
      </c>
      <c r="N6" t="s">
        <v>20</v>
      </c>
      <c r="O6" t="s">
        <v>20</v>
      </c>
      <c r="P6" t="s">
        <v>20</v>
      </c>
    </row>
    <row r="7" spans="1:16" x14ac:dyDescent="0.35">
      <c r="A7">
        <v>34</v>
      </c>
      <c r="B7">
        <v>32</v>
      </c>
      <c r="C7" t="s">
        <v>56</v>
      </c>
      <c r="E7" t="s">
        <v>133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L7" t="s">
        <v>20</v>
      </c>
      <c r="N7" t="s">
        <v>28</v>
      </c>
      <c r="O7" t="s">
        <v>28</v>
      </c>
      <c r="P7" t="s">
        <v>28</v>
      </c>
    </row>
    <row r="8" spans="1:16" x14ac:dyDescent="0.35">
      <c r="A8">
        <v>34</v>
      </c>
      <c r="B8">
        <v>33</v>
      </c>
      <c r="C8" t="s">
        <v>225</v>
      </c>
      <c r="D8" t="s">
        <v>226</v>
      </c>
      <c r="E8" t="s">
        <v>27</v>
      </c>
      <c r="F8" t="s">
        <v>18</v>
      </c>
      <c r="G8" t="s">
        <v>18</v>
      </c>
      <c r="H8" t="s">
        <v>18</v>
      </c>
      <c r="I8" t="s">
        <v>18</v>
      </c>
      <c r="J8" t="s">
        <v>27</v>
      </c>
      <c r="K8" t="s">
        <v>20</v>
      </c>
      <c r="L8" t="s">
        <v>20</v>
      </c>
      <c r="M8" t="s">
        <v>89</v>
      </c>
      <c r="N8" t="s">
        <v>20</v>
      </c>
      <c r="O8" t="s">
        <v>20</v>
      </c>
      <c r="P8" t="s">
        <v>89</v>
      </c>
    </row>
    <row r="9" spans="1:16" x14ac:dyDescent="0.35">
      <c r="A9">
        <v>34</v>
      </c>
      <c r="B9">
        <v>33</v>
      </c>
      <c r="C9" t="s">
        <v>227</v>
      </c>
      <c r="D9" t="s">
        <v>228</v>
      </c>
      <c r="E9" t="s">
        <v>18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20</v>
      </c>
      <c r="L9" t="s">
        <v>20</v>
      </c>
      <c r="M9" t="s">
        <v>89</v>
      </c>
      <c r="N9" t="s">
        <v>20</v>
      </c>
      <c r="O9" t="s">
        <v>20</v>
      </c>
      <c r="P9" t="s">
        <v>28</v>
      </c>
    </row>
    <row r="10" spans="1:16" x14ac:dyDescent="0.35">
      <c r="A10">
        <v>34</v>
      </c>
      <c r="B10">
        <v>33</v>
      </c>
      <c r="C10" t="s">
        <v>229</v>
      </c>
      <c r="D10" t="s">
        <v>230</v>
      </c>
      <c r="E10" t="s">
        <v>27</v>
      </c>
      <c r="F10" t="s">
        <v>27</v>
      </c>
      <c r="G10" t="s">
        <v>27</v>
      </c>
      <c r="H10" t="s">
        <v>133</v>
      </c>
      <c r="I10" t="s">
        <v>133</v>
      </c>
      <c r="J10" t="s">
        <v>27</v>
      </c>
      <c r="K10" t="s">
        <v>28</v>
      </c>
      <c r="L10" t="s">
        <v>28</v>
      </c>
      <c r="M10" t="s">
        <v>89</v>
      </c>
      <c r="N10" t="s">
        <v>20</v>
      </c>
      <c r="O10" t="s">
        <v>89</v>
      </c>
      <c r="P10" t="s">
        <v>89</v>
      </c>
    </row>
    <row r="11" spans="1:16" x14ac:dyDescent="0.35">
      <c r="A11">
        <v>34</v>
      </c>
      <c r="B11">
        <v>33</v>
      </c>
      <c r="C11" t="s">
        <v>231</v>
      </c>
      <c r="D11" t="s">
        <v>232</v>
      </c>
      <c r="F11" t="s">
        <v>19</v>
      </c>
      <c r="G11" t="s">
        <v>19</v>
      </c>
      <c r="H11" t="s">
        <v>19</v>
      </c>
      <c r="I11" t="s">
        <v>64</v>
      </c>
      <c r="J11" t="s">
        <v>64</v>
      </c>
      <c r="L11" t="s">
        <v>28</v>
      </c>
      <c r="M11" t="s">
        <v>89</v>
      </c>
      <c r="N11" t="s">
        <v>20</v>
      </c>
      <c r="O11" t="s">
        <v>20</v>
      </c>
      <c r="P11" t="s">
        <v>28</v>
      </c>
    </row>
    <row r="12" spans="1:16" x14ac:dyDescent="0.35">
      <c r="A12">
        <v>34</v>
      </c>
      <c r="B12">
        <v>33</v>
      </c>
      <c r="C12" t="s">
        <v>146</v>
      </c>
      <c r="D12" t="s">
        <v>147</v>
      </c>
      <c r="F12" t="s">
        <v>27</v>
      </c>
      <c r="G12" t="s">
        <v>27</v>
      </c>
      <c r="H12" t="s">
        <v>64</v>
      </c>
      <c r="I12" t="s">
        <v>64</v>
      </c>
      <c r="J12" t="s">
        <v>64</v>
      </c>
      <c r="L12" t="s">
        <v>20</v>
      </c>
      <c r="M12" t="s">
        <v>89</v>
      </c>
      <c r="N12" t="s">
        <v>20</v>
      </c>
      <c r="O12" t="s">
        <v>20</v>
      </c>
      <c r="P12" t="s">
        <v>28</v>
      </c>
    </row>
    <row r="13" spans="1:16" x14ac:dyDescent="0.35">
      <c r="A13">
        <v>34</v>
      </c>
      <c r="B13">
        <v>33</v>
      </c>
      <c r="C13" t="s">
        <v>233</v>
      </c>
      <c r="D13" t="s">
        <v>234</v>
      </c>
      <c r="F13" t="s">
        <v>18</v>
      </c>
      <c r="G13" t="s">
        <v>18</v>
      </c>
      <c r="H13" t="s">
        <v>133</v>
      </c>
      <c r="I13" t="s">
        <v>18</v>
      </c>
      <c r="J13" t="s">
        <v>18</v>
      </c>
      <c r="L13" t="s">
        <v>28</v>
      </c>
      <c r="P13" t="s">
        <v>89</v>
      </c>
    </row>
    <row r="14" spans="1:16" x14ac:dyDescent="0.35">
      <c r="A14">
        <v>34</v>
      </c>
      <c r="B14">
        <v>34</v>
      </c>
      <c r="C14" t="s">
        <v>235</v>
      </c>
      <c r="D14" t="s">
        <v>236</v>
      </c>
      <c r="F14" t="s">
        <v>27</v>
      </c>
      <c r="G14" t="s">
        <v>27</v>
      </c>
      <c r="H14" t="s">
        <v>27</v>
      </c>
      <c r="I14" t="s">
        <v>27</v>
      </c>
      <c r="J14" t="s">
        <v>18</v>
      </c>
      <c r="L14" t="s">
        <v>20</v>
      </c>
      <c r="N14" t="s">
        <v>20</v>
      </c>
      <c r="O14" t="s">
        <v>89</v>
      </c>
      <c r="P14" t="s">
        <v>89</v>
      </c>
    </row>
    <row r="15" spans="1:16" x14ac:dyDescent="0.35">
      <c r="A15">
        <v>34</v>
      </c>
      <c r="B15">
        <v>35</v>
      </c>
      <c r="C15" t="s">
        <v>237</v>
      </c>
      <c r="D15" t="s">
        <v>238</v>
      </c>
      <c r="E15" t="s">
        <v>27</v>
      </c>
      <c r="F15" t="s">
        <v>18</v>
      </c>
      <c r="G15" t="s">
        <v>18</v>
      </c>
      <c r="H15" t="s">
        <v>19</v>
      </c>
      <c r="I15" t="s">
        <v>19</v>
      </c>
      <c r="J15" t="s">
        <v>43</v>
      </c>
      <c r="K15" t="s">
        <v>20</v>
      </c>
      <c r="L15" t="s">
        <v>89</v>
      </c>
      <c r="M15" t="s">
        <v>28</v>
      </c>
      <c r="N15" t="s">
        <v>28</v>
      </c>
      <c r="O15" t="s">
        <v>28</v>
      </c>
      <c r="P15" t="s">
        <v>28</v>
      </c>
    </row>
    <row r="16" spans="1:16" x14ac:dyDescent="0.35">
      <c r="A16">
        <v>34</v>
      </c>
      <c r="B16">
        <v>35</v>
      </c>
      <c r="C16" t="s">
        <v>239</v>
      </c>
      <c r="D16" t="s">
        <v>240</v>
      </c>
      <c r="E16" t="s">
        <v>27</v>
      </c>
      <c r="F16" t="s">
        <v>27</v>
      </c>
      <c r="G16" t="s">
        <v>19</v>
      </c>
      <c r="H16" t="s">
        <v>241</v>
      </c>
      <c r="I16" t="s">
        <v>241</v>
      </c>
      <c r="J16" t="s">
        <v>241</v>
      </c>
      <c r="K16" t="s">
        <v>20</v>
      </c>
      <c r="L16" t="s">
        <v>20</v>
      </c>
      <c r="M16" t="s">
        <v>89</v>
      </c>
      <c r="N16" t="s">
        <v>28</v>
      </c>
      <c r="O16" t="s">
        <v>20</v>
      </c>
      <c r="P16" t="s">
        <v>28</v>
      </c>
    </row>
    <row r="17" spans="1:16" x14ac:dyDescent="0.35">
      <c r="A17">
        <v>34</v>
      </c>
      <c r="B17">
        <v>35</v>
      </c>
      <c r="C17" t="s">
        <v>123</v>
      </c>
      <c r="D17" t="s">
        <v>124</v>
      </c>
      <c r="E17" t="s">
        <v>46</v>
      </c>
      <c r="F17" t="s">
        <v>242</v>
      </c>
      <c r="G17" t="s">
        <v>46</v>
      </c>
      <c r="H17" t="s">
        <v>49</v>
      </c>
      <c r="I17" t="s">
        <v>49</v>
      </c>
      <c r="J17" t="s">
        <v>49</v>
      </c>
      <c r="K17" t="s">
        <v>20</v>
      </c>
      <c r="L17" t="s">
        <v>20</v>
      </c>
      <c r="M17" t="s">
        <v>28</v>
      </c>
      <c r="N17" t="s">
        <v>20</v>
      </c>
      <c r="O17" t="s">
        <v>20</v>
      </c>
      <c r="P17" t="s">
        <v>20</v>
      </c>
    </row>
    <row r="18" spans="1:16" x14ac:dyDescent="0.35">
      <c r="A18">
        <v>34</v>
      </c>
      <c r="B18">
        <v>35</v>
      </c>
      <c r="C18" t="s">
        <v>243</v>
      </c>
      <c r="D18" t="s">
        <v>244</v>
      </c>
      <c r="E18" t="s">
        <v>27</v>
      </c>
      <c r="F18" t="s">
        <v>27</v>
      </c>
      <c r="G18" t="s">
        <v>19</v>
      </c>
      <c r="H18" t="s">
        <v>64</v>
      </c>
      <c r="I18" t="s">
        <v>245</v>
      </c>
      <c r="J18" t="s">
        <v>245</v>
      </c>
      <c r="K18" t="s">
        <v>20</v>
      </c>
      <c r="L18" t="s">
        <v>20</v>
      </c>
      <c r="M18" t="s">
        <v>89</v>
      </c>
      <c r="N18" t="s">
        <v>28</v>
      </c>
      <c r="O18" t="s">
        <v>28</v>
      </c>
      <c r="P18" t="s">
        <v>28</v>
      </c>
    </row>
    <row r="19" spans="1:16" x14ac:dyDescent="0.35">
      <c r="A19">
        <v>34</v>
      </c>
      <c r="B19">
        <v>35</v>
      </c>
      <c r="C19" t="s">
        <v>159</v>
      </c>
      <c r="D19" t="s">
        <v>160</v>
      </c>
      <c r="E19" t="s">
        <v>18</v>
      </c>
      <c r="F19" t="s">
        <v>18</v>
      </c>
      <c r="G19" t="s">
        <v>18</v>
      </c>
      <c r="H19" t="s">
        <v>64</v>
      </c>
      <c r="I19" t="s">
        <v>18</v>
      </c>
      <c r="J19" t="s">
        <v>18</v>
      </c>
      <c r="K19" t="s">
        <v>20</v>
      </c>
      <c r="L19" t="s">
        <v>20</v>
      </c>
      <c r="M19" t="s">
        <v>28</v>
      </c>
      <c r="N19" t="s">
        <v>28</v>
      </c>
      <c r="O19" t="s">
        <v>89</v>
      </c>
      <c r="P19" t="s">
        <v>89</v>
      </c>
    </row>
    <row r="20" spans="1:16" x14ac:dyDescent="0.35">
      <c r="A20">
        <v>34</v>
      </c>
      <c r="B20">
        <v>35</v>
      </c>
      <c r="C20" t="s">
        <v>71</v>
      </c>
      <c r="E20" t="s">
        <v>27</v>
      </c>
      <c r="F20" t="s">
        <v>27</v>
      </c>
      <c r="G20" t="s">
        <v>27</v>
      </c>
      <c r="H20" t="s">
        <v>64</v>
      </c>
      <c r="I20" t="s">
        <v>64</v>
      </c>
      <c r="J20" t="s">
        <v>64</v>
      </c>
      <c r="K20" t="s">
        <v>28</v>
      </c>
      <c r="L20" t="s">
        <v>28</v>
      </c>
      <c r="N20" t="s">
        <v>28</v>
      </c>
      <c r="O20" t="s">
        <v>28</v>
      </c>
      <c r="P20" t="s">
        <v>28</v>
      </c>
    </row>
    <row r="21" spans="1:16" x14ac:dyDescent="0.35">
      <c r="A21">
        <v>34</v>
      </c>
      <c r="B21">
        <v>37</v>
      </c>
      <c r="C21" t="s">
        <v>127</v>
      </c>
      <c r="D21" t="s">
        <v>128</v>
      </c>
      <c r="E21" t="s">
        <v>18</v>
      </c>
      <c r="F21" t="s">
        <v>27</v>
      </c>
      <c r="G21" t="s">
        <v>27</v>
      </c>
      <c r="H21" t="s">
        <v>18</v>
      </c>
      <c r="I21" t="s">
        <v>18</v>
      </c>
      <c r="J21" t="s">
        <v>49</v>
      </c>
      <c r="K21" t="s">
        <v>20</v>
      </c>
      <c r="L21" t="s">
        <v>20</v>
      </c>
      <c r="M21" t="s">
        <v>28</v>
      </c>
      <c r="N21" t="s">
        <v>20</v>
      </c>
      <c r="O21" t="s">
        <v>20</v>
      </c>
      <c r="P21" t="s">
        <v>20</v>
      </c>
    </row>
    <row r="22" spans="1:16" x14ac:dyDescent="0.35">
      <c r="A22">
        <v>34</v>
      </c>
      <c r="B22">
        <v>37</v>
      </c>
      <c r="C22" t="s">
        <v>258</v>
      </c>
      <c r="D22" t="s">
        <v>259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28</v>
      </c>
      <c r="L22" t="s">
        <v>28</v>
      </c>
      <c r="M22" t="s">
        <v>89</v>
      </c>
      <c r="N22" t="s">
        <v>89</v>
      </c>
      <c r="O22" t="s">
        <v>89</v>
      </c>
      <c r="P22" t="s">
        <v>89</v>
      </c>
    </row>
    <row r="23" spans="1:16" x14ac:dyDescent="0.35">
      <c r="A23">
        <v>34</v>
      </c>
      <c r="B23">
        <v>37</v>
      </c>
      <c r="C23" t="s">
        <v>260</v>
      </c>
      <c r="D23" t="s">
        <v>261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20</v>
      </c>
      <c r="L23" t="s">
        <v>20</v>
      </c>
      <c r="M23" t="s">
        <v>28</v>
      </c>
      <c r="N23" t="s">
        <v>20</v>
      </c>
      <c r="O23" t="s">
        <v>89</v>
      </c>
      <c r="P23" t="s">
        <v>89</v>
      </c>
    </row>
    <row r="24" spans="1:16" x14ac:dyDescent="0.35">
      <c r="A24">
        <v>34</v>
      </c>
      <c r="B24">
        <v>37</v>
      </c>
      <c r="C24" t="s">
        <v>262</v>
      </c>
      <c r="D24" t="s">
        <v>263</v>
      </c>
      <c r="E24" t="s">
        <v>19</v>
      </c>
      <c r="F24" t="s">
        <v>19</v>
      </c>
      <c r="G24" t="s">
        <v>19</v>
      </c>
      <c r="H24" t="s">
        <v>64</v>
      </c>
      <c r="I24" t="s">
        <v>264</v>
      </c>
      <c r="J24" t="s">
        <v>64</v>
      </c>
      <c r="K24" t="s">
        <v>28</v>
      </c>
      <c r="L24" t="s">
        <v>28</v>
      </c>
      <c r="N24" t="s">
        <v>89</v>
      </c>
      <c r="O24" t="s">
        <v>89</v>
      </c>
      <c r="P24" t="s">
        <v>89</v>
      </c>
    </row>
    <row r="25" spans="1:16" x14ac:dyDescent="0.35">
      <c r="A25">
        <v>34</v>
      </c>
      <c r="B25">
        <v>37</v>
      </c>
      <c r="C25" t="s">
        <v>265</v>
      </c>
      <c r="D25" t="s">
        <v>266</v>
      </c>
      <c r="E25" t="s">
        <v>18</v>
      </c>
      <c r="F25" t="s">
        <v>18</v>
      </c>
      <c r="G25" t="s">
        <v>18</v>
      </c>
      <c r="H25" t="s">
        <v>18</v>
      </c>
      <c r="I25" t="s">
        <v>27</v>
      </c>
      <c r="J25" t="s">
        <v>27</v>
      </c>
      <c r="K25" t="s">
        <v>20</v>
      </c>
      <c r="L25" t="s">
        <v>20</v>
      </c>
      <c r="M25" t="s">
        <v>28</v>
      </c>
      <c r="N25" t="s">
        <v>20</v>
      </c>
      <c r="O25" t="s">
        <v>20</v>
      </c>
      <c r="P25" t="s">
        <v>20</v>
      </c>
    </row>
    <row r="26" spans="1:16" x14ac:dyDescent="0.35">
      <c r="A26">
        <v>34</v>
      </c>
      <c r="B26">
        <v>43</v>
      </c>
      <c r="C26" t="s">
        <v>273</v>
      </c>
      <c r="D26" t="s">
        <v>274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89</v>
      </c>
      <c r="L26" t="s">
        <v>89</v>
      </c>
      <c r="M26" t="s">
        <v>89</v>
      </c>
      <c r="N26" t="s">
        <v>89</v>
      </c>
      <c r="O26" t="s">
        <v>20</v>
      </c>
      <c r="P26" t="s">
        <v>20</v>
      </c>
    </row>
    <row r="27" spans="1:16" x14ac:dyDescent="0.35">
      <c r="A27">
        <v>34</v>
      </c>
      <c r="B27">
        <v>43</v>
      </c>
      <c r="C27" t="s">
        <v>275</v>
      </c>
      <c r="D27" t="s">
        <v>276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89</v>
      </c>
      <c r="L27" t="s">
        <v>89</v>
      </c>
      <c r="M27" t="s">
        <v>89</v>
      </c>
      <c r="N27" t="s">
        <v>89</v>
      </c>
      <c r="O27" t="s">
        <v>89</v>
      </c>
      <c r="P27" t="s">
        <v>89</v>
      </c>
    </row>
    <row r="28" spans="1:16" x14ac:dyDescent="0.35">
      <c r="A28">
        <v>34</v>
      </c>
      <c r="B28">
        <v>45</v>
      </c>
      <c r="C28" t="s">
        <v>277</v>
      </c>
      <c r="D28" t="s">
        <v>278</v>
      </c>
      <c r="E28" t="s">
        <v>27</v>
      </c>
      <c r="F28" t="s">
        <v>279</v>
      </c>
      <c r="G28" t="s">
        <v>46</v>
      </c>
      <c r="H28" t="s">
        <v>280</v>
      </c>
      <c r="I28" t="s">
        <v>280</v>
      </c>
      <c r="J28" t="s">
        <v>281</v>
      </c>
      <c r="K28" t="s">
        <v>20</v>
      </c>
      <c r="L28" t="s">
        <v>20</v>
      </c>
      <c r="N28" t="s">
        <v>20</v>
      </c>
      <c r="O28" t="s">
        <v>20</v>
      </c>
      <c r="P28" t="s">
        <v>20</v>
      </c>
    </row>
    <row r="29" spans="1:16" x14ac:dyDescent="0.35">
      <c r="A29">
        <v>34</v>
      </c>
      <c r="B29">
        <v>45</v>
      </c>
      <c r="C29" t="s">
        <v>282</v>
      </c>
      <c r="D29" t="s">
        <v>283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L29" t="s">
        <v>20</v>
      </c>
      <c r="M29" t="s">
        <v>28</v>
      </c>
      <c r="N29" t="s">
        <v>89</v>
      </c>
      <c r="O29" t="s">
        <v>89</v>
      </c>
      <c r="P29" t="s">
        <v>89</v>
      </c>
    </row>
    <row r="30" spans="1:16" x14ac:dyDescent="0.35">
      <c r="A30">
        <v>34</v>
      </c>
      <c r="B30">
        <v>45</v>
      </c>
      <c r="C30" t="s">
        <v>196</v>
      </c>
      <c r="D30" t="s">
        <v>197</v>
      </c>
      <c r="E30" t="s">
        <v>18</v>
      </c>
      <c r="F30" t="s">
        <v>284</v>
      </c>
      <c r="G30" t="s">
        <v>18</v>
      </c>
      <c r="H30" t="s">
        <v>64</v>
      </c>
      <c r="I30" t="s">
        <v>64</v>
      </c>
      <c r="J30" t="s">
        <v>64</v>
      </c>
      <c r="K30" t="s">
        <v>20</v>
      </c>
      <c r="L30" t="s">
        <v>20</v>
      </c>
      <c r="N30" t="s">
        <v>28</v>
      </c>
      <c r="O30" t="s">
        <v>28</v>
      </c>
      <c r="P30" t="s">
        <v>28</v>
      </c>
    </row>
    <row r="31" spans="1:16" x14ac:dyDescent="0.35">
      <c r="A31">
        <v>34</v>
      </c>
      <c r="B31">
        <v>45</v>
      </c>
      <c r="C31" t="s">
        <v>285</v>
      </c>
      <c r="D31" t="s">
        <v>286</v>
      </c>
      <c r="E31" t="s">
        <v>18</v>
      </c>
      <c r="F31" t="s">
        <v>264</v>
      </c>
      <c r="G31" t="s">
        <v>19</v>
      </c>
      <c r="H31" t="s">
        <v>19</v>
      </c>
      <c r="I31" t="s">
        <v>19</v>
      </c>
      <c r="J31" t="s">
        <v>19</v>
      </c>
      <c r="K31" t="s">
        <v>20</v>
      </c>
      <c r="L31" t="s">
        <v>20</v>
      </c>
      <c r="M31" t="s">
        <v>89</v>
      </c>
      <c r="N31" t="s">
        <v>28</v>
      </c>
      <c r="O31" t="s">
        <v>28</v>
      </c>
      <c r="P31" t="s">
        <v>28</v>
      </c>
    </row>
    <row r="32" spans="1:16" x14ac:dyDescent="0.35">
      <c r="A32">
        <v>34</v>
      </c>
      <c r="B32">
        <v>57</v>
      </c>
      <c r="C32" t="s">
        <v>287</v>
      </c>
      <c r="D32" t="s">
        <v>288</v>
      </c>
      <c r="E32" t="s">
        <v>18</v>
      </c>
      <c r="F32" t="s">
        <v>18</v>
      </c>
      <c r="G32" t="s">
        <v>18</v>
      </c>
      <c r="H32" t="s">
        <v>19</v>
      </c>
      <c r="I32" t="s">
        <v>19</v>
      </c>
      <c r="J32" t="s">
        <v>19</v>
      </c>
      <c r="K32" t="s">
        <v>20</v>
      </c>
      <c r="L32" t="s">
        <v>28</v>
      </c>
      <c r="N32" t="s">
        <v>28</v>
      </c>
      <c r="O32" t="s">
        <v>28</v>
      </c>
      <c r="P32" t="s">
        <v>28</v>
      </c>
    </row>
    <row r="33" spans="1:16" x14ac:dyDescent="0.35">
      <c r="A33">
        <v>34</v>
      </c>
      <c r="B33">
        <v>57</v>
      </c>
      <c r="C33" t="s">
        <v>289</v>
      </c>
      <c r="D33" t="s">
        <v>290</v>
      </c>
      <c r="F33" t="s">
        <v>49</v>
      </c>
      <c r="G33" t="s">
        <v>46</v>
      </c>
      <c r="H33" t="s">
        <v>46</v>
      </c>
      <c r="I33" t="s">
        <v>19</v>
      </c>
      <c r="J33" t="s">
        <v>19</v>
      </c>
      <c r="L33" t="s">
        <v>20</v>
      </c>
      <c r="M33" t="s">
        <v>28</v>
      </c>
      <c r="N33" t="s">
        <v>28</v>
      </c>
      <c r="O33" t="s">
        <v>89</v>
      </c>
      <c r="P33" t="s">
        <v>89</v>
      </c>
    </row>
    <row r="34" spans="1:16" x14ac:dyDescent="0.35">
      <c r="A34">
        <v>34</v>
      </c>
      <c r="B34">
        <v>57</v>
      </c>
      <c r="C34" t="s">
        <v>291</v>
      </c>
      <c r="D34" t="s">
        <v>292</v>
      </c>
      <c r="E34" t="s">
        <v>18</v>
      </c>
      <c r="F34" t="s">
        <v>18</v>
      </c>
      <c r="G34" t="s">
        <v>18</v>
      </c>
      <c r="H34" t="s">
        <v>293</v>
      </c>
      <c r="I34" t="s">
        <v>294</v>
      </c>
      <c r="J34" t="s">
        <v>294</v>
      </c>
      <c r="K34" t="s">
        <v>20</v>
      </c>
      <c r="L34" t="s">
        <v>20</v>
      </c>
      <c r="N34" t="s">
        <v>28</v>
      </c>
      <c r="O34" t="s">
        <v>28</v>
      </c>
      <c r="P34" t="s">
        <v>28</v>
      </c>
    </row>
    <row r="35" spans="1:16" x14ac:dyDescent="0.35">
      <c r="A35">
        <v>34</v>
      </c>
      <c r="B35">
        <v>57</v>
      </c>
      <c r="C35" t="s">
        <v>295</v>
      </c>
      <c r="D35" t="s">
        <v>296</v>
      </c>
      <c r="E35" t="s">
        <v>18</v>
      </c>
      <c r="F35" t="s">
        <v>18</v>
      </c>
      <c r="G35" t="s">
        <v>18</v>
      </c>
      <c r="H35" t="s">
        <v>19</v>
      </c>
      <c r="I35" t="s">
        <v>19</v>
      </c>
      <c r="J35" t="s">
        <v>19</v>
      </c>
      <c r="K35" t="s">
        <v>20</v>
      </c>
      <c r="L35" t="s">
        <v>20</v>
      </c>
      <c r="M35" t="s">
        <v>28</v>
      </c>
      <c r="N35" t="s">
        <v>28</v>
      </c>
      <c r="O35" t="s">
        <v>28</v>
      </c>
      <c r="P35" t="s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81CD-0CEE-45BB-AC46-B548D0A8F386}">
  <dimension ref="A1:P37"/>
  <sheetViews>
    <sheetView workbookViewId="0">
      <selection activeCell="J21" sqref="J2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81</v>
      </c>
      <c r="B2">
        <v>32</v>
      </c>
      <c r="C2" t="s">
        <v>668</v>
      </c>
      <c r="D2" t="s">
        <v>669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20</v>
      </c>
      <c r="N2" t="s">
        <v>20</v>
      </c>
      <c r="O2" t="s">
        <v>20</v>
      </c>
      <c r="P2" t="s">
        <v>20</v>
      </c>
    </row>
    <row r="3" spans="1:16" x14ac:dyDescent="0.35">
      <c r="A3">
        <v>81</v>
      </c>
      <c r="B3">
        <v>32</v>
      </c>
      <c r="C3" t="s">
        <v>670</v>
      </c>
      <c r="D3" t="s">
        <v>671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20</v>
      </c>
      <c r="L3" t="s">
        <v>20</v>
      </c>
      <c r="M3" t="s">
        <v>28</v>
      </c>
      <c r="N3" t="s">
        <v>28</v>
      </c>
      <c r="O3" t="s">
        <v>28</v>
      </c>
      <c r="P3" t="s">
        <v>28</v>
      </c>
    </row>
    <row r="4" spans="1:16" x14ac:dyDescent="0.35">
      <c r="A4">
        <v>81</v>
      </c>
      <c r="B4">
        <v>32</v>
      </c>
      <c r="C4" t="s">
        <v>672</v>
      </c>
      <c r="D4" t="s">
        <v>673</v>
      </c>
    </row>
    <row r="5" spans="1:16" x14ac:dyDescent="0.35">
      <c r="A5">
        <v>81</v>
      </c>
      <c r="B5">
        <v>32</v>
      </c>
      <c r="C5" t="s">
        <v>350</v>
      </c>
      <c r="D5" t="s">
        <v>351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89</v>
      </c>
      <c r="L5" t="s">
        <v>89</v>
      </c>
      <c r="M5" t="s">
        <v>20</v>
      </c>
      <c r="N5" t="s">
        <v>20</v>
      </c>
      <c r="O5" t="s">
        <v>20</v>
      </c>
      <c r="P5" t="s">
        <v>20</v>
      </c>
    </row>
    <row r="6" spans="1:16" x14ac:dyDescent="0.35">
      <c r="A6">
        <v>81</v>
      </c>
      <c r="B6">
        <v>32</v>
      </c>
      <c r="C6" t="s">
        <v>352</v>
      </c>
      <c r="D6" t="s">
        <v>353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20</v>
      </c>
      <c r="N6" t="s">
        <v>20</v>
      </c>
      <c r="O6" t="s">
        <v>20</v>
      </c>
      <c r="P6" t="s">
        <v>20</v>
      </c>
    </row>
    <row r="7" spans="1:16" x14ac:dyDescent="0.35">
      <c r="A7">
        <v>81</v>
      </c>
      <c r="B7">
        <v>32</v>
      </c>
      <c r="C7" t="s">
        <v>56</v>
      </c>
    </row>
    <row r="8" spans="1:16" x14ac:dyDescent="0.35">
      <c r="A8">
        <v>81</v>
      </c>
      <c r="B8">
        <v>32</v>
      </c>
      <c r="C8" t="s">
        <v>57</v>
      </c>
    </row>
    <row r="9" spans="1:16" x14ac:dyDescent="0.35">
      <c r="A9">
        <v>81</v>
      </c>
      <c r="B9">
        <v>33</v>
      </c>
      <c r="C9" t="s">
        <v>146</v>
      </c>
      <c r="D9" t="s">
        <v>147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</row>
    <row r="10" spans="1:16" x14ac:dyDescent="0.35">
      <c r="A10">
        <v>81</v>
      </c>
      <c r="B10">
        <v>33</v>
      </c>
      <c r="C10" t="s">
        <v>674</v>
      </c>
      <c r="D10" t="s">
        <v>675</v>
      </c>
      <c r="E10" t="s">
        <v>27</v>
      </c>
      <c r="F10" t="s">
        <v>27</v>
      </c>
      <c r="G10" t="s">
        <v>27</v>
      </c>
      <c r="H10" t="s">
        <v>18</v>
      </c>
      <c r="I10" t="s">
        <v>27</v>
      </c>
      <c r="J10" t="s">
        <v>27</v>
      </c>
      <c r="K10" t="s">
        <v>20</v>
      </c>
      <c r="L10" t="s">
        <v>20</v>
      </c>
      <c r="M10" t="s">
        <v>28</v>
      </c>
      <c r="N10" t="s">
        <v>28</v>
      </c>
      <c r="O10" t="s">
        <v>28</v>
      </c>
      <c r="P10" t="s">
        <v>28</v>
      </c>
    </row>
    <row r="11" spans="1:16" x14ac:dyDescent="0.35">
      <c r="A11">
        <v>81</v>
      </c>
      <c r="B11">
        <v>33</v>
      </c>
      <c r="C11" t="s">
        <v>122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89</v>
      </c>
      <c r="L11" t="s">
        <v>89</v>
      </c>
      <c r="M11" t="s">
        <v>28</v>
      </c>
      <c r="N11" t="s">
        <v>28</v>
      </c>
      <c r="O11" t="s">
        <v>28</v>
      </c>
      <c r="P11" t="s">
        <v>28</v>
      </c>
    </row>
    <row r="12" spans="1:16" x14ac:dyDescent="0.35">
      <c r="A12">
        <v>81</v>
      </c>
      <c r="B12">
        <v>33</v>
      </c>
      <c r="C12" t="s">
        <v>58</v>
      </c>
    </row>
    <row r="13" spans="1:16" x14ac:dyDescent="0.35">
      <c r="A13">
        <v>81</v>
      </c>
      <c r="B13">
        <v>34</v>
      </c>
      <c r="C13" t="s">
        <v>458</v>
      </c>
      <c r="D13" t="s">
        <v>459</v>
      </c>
      <c r="I13" t="s">
        <v>18</v>
      </c>
      <c r="J13" t="s">
        <v>18</v>
      </c>
    </row>
    <row r="14" spans="1:16" x14ac:dyDescent="0.35">
      <c r="A14">
        <v>81</v>
      </c>
      <c r="B14">
        <v>34</v>
      </c>
      <c r="C14" t="s">
        <v>460</v>
      </c>
      <c r="D14" t="s">
        <v>461</v>
      </c>
    </row>
    <row r="15" spans="1:16" x14ac:dyDescent="0.35">
      <c r="A15">
        <v>81</v>
      </c>
      <c r="B15">
        <v>34</v>
      </c>
      <c r="C15" t="s">
        <v>676</v>
      </c>
      <c r="D15" t="s">
        <v>677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173</v>
      </c>
      <c r="K15" t="s">
        <v>28</v>
      </c>
      <c r="L15" t="s">
        <v>28</v>
      </c>
      <c r="M15" t="s">
        <v>20</v>
      </c>
      <c r="N15" t="s">
        <v>20</v>
      </c>
      <c r="O15" t="s">
        <v>20</v>
      </c>
      <c r="P15" t="s">
        <v>20</v>
      </c>
    </row>
    <row r="16" spans="1:16" x14ac:dyDescent="0.35">
      <c r="A16">
        <v>81</v>
      </c>
      <c r="B16">
        <v>34</v>
      </c>
      <c r="C16" t="s">
        <v>678</v>
      </c>
      <c r="D16" t="s">
        <v>679</v>
      </c>
      <c r="E16" t="s">
        <v>198</v>
      </c>
      <c r="F16" t="s">
        <v>198</v>
      </c>
      <c r="G16" t="s">
        <v>27</v>
      </c>
      <c r="H16" t="s">
        <v>18</v>
      </c>
      <c r="I16" t="s">
        <v>27</v>
      </c>
      <c r="K16" t="s">
        <v>89</v>
      </c>
      <c r="L16" t="s">
        <v>89</v>
      </c>
      <c r="M16" t="s">
        <v>20</v>
      </c>
      <c r="N16" t="s">
        <v>20</v>
      </c>
      <c r="O16" t="s">
        <v>20</v>
      </c>
      <c r="P16" t="s">
        <v>20</v>
      </c>
    </row>
    <row r="17" spans="1:16" x14ac:dyDescent="0.35">
      <c r="A17">
        <v>81</v>
      </c>
      <c r="B17">
        <v>34</v>
      </c>
      <c r="C17" t="s">
        <v>365</v>
      </c>
      <c r="D17" t="s">
        <v>366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K17" t="s">
        <v>28</v>
      </c>
      <c r="L17" t="s">
        <v>28</v>
      </c>
      <c r="M17" t="s">
        <v>20</v>
      </c>
      <c r="N17" t="s">
        <v>20</v>
      </c>
      <c r="O17" t="s">
        <v>20</v>
      </c>
      <c r="P17" t="s">
        <v>20</v>
      </c>
    </row>
    <row r="18" spans="1:16" x14ac:dyDescent="0.35">
      <c r="A18">
        <v>81</v>
      </c>
      <c r="B18">
        <v>34</v>
      </c>
      <c r="C18" t="s">
        <v>680</v>
      </c>
      <c r="D18" t="s">
        <v>681</v>
      </c>
      <c r="E18" t="s">
        <v>198</v>
      </c>
      <c r="F18" t="s">
        <v>198</v>
      </c>
      <c r="G18" t="s">
        <v>27</v>
      </c>
      <c r="H18" t="s">
        <v>27</v>
      </c>
      <c r="I18" t="s">
        <v>27</v>
      </c>
      <c r="J18" t="s">
        <v>198</v>
      </c>
      <c r="K18" t="s">
        <v>89</v>
      </c>
      <c r="L18" t="s">
        <v>89</v>
      </c>
      <c r="M18" t="s">
        <v>20</v>
      </c>
      <c r="N18" t="s">
        <v>20</v>
      </c>
      <c r="O18" t="s">
        <v>20</v>
      </c>
      <c r="P18" t="s">
        <v>20</v>
      </c>
    </row>
    <row r="19" spans="1:16" x14ac:dyDescent="0.35">
      <c r="A19">
        <v>81</v>
      </c>
      <c r="B19">
        <v>34</v>
      </c>
      <c r="C19" t="s">
        <v>682</v>
      </c>
      <c r="D19" t="s">
        <v>683</v>
      </c>
      <c r="I19" t="s">
        <v>27</v>
      </c>
      <c r="J19" t="s">
        <v>27</v>
      </c>
    </row>
    <row r="20" spans="1:16" x14ac:dyDescent="0.35">
      <c r="A20">
        <v>81</v>
      </c>
      <c r="B20">
        <v>34</v>
      </c>
      <c r="C20" t="s">
        <v>401</v>
      </c>
      <c r="D20" t="s">
        <v>402</v>
      </c>
      <c r="E20" t="s">
        <v>49</v>
      </c>
      <c r="F20" t="s">
        <v>61</v>
      </c>
      <c r="G20" t="s">
        <v>27</v>
      </c>
      <c r="H20" t="s">
        <v>27</v>
      </c>
      <c r="I20" t="s">
        <v>27</v>
      </c>
      <c r="J20" t="s">
        <v>27</v>
      </c>
      <c r="K20" t="s">
        <v>89</v>
      </c>
      <c r="L20" t="s">
        <v>89</v>
      </c>
      <c r="M20" t="s">
        <v>20</v>
      </c>
      <c r="N20" t="s">
        <v>20</v>
      </c>
      <c r="O20" t="s">
        <v>20</v>
      </c>
      <c r="P20" t="s">
        <v>20</v>
      </c>
    </row>
    <row r="21" spans="1:16" x14ac:dyDescent="0.35">
      <c r="A21">
        <v>81</v>
      </c>
      <c r="B21">
        <v>34</v>
      </c>
      <c r="C21" t="s">
        <v>684</v>
      </c>
      <c r="D21" t="s">
        <v>685</v>
      </c>
      <c r="E21" t="s">
        <v>27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28</v>
      </c>
      <c r="L21" t="s">
        <v>28</v>
      </c>
      <c r="M21" t="s">
        <v>20</v>
      </c>
      <c r="N21" t="s">
        <v>20</v>
      </c>
      <c r="O21" t="s">
        <v>20</v>
      </c>
      <c r="P21" t="s">
        <v>20</v>
      </c>
    </row>
    <row r="22" spans="1:16" x14ac:dyDescent="0.35">
      <c r="A22">
        <v>81</v>
      </c>
      <c r="B22">
        <v>34</v>
      </c>
      <c r="C22" t="s">
        <v>65</v>
      </c>
      <c r="E22" t="s">
        <v>61</v>
      </c>
      <c r="F22" t="s">
        <v>61</v>
      </c>
      <c r="G22" t="s">
        <v>49</v>
      </c>
      <c r="H22" t="s">
        <v>49</v>
      </c>
      <c r="I22" t="s">
        <v>27</v>
      </c>
      <c r="J22" t="s">
        <v>27</v>
      </c>
      <c r="K22" t="s">
        <v>89</v>
      </c>
      <c r="L22" t="s">
        <v>89</v>
      </c>
      <c r="M22" t="s">
        <v>89</v>
      </c>
      <c r="N22" t="s">
        <v>89</v>
      </c>
      <c r="O22" t="s">
        <v>89</v>
      </c>
      <c r="P22" t="s">
        <v>89</v>
      </c>
    </row>
    <row r="23" spans="1:16" x14ac:dyDescent="0.35">
      <c r="A23">
        <v>81</v>
      </c>
      <c r="B23">
        <v>34</v>
      </c>
      <c r="C23" t="s">
        <v>66</v>
      </c>
    </row>
    <row r="24" spans="1:16" x14ac:dyDescent="0.35">
      <c r="A24">
        <v>81</v>
      </c>
      <c r="B24">
        <v>37</v>
      </c>
      <c r="C24" t="s">
        <v>258</v>
      </c>
      <c r="D24" t="s">
        <v>259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20</v>
      </c>
      <c r="L24" t="s">
        <v>20</v>
      </c>
      <c r="M24" t="s">
        <v>28</v>
      </c>
      <c r="N24" t="s">
        <v>28</v>
      </c>
      <c r="O24" t="s">
        <v>28</v>
      </c>
      <c r="P24" t="s">
        <v>28</v>
      </c>
    </row>
    <row r="25" spans="1:16" x14ac:dyDescent="0.35">
      <c r="A25">
        <v>81</v>
      </c>
      <c r="B25">
        <v>37</v>
      </c>
      <c r="C25" t="s">
        <v>686</v>
      </c>
      <c r="D25" t="s">
        <v>687</v>
      </c>
      <c r="E25" t="s">
        <v>49</v>
      </c>
      <c r="F25" t="s">
        <v>61</v>
      </c>
      <c r="G25" t="s">
        <v>27</v>
      </c>
      <c r="H25" t="s">
        <v>27</v>
      </c>
      <c r="I25" t="s">
        <v>27</v>
      </c>
      <c r="J25" t="s">
        <v>27</v>
      </c>
      <c r="K25" t="s">
        <v>28</v>
      </c>
      <c r="L25" t="s">
        <v>28</v>
      </c>
      <c r="M25" t="s">
        <v>20</v>
      </c>
      <c r="N25" t="s">
        <v>20</v>
      </c>
      <c r="O25" t="s">
        <v>20</v>
      </c>
      <c r="P25" t="s">
        <v>20</v>
      </c>
    </row>
    <row r="26" spans="1:16" x14ac:dyDescent="0.35">
      <c r="A26">
        <v>81</v>
      </c>
      <c r="B26">
        <v>37</v>
      </c>
      <c r="C26" t="s">
        <v>482</v>
      </c>
      <c r="D26" t="s">
        <v>483</v>
      </c>
    </row>
    <row r="27" spans="1:16" x14ac:dyDescent="0.35">
      <c r="A27">
        <v>81</v>
      </c>
      <c r="B27">
        <v>37</v>
      </c>
      <c r="C27" t="s">
        <v>688</v>
      </c>
      <c r="D27" t="s">
        <v>689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28</v>
      </c>
      <c r="L27" t="s">
        <v>28</v>
      </c>
      <c r="M27" t="s">
        <v>89</v>
      </c>
      <c r="N27" t="s">
        <v>89</v>
      </c>
      <c r="O27" t="s">
        <v>89</v>
      </c>
      <c r="P27" t="s">
        <v>89</v>
      </c>
    </row>
    <row r="28" spans="1:16" x14ac:dyDescent="0.35">
      <c r="A28">
        <v>81</v>
      </c>
      <c r="B28">
        <v>37</v>
      </c>
      <c r="C28" t="s">
        <v>265</v>
      </c>
      <c r="D28" t="s">
        <v>266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89</v>
      </c>
      <c r="L28" t="s">
        <v>89</v>
      </c>
      <c r="M28" t="s">
        <v>89</v>
      </c>
      <c r="N28" t="s">
        <v>89</v>
      </c>
      <c r="O28" t="s">
        <v>89</v>
      </c>
      <c r="P28" t="s">
        <v>89</v>
      </c>
    </row>
    <row r="29" spans="1:16" x14ac:dyDescent="0.35">
      <c r="A29">
        <v>81</v>
      </c>
      <c r="B29">
        <v>37</v>
      </c>
      <c r="C29" t="s">
        <v>493</v>
      </c>
      <c r="D29" t="s">
        <v>494</v>
      </c>
      <c r="E29" t="s">
        <v>49</v>
      </c>
      <c r="F29" t="s">
        <v>61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20</v>
      </c>
      <c r="N29" t="s">
        <v>20</v>
      </c>
      <c r="O29" t="s">
        <v>20</v>
      </c>
      <c r="P29" t="s">
        <v>20</v>
      </c>
    </row>
    <row r="30" spans="1:16" x14ac:dyDescent="0.35">
      <c r="A30">
        <v>81</v>
      </c>
      <c r="B30">
        <v>37</v>
      </c>
      <c r="C30" t="s">
        <v>690</v>
      </c>
      <c r="D30" t="s">
        <v>691</v>
      </c>
      <c r="E30" t="s">
        <v>27</v>
      </c>
      <c r="F30" t="s">
        <v>27</v>
      </c>
      <c r="G30" t="s">
        <v>198</v>
      </c>
      <c r="H30" t="s">
        <v>27</v>
      </c>
      <c r="I30" t="s">
        <v>198</v>
      </c>
      <c r="J30" t="s">
        <v>198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</row>
    <row r="31" spans="1:16" x14ac:dyDescent="0.35">
      <c r="A31">
        <v>81</v>
      </c>
      <c r="B31">
        <v>37</v>
      </c>
      <c r="C31" t="s">
        <v>77</v>
      </c>
    </row>
    <row r="32" spans="1:16" x14ac:dyDescent="0.35">
      <c r="A32">
        <v>81</v>
      </c>
      <c r="B32">
        <v>37</v>
      </c>
      <c r="C32" t="s">
        <v>78</v>
      </c>
    </row>
    <row r="33" spans="1:16" x14ac:dyDescent="0.35">
      <c r="A33">
        <v>81</v>
      </c>
      <c r="B33">
        <v>57</v>
      </c>
      <c r="C33" t="s">
        <v>291</v>
      </c>
      <c r="D33" t="s">
        <v>292</v>
      </c>
    </row>
    <row r="34" spans="1:16" x14ac:dyDescent="0.35">
      <c r="A34">
        <v>81</v>
      </c>
      <c r="B34">
        <v>57</v>
      </c>
      <c r="C34" t="s">
        <v>295</v>
      </c>
      <c r="D34" t="s">
        <v>296</v>
      </c>
      <c r="E34" t="s">
        <v>49</v>
      </c>
      <c r="F34" t="s">
        <v>61</v>
      </c>
      <c r="G34" t="s">
        <v>27</v>
      </c>
      <c r="H34" t="s">
        <v>27</v>
      </c>
      <c r="I34" t="s">
        <v>27</v>
      </c>
      <c r="J34" t="s">
        <v>27</v>
      </c>
      <c r="K34" t="s">
        <v>89</v>
      </c>
      <c r="L34" t="s">
        <v>89</v>
      </c>
      <c r="M34" t="s">
        <v>28</v>
      </c>
      <c r="N34" t="s">
        <v>28</v>
      </c>
      <c r="O34" t="s">
        <v>28</v>
      </c>
      <c r="P34" t="s">
        <v>28</v>
      </c>
    </row>
    <row r="35" spans="1:16" x14ac:dyDescent="0.35">
      <c r="A35">
        <v>81</v>
      </c>
      <c r="B35">
        <v>57</v>
      </c>
      <c r="C35" t="s">
        <v>297</v>
      </c>
      <c r="D35" t="s">
        <v>298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89</v>
      </c>
      <c r="L35" t="s">
        <v>89</v>
      </c>
      <c r="M35" t="s">
        <v>20</v>
      </c>
      <c r="N35" t="s">
        <v>20</v>
      </c>
      <c r="O35" t="s">
        <v>20</v>
      </c>
      <c r="P35" t="s">
        <v>20</v>
      </c>
    </row>
    <row r="36" spans="1:16" x14ac:dyDescent="0.35">
      <c r="A36">
        <v>81</v>
      </c>
      <c r="B36">
        <v>57</v>
      </c>
      <c r="C36" t="s">
        <v>692</v>
      </c>
      <c r="D36" t="s">
        <v>693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89</v>
      </c>
      <c r="L36" t="s">
        <v>89</v>
      </c>
      <c r="M36" t="s">
        <v>28</v>
      </c>
      <c r="N36" t="s">
        <v>28</v>
      </c>
      <c r="O36" t="s">
        <v>28</v>
      </c>
      <c r="P36" t="s">
        <v>28</v>
      </c>
    </row>
    <row r="37" spans="1:16" x14ac:dyDescent="0.35">
      <c r="A37">
        <v>81</v>
      </c>
      <c r="B37">
        <v>57</v>
      </c>
      <c r="C37" t="s">
        <v>300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8F19-9DBD-41AA-A940-AAC051BC6B66}">
  <dimension ref="A3:O9"/>
  <sheetViews>
    <sheetView workbookViewId="0">
      <selection activeCell="A7" sqref="A7:D9"/>
    </sheetView>
  </sheetViews>
  <sheetFormatPr defaultRowHeight="14.5" x14ac:dyDescent="0.35"/>
  <cols>
    <col min="1" max="1" width="13.7265625" bestFit="1" customWidth="1"/>
    <col min="2" max="14" width="8.1796875" bestFit="1" customWidth="1"/>
    <col min="15" max="15" width="10.7265625" bestFit="1" customWidth="1"/>
    <col min="16" max="17" width="8.1796875" bestFit="1" customWidth="1"/>
    <col min="18" max="18" width="10.7265625" bestFit="1" customWidth="1"/>
    <col min="19" max="20" width="8.1796875" bestFit="1" customWidth="1"/>
    <col min="21" max="21" width="10.7265625" bestFit="1" customWidth="1"/>
  </cols>
  <sheetData>
    <row r="3" spans="1:15" x14ac:dyDescent="0.35">
      <c r="A3" s="1" t="s">
        <v>740</v>
      </c>
      <c r="B3" s="1" t="s">
        <v>6</v>
      </c>
    </row>
    <row r="4" spans="1:15" x14ac:dyDescent="0.35">
      <c r="B4" t="s">
        <v>23</v>
      </c>
      <c r="C4" t="s">
        <v>27</v>
      </c>
      <c r="D4" t="s">
        <v>387</v>
      </c>
      <c r="E4" t="s">
        <v>64</v>
      </c>
      <c r="F4" t="s">
        <v>19</v>
      </c>
      <c r="G4" t="s">
        <v>61</v>
      </c>
      <c r="H4" t="s">
        <v>18</v>
      </c>
      <c r="I4" t="s">
        <v>394</v>
      </c>
      <c r="J4" t="s">
        <v>462</v>
      </c>
      <c r="K4" t="s">
        <v>49</v>
      </c>
      <c r="L4" t="s">
        <v>405</v>
      </c>
      <c r="M4" t="s">
        <v>46</v>
      </c>
      <c r="N4" t="s">
        <v>731</v>
      </c>
      <c r="O4" t="s">
        <v>732</v>
      </c>
    </row>
    <row r="5" spans="1:15" x14ac:dyDescent="0.35">
      <c r="A5" t="s">
        <v>733</v>
      </c>
      <c r="B5">
        <v>3</v>
      </c>
      <c r="C5">
        <v>36</v>
      </c>
      <c r="D5">
        <v>2</v>
      </c>
      <c r="E5">
        <v>2</v>
      </c>
      <c r="F5">
        <v>7</v>
      </c>
      <c r="G5">
        <v>1</v>
      </c>
      <c r="H5">
        <v>27</v>
      </c>
      <c r="I5">
        <v>2</v>
      </c>
      <c r="J5">
        <v>1</v>
      </c>
      <c r="K5">
        <v>2</v>
      </c>
      <c r="L5">
        <v>1</v>
      </c>
      <c r="M5">
        <v>3</v>
      </c>
      <c r="O5">
        <v>87</v>
      </c>
    </row>
    <row r="7" spans="1:15" x14ac:dyDescent="0.35">
      <c r="A7" t="s">
        <v>741</v>
      </c>
      <c r="B7" t="s">
        <v>739</v>
      </c>
      <c r="C7" t="s">
        <v>738</v>
      </c>
    </row>
    <row r="8" spans="1:15" x14ac:dyDescent="0.35">
      <c r="A8">
        <f>34.17</f>
        <v>34.17</v>
      </c>
      <c r="B8">
        <f>84-SUM(A8,C8)</f>
        <v>45.33</v>
      </c>
      <c r="C8">
        <v>4.5</v>
      </c>
      <c r="D8">
        <f>SUM(A8:C8)</f>
        <v>84</v>
      </c>
    </row>
    <row r="9" spans="1:15" x14ac:dyDescent="0.35">
      <c r="A9">
        <f>A8/D8</f>
        <v>0.40678571428571431</v>
      </c>
      <c r="B9">
        <f>B8/D8</f>
        <v>0.53964285714285709</v>
      </c>
      <c r="C9">
        <f>C8/D8</f>
        <v>5.3571428571428568E-2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CD8E-DF00-4079-8991-B7B5D2D0FA26}">
  <dimension ref="A1:S158"/>
  <sheetViews>
    <sheetView workbookViewId="0">
      <selection activeCell="D2" sqref="D2:D158"/>
    </sheetView>
  </sheetViews>
  <sheetFormatPr defaultRowHeight="14.5" x14ac:dyDescent="0.35"/>
  <cols>
    <col min="4" max="4" width="20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759</v>
      </c>
      <c r="N1" t="s">
        <v>734</v>
      </c>
      <c r="O1" t="s">
        <v>735</v>
      </c>
      <c r="P1" t="s">
        <v>736</v>
      </c>
    </row>
    <row r="2" spans="1:19" x14ac:dyDescent="0.35">
      <c r="A2">
        <v>34</v>
      </c>
      <c r="B2">
        <v>31</v>
      </c>
      <c r="C2" t="s">
        <v>217</v>
      </c>
      <c r="D2" t="s">
        <v>218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27</v>
      </c>
      <c r="K2" s="25" t="s">
        <v>18</v>
      </c>
      <c r="M2">
        <v>2019</v>
      </c>
      <c r="N2">
        <v>33.67</v>
      </c>
      <c r="O2">
        <v>53.33</v>
      </c>
      <c r="P2">
        <v>3</v>
      </c>
      <c r="Q2">
        <f>SUM(N2:P2)</f>
        <v>90</v>
      </c>
    </row>
    <row r="3" spans="1:19" x14ac:dyDescent="0.35">
      <c r="A3">
        <v>34</v>
      </c>
      <c r="B3">
        <v>31</v>
      </c>
      <c r="C3" t="s">
        <v>21</v>
      </c>
      <c r="D3" t="s">
        <v>22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s="25" t="s">
        <v>18</v>
      </c>
      <c r="N3">
        <f>N2/Q2</f>
        <v>0.37411111111111112</v>
      </c>
      <c r="O3">
        <f>O2/Q2</f>
        <v>0.5925555555555555</v>
      </c>
      <c r="P3">
        <f>P2/Q2</f>
        <v>3.3333333333333333E-2</v>
      </c>
      <c r="Q3">
        <f>SUM(N3:P3)</f>
        <v>0.99999999999999989</v>
      </c>
      <c r="S3">
        <f>SUM(O3:P3)</f>
        <v>0.62588888888888883</v>
      </c>
    </row>
    <row r="4" spans="1:19" x14ac:dyDescent="0.35">
      <c r="A4">
        <v>34</v>
      </c>
      <c r="B4">
        <v>31</v>
      </c>
      <c r="C4" t="s">
        <v>219</v>
      </c>
      <c r="D4" t="s">
        <v>220</v>
      </c>
      <c r="E4" t="s">
        <v>18</v>
      </c>
      <c r="F4" t="s">
        <v>18</v>
      </c>
      <c r="G4" t="s">
        <v>18</v>
      </c>
      <c r="H4" t="s">
        <v>18</v>
      </c>
      <c r="I4" t="s">
        <v>27</v>
      </c>
      <c r="J4" t="s">
        <v>27</v>
      </c>
      <c r="K4" s="25" t="s">
        <v>18</v>
      </c>
      <c r="M4">
        <v>2017</v>
      </c>
      <c r="N4" t="s">
        <v>734</v>
      </c>
      <c r="O4" t="s">
        <v>737</v>
      </c>
      <c r="P4" t="s">
        <v>738</v>
      </c>
    </row>
    <row r="5" spans="1:19" x14ac:dyDescent="0.35">
      <c r="A5">
        <v>34</v>
      </c>
      <c r="B5">
        <v>31</v>
      </c>
      <c r="C5" t="s">
        <v>39</v>
      </c>
      <c r="E5" t="s">
        <v>18</v>
      </c>
      <c r="F5" t="s">
        <v>18</v>
      </c>
      <c r="G5" t="s">
        <v>18</v>
      </c>
      <c r="K5" s="25"/>
      <c r="N5">
        <v>31</v>
      </c>
      <c r="O5">
        <v>58.33</v>
      </c>
      <c r="P5">
        <v>2.67</v>
      </c>
      <c r="Q5">
        <f>SUM(N5:P5)</f>
        <v>92</v>
      </c>
    </row>
    <row r="6" spans="1:19" x14ac:dyDescent="0.35">
      <c r="A6">
        <v>34</v>
      </c>
      <c r="B6">
        <v>31</v>
      </c>
      <c r="C6" t="s">
        <v>40</v>
      </c>
      <c r="K6" s="25"/>
      <c r="N6">
        <f>N5/Q5</f>
        <v>0.33695652173913043</v>
      </c>
      <c r="O6">
        <f>O5/Q5</f>
        <v>0.6340217391304348</v>
      </c>
      <c r="P6">
        <f>P5/Q5</f>
        <v>2.9021739130434782E-2</v>
      </c>
      <c r="Q6">
        <f>SUM(N6:P6)</f>
        <v>1</v>
      </c>
      <c r="S6">
        <f>SUM(O6:P6)</f>
        <v>0.66304347826086962</v>
      </c>
    </row>
    <row r="7" spans="1:19" x14ac:dyDescent="0.35">
      <c r="A7">
        <v>34</v>
      </c>
      <c r="B7">
        <v>32</v>
      </c>
      <c r="C7" t="s">
        <v>221</v>
      </c>
      <c r="D7" t="s">
        <v>222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s="25" t="s">
        <v>18</v>
      </c>
      <c r="M7">
        <v>2015</v>
      </c>
      <c r="N7" t="s">
        <v>734</v>
      </c>
      <c r="O7" t="s">
        <v>739</v>
      </c>
      <c r="P7" t="s">
        <v>738</v>
      </c>
    </row>
    <row r="8" spans="1:19" x14ac:dyDescent="0.35">
      <c r="A8">
        <v>34</v>
      </c>
      <c r="B8">
        <v>32</v>
      </c>
      <c r="C8" t="s">
        <v>223</v>
      </c>
      <c r="D8" t="s">
        <v>224</v>
      </c>
      <c r="E8" t="s">
        <v>27</v>
      </c>
      <c r="F8" t="s">
        <v>61</v>
      </c>
      <c r="G8" t="s">
        <v>61</v>
      </c>
      <c r="H8" t="s">
        <v>27</v>
      </c>
      <c r="I8" t="s">
        <v>27</v>
      </c>
      <c r="J8" t="s">
        <v>18</v>
      </c>
      <c r="K8" s="25" t="s">
        <v>18</v>
      </c>
      <c r="N8">
        <v>30.83</v>
      </c>
      <c r="O8">
        <v>54.83</v>
      </c>
      <c r="P8">
        <v>4.34</v>
      </c>
      <c r="Q8">
        <f>SUM(N8:P8)</f>
        <v>90</v>
      </c>
    </row>
    <row r="9" spans="1:19" x14ac:dyDescent="0.35">
      <c r="A9">
        <v>34</v>
      </c>
      <c r="B9">
        <v>32</v>
      </c>
      <c r="C9" t="s">
        <v>56</v>
      </c>
      <c r="E9" t="s">
        <v>133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s="25" t="s">
        <v>18</v>
      </c>
      <c r="N9">
        <f>N8/Q8</f>
        <v>0.34255555555555556</v>
      </c>
      <c r="O9">
        <f>O8/Q8</f>
        <v>0.60922222222222222</v>
      </c>
      <c r="P9">
        <f>P8/Q8</f>
        <v>4.8222222222222222E-2</v>
      </c>
      <c r="S9">
        <f>SUM(O9:P9)</f>
        <v>0.6574444444444445</v>
      </c>
    </row>
    <row r="10" spans="1:19" x14ac:dyDescent="0.35">
      <c r="A10">
        <v>34</v>
      </c>
      <c r="B10">
        <v>32</v>
      </c>
      <c r="C10" t="s">
        <v>57</v>
      </c>
      <c r="K10" s="25"/>
      <c r="M10">
        <v>2013</v>
      </c>
      <c r="N10" t="s">
        <v>741</v>
      </c>
      <c r="O10" t="s">
        <v>739</v>
      </c>
      <c r="P10" t="s">
        <v>738</v>
      </c>
    </row>
    <row r="11" spans="1:19" x14ac:dyDescent="0.35">
      <c r="A11">
        <v>34</v>
      </c>
      <c r="B11">
        <v>33</v>
      </c>
      <c r="C11" t="s">
        <v>225</v>
      </c>
      <c r="D11" t="s">
        <v>226</v>
      </c>
      <c r="E11" t="s">
        <v>27</v>
      </c>
      <c r="F11" t="s">
        <v>18</v>
      </c>
      <c r="G11" t="s">
        <v>18</v>
      </c>
      <c r="H11" t="s">
        <v>18</v>
      </c>
      <c r="I11" t="s">
        <v>18</v>
      </c>
      <c r="J11" t="s">
        <v>27</v>
      </c>
      <c r="K11" s="25" t="s">
        <v>27</v>
      </c>
      <c r="N11">
        <f>34.17</f>
        <v>34.17</v>
      </c>
      <c r="O11">
        <f>84-SUM(N11,P11)</f>
        <v>45.33</v>
      </c>
      <c r="P11">
        <v>4.5</v>
      </c>
      <c r="Q11">
        <f>SUM(N11:P11)</f>
        <v>84</v>
      </c>
    </row>
    <row r="12" spans="1:19" x14ac:dyDescent="0.35">
      <c r="A12">
        <v>34</v>
      </c>
      <c r="B12">
        <v>33</v>
      </c>
      <c r="C12" t="s">
        <v>227</v>
      </c>
      <c r="D12" t="s">
        <v>228</v>
      </c>
      <c r="E12" t="s">
        <v>18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s="25" t="s">
        <v>18</v>
      </c>
      <c r="N12">
        <f>N11/Q11</f>
        <v>0.40678571428571431</v>
      </c>
      <c r="O12">
        <f>O11/Q11</f>
        <v>0.53964285714285709</v>
      </c>
      <c r="P12">
        <f>P11/Q11</f>
        <v>5.3571428571428568E-2</v>
      </c>
      <c r="S12">
        <f>SUM(O12:P12)</f>
        <v>0.59321428571428569</v>
      </c>
    </row>
    <row r="13" spans="1:19" x14ac:dyDescent="0.35">
      <c r="A13">
        <v>34</v>
      </c>
      <c r="B13">
        <v>33</v>
      </c>
      <c r="C13" t="s">
        <v>229</v>
      </c>
      <c r="D13" t="s">
        <v>230</v>
      </c>
      <c r="E13" t="s">
        <v>27</v>
      </c>
      <c r="F13" t="s">
        <v>27</v>
      </c>
      <c r="G13" t="s">
        <v>27</v>
      </c>
      <c r="H13" t="s">
        <v>133</v>
      </c>
      <c r="I13" t="s">
        <v>133</v>
      </c>
      <c r="J13" t="s">
        <v>27</v>
      </c>
      <c r="K13" s="25" t="s">
        <v>27</v>
      </c>
      <c r="M13">
        <v>2021</v>
      </c>
      <c r="N13" t="s">
        <v>741</v>
      </c>
      <c r="O13" t="s">
        <v>739</v>
      </c>
      <c r="P13" t="s">
        <v>738</v>
      </c>
    </row>
    <row r="14" spans="1:19" x14ac:dyDescent="0.35">
      <c r="A14">
        <v>34</v>
      </c>
      <c r="B14">
        <v>33</v>
      </c>
      <c r="C14" t="s">
        <v>231</v>
      </c>
      <c r="D14" t="s">
        <v>232</v>
      </c>
      <c r="F14" t="s">
        <v>19</v>
      </c>
      <c r="G14" t="s">
        <v>19</v>
      </c>
      <c r="H14" t="s">
        <v>19</v>
      </c>
      <c r="I14" t="s">
        <v>64</v>
      </c>
      <c r="J14" t="s">
        <v>64</v>
      </c>
      <c r="K14" s="25" t="s">
        <v>18</v>
      </c>
      <c r="N14">
        <v>32</v>
      </c>
      <c r="O14">
        <v>49</v>
      </c>
      <c r="P14">
        <v>5</v>
      </c>
      <c r="Q14">
        <f>SUM(N14:P14)</f>
        <v>86</v>
      </c>
    </row>
    <row r="15" spans="1:19" x14ac:dyDescent="0.35">
      <c r="A15">
        <v>34</v>
      </c>
      <c r="B15">
        <v>33</v>
      </c>
      <c r="C15" t="s">
        <v>146</v>
      </c>
      <c r="D15" t="s">
        <v>147</v>
      </c>
      <c r="F15" t="s">
        <v>27</v>
      </c>
      <c r="G15" t="s">
        <v>27</v>
      </c>
      <c r="H15" t="s">
        <v>64</v>
      </c>
      <c r="I15" t="s">
        <v>64</v>
      </c>
      <c r="J15" t="s">
        <v>64</v>
      </c>
      <c r="K15" s="25"/>
      <c r="N15">
        <f>N14/Q14</f>
        <v>0.37209302325581395</v>
      </c>
      <c r="O15">
        <f>O14/Q14</f>
        <v>0.56976744186046513</v>
      </c>
      <c r="P15">
        <f>P14/Q14</f>
        <v>5.8139534883720929E-2</v>
      </c>
      <c r="S15">
        <f>SUM(O15:P15)</f>
        <v>0.62790697674418605</v>
      </c>
    </row>
    <row r="16" spans="1:19" x14ac:dyDescent="0.35">
      <c r="A16">
        <v>34</v>
      </c>
      <c r="B16">
        <v>33</v>
      </c>
      <c r="C16" t="s">
        <v>233</v>
      </c>
      <c r="D16" t="s">
        <v>234</v>
      </c>
      <c r="F16" t="s">
        <v>18</v>
      </c>
      <c r="G16" t="s">
        <v>18</v>
      </c>
      <c r="H16" t="s">
        <v>133</v>
      </c>
      <c r="I16" t="s">
        <v>18</v>
      </c>
      <c r="J16" t="s">
        <v>18</v>
      </c>
      <c r="K16" s="25" t="s">
        <v>43</v>
      </c>
    </row>
    <row r="17" spans="1:15" x14ac:dyDescent="0.35">
      <c r="A17">
        <v>34</v>
      </c>
      <c r="B17">
        <v>33</v>
      </c>
      <c r="C17" t="s">
        <v>122</v>
      </c>
      <c r="K17" s="25"/>
      <c r="N17" t="s">
        <v>836</v>
      </c>
      <c r="O17" t="s">
        <v>837</v>
      </c>
    </row>
    <row r="18" spans="1:15" x14ac:dyDescent="0.35">
      <c r="A18">
        <v>34</v>
      </c>
      <c r="B18">
        <v>33</v>
      </c>
      <c r="C18" t="s">
        <v>58</v>
      </c>
      <c r="K18" s="25"/>
      <c r="M18">
        <v>2013</v>
      </c>
      <c r="N18" s="7">
        <f>S6</f>
        <v>0.66304347826086962</v>
      </c>
      <c r="O18">
        <v>84</v>
      </c>
    </row>
    <row r="19" spans="1:15" x14ac:dyDescent="0.35">
      <c r="A19">
        <v>34</v>
      </c>
      <c r="B19">
        <v>34</v>
      </c>
      <c r="C19" t="s">
        <v>235</v>
      </c>
      <c r="D19" t="s">
        <v>236</v>
      </c>
      <c r="F19" t="s">
        <v>27</v>
      </c>
      <c r="G19" t="s">
        <v>27</v>
      </c>
      <c r="H19" t="s">
        <v>27</v>
      </c>
      <c r="I19" t="s">
        <v>27</v>
      </c>
      <c r="J19" t="s">
        <v>18</v>
      </c>
      <c r="K19" s="25" t="s">
        <v>18</v>
      </c>
      <c r="M19">
        <v>2015</v>
      </c>
      <c r="N19" s="7">
        <f>S9</f>
        <v>0.6574444444444445</v>
      </c>
      <c r="O19">
        <v>90</v>
      </c>
    </row>
    <row r="20" spans="1:15" x14ac:dyDescent="0.35">
      <c r="A20">
        <v>34</v>
      </c>
      <c r="B20">
        <v>34</v>
      </c>
      <c r="C20" t="s">
        <v>65</v>
      </c>
      <c r="K20" s="25"/>
      <c r="M20">
        <v>2017</v>
      </c>
      <c r="N20" s="7">
        <f>S6</f>
        <v>0.66304347826086962</v>
      </c>
      <c r="O20">
        <v>92</v>
      </c>
    </row>
    <row r="21" spans="1:15" x14ac:dyDescent="0.35">
      <c r="A21">
        <v>34</v>
      </c>
      <c r="B21">
        <v>34</v>
      </c>
      <c r="C21" t="s">
        <v>66</v>
      </c>
      <c r="K21" s="25"/>
      <c r="M21">
        <v>2019</v>
      </c>
      <c r="N21" s="7">
        <f>S3</f>
        <v>0.62588888888888883</v>
      </c>
      <c r="O21">
        <v>90</v>
      </c>
    </row>
    <row r="22" spans="1:15" x14ac:dyDescent="0.35">
      <c r="A22">
        <v>34</v>
      </c>
      <c r="B22">
        <v>35</v>
      </c>
      <c r="C22" t="s">
        <v>237</v>
      </c>
      <c r="D22" t="s">
        <v>238</v>
      </c>
      <c r="E22" t="s">
        <v>27</v>
      </c>
      <c r="F22" t="s">
        <v>18</v>
      </c>
      <c r="G22" t="s">
        <v>18</v>
      </c>
      <c r="H22" t="s">
        <v>19</v>
      </c>
      <c r="I22" t="s">
        <v>19</v>
      </c>
      <c r="J22" t="s">
        <v>43</v>
      </c>
      <c r="K22" s="25" t="s">
        <v>18</v>
      </c>
      <c r="M22">
        <v>2021</v>
      </c>
      <c r="N22" s="7">
        <f>S15</f>
        <v>0.62790697674418605</v>
      </c>
      <c r="O22">
        <v>86</v>
      </c>
    </row>
    <row r="23" spans="1:15" x14ac:dyDescent="0.35">
      <c r="A23">
        <v>34</v>
      </c>
      <c r="B23">
        <v>35</v>
      </c>
      <c r="C23" t="s">
        <v>239</v>
      </c>
      <c r="D23" t="s">
        <v>240</v>
      </c>
      <c r="E23" t="s">
        <v>27</v>
      </c>
      <c r="F23" t="s">
        <v>27</v>
      </c>
      <c r="G23" t="s">
        <v>19</v>
      </c>
      <c r="H23" t="s">
        <v>241</v>
      </c>
      <c r="I23" t="s">
        <v>241</v>
      </c>
      <c r="J23" t="s">
        <v>241</v>
      </c>
      <c r="K23" s="25" t="s">
        <v>27</v>
      </c>
    </row>
    <row r="24" spans="1:15" x14ac:dyDescent="0.35">
      <c r="A24">
        <v>34</v>
      </c>
      <c r="B24">
        <v>35</v>
      </c>
      <c r="C24" t="s">
        <v>123</v>
      </c>
      <c r="D24" t="s">
        <v>124</v>
      </c>
      <c r="E24" t="s">
        <v>46</v>
      </c>
      <c r="F24" t="s">
        <v>242</v>
      </c>
      <c r="G24" t="s">
        <v>46</v>
      </c>
      <c r="H24" t="s">
        <v>49</v>
      </c>
      <c r="I24" t="s">
        <v>49</v>
      </c>
      <c r="J24" t="s">
        <v>49</v>
      </c>
      <c r="K24" s="25" t="s">
        <v>61</v>
      </c>
    </row>
    <row r="25" spans="1:15" x14ac:dyDescent="0.35">
      <c r="A25">
        <v>34</v>
      </c>
      <c r="B25">
        <v>35</v>
      </c>
      <c r="C25" t="s">
        <v>243</v>
      </c>
      <c r="D25" t="s">
        <v>244</v>
      </c>
      <c r="E25" t="s">
        <v>27</v>
      </c>
      <c r="F25" t="s">
        <v>27</v>
      </c>
      <c r="G25" t="s">
        <v>19</v>
      </c>
      <c r="H25" t="s">
        <v>64</v>
      </c>
      <c r="I25" t="s">
        <v>245</v>
      </c>
      <c r="J25" t="s">
        <v>245</v>
      </c>
      <c r="K25" s="25" t="s">
        <v>18</v>
      </c>
    </row>
    <row r="26" spans="1:15" x14ac:dyDescent="0.35">
      <c r="A26">
        <v>34</v>
      </c>
      <c r="B26">
        <v>35</v>
      </c>
      <c r="C26" t="s">
        <v>159</v>
      </c>
      <c r="D26" t="s">
        <v>160</v>
      </c>
      <c r="E26" t="s">
        <v>18</v>
      </c>
      <c r="F26" t="s">
        <v>18</v>
      </c>
      <c r="G26" t="s">
        <v>18</v>
      </c>
      <c r="H26" t="s">
        <v>64</v>
      </c>
      <c r="I26" t="s">
        <v>18</v>
      </c>
      <c r="J26" t="s">
        <v>18</v>
      </c>
      <c r="K26" s="25" t="s">
        <v>18</v>
      </c>
    </row>
    <row r="27" spans="1:15" x14ac:dyDescent="0.35">
      <c r="A27">
        <v>34</v>
      </c>
      <c r="B27">
        <v>35</v>
      </c>
      <c r="C27" t="s">
        <v>71</v>
      </c>
      <c r="E27" t="s">
        <v>27</v>
      </c>
      <c r="F27" t="s">
        <v>27</v>
      </c>
      <c r="G27" t="s">
        <v>27</v>
      </c>
      <c r="H27" t="s">
        <v>64</v>
      </c>
      <c r="I27" t="s">
        <v>64</v>
      </c>
      <c r="J27" t="s">
        <v>64</v>
      </c>
      <c r="K27" s="25" t="s">
        <v>27</v>
      </c>
    </row>
    <row r="28" spans="1:15" x14ac:dyDescent="0.35">
      <c r="A28">
        <v>34</v>
      </c>
      <c r="B28">
        <v>35</v>
      </c>
      <c r="C28" t="s">
        <v>72</v>
      </c>
      <c r="K28" s="25"/>
    </row>
    <row r="29" spans="1:15" x14ac:dyDescent="0.35">
      <c r="A29">
        <v>34</v>
      </c>
      <c r="B29">
        <v>36</v>
      </c>
      <c r="C29" t="s">
        <v>165</v>
      </c>
      <c r="D29" t="s">
        <v>166</v>
      </c>
      <c r="K29" s="25"/>
    </row>
    <row r="30" spans="1:15" x14ac:dyDescent="0.35">
      <c r="A30">
        <v>34</v>
      </c>
      <c r="B30">
        <v>36</v>
      </c>
      <c r="C30" t="s">
        <v>246</v>
      </c>
      <c r="D30" t="s">
        <v>247</v>
      </c>
      <c r="K30" s="25"/>
    </row>
    <row r="31" spans="1:15" x14ac:dyDescent="0.35">
      <c r="A31">
        <v>34</v>
      </c>
      <c r="B31">
        <v>36</v>
      </c>
      <c r="C31" t="s">
        <v>248</v>
      </c>
      <c r="D31" t="s">
        <v>249</v>
      </c>
      <c r="K31" s="25"/>
    </row>
    <row r="32" spans="1:15" x14ac:dyDescent="0.35">
      <c r="A32">
        <v>34</v>
      </c>
      <c r="B32">
        <v>36</v>
      </c>
      <c r="C32" t="s">
        <v>250</v>
      </c>
      <c r="D32" t="s">
        <v>251</v>
      </c>
      <c r="K32" s="25"/>
    </row>
    <row r="33" spans="1:11" x14ac:dyDescent="0.35">
      <c r="A33">
        <v>34</v>
      </c>
      <c r="B33">
        <v>36</v>
      </c>
      <c r="C33" t="s">
        <v>176</v>
      </c>
      <c r="D33" t="s">
        <v>252</v>
      </c>
      <c r="K33" s="25"/>
    </row>
    <row r="34" spans="1:11" x14ac:dyDescent="0.35">
      <c r="A34">
        <v>34</v>
      </c>
      <c r="B34">
        <v>36</v>
      </c>
      <c r="C34" t="s">
        <v>253</v>
      </c>
      <c r="D34" t="s">
        <v>254</v>
      </c>
      <c r="K34" s="25"/>
    </row>
    <row r="35" spans="1:11" x14ac:dyDescent="0.35">
      <c r="A35">
        <v>34</v>
      </c>
      <c r="B35">
        <v>36</v>
      </c>
      <c r="C35" t="s">
        <v>255</v>
      </c>
      <c r="D35" t="s">
        <v>256</v>
      </c>
      <c r="K35" s="25"/>
    </row>
    <row r="36" spans="1:11" x14ac:dyDescent="0.35">
      <c r="A36">
        <v>34</v>
      </c>
      <c r="B36">
        <v>36</v>
      </c>
      <c r="C36" t="s">
        <v>177</v>
      </c>
      <c r="D36" t="s">
        <v>257</v>
      </c>
      <c r="K36" s="25"/>
    </row>
    <row r="37" spans="1:11" x14ac:dyDescent="0.35">
      <c r="A37">
        <v>34</v>
      </c>
      <c r="B37">
        <v>36</v>
      </c>
      <c r="C37" t="s">
        <v>178</v>
      </c>
      <c r="K37" s="25"/>
    </row>
    <row r="38" spans="1:11" x14ac:dyDescent="0.35">
      <c r="A38">
        <v>34</v>
      </c>
      <c r="B38">
        <v>36</v>
      </c>
      <c r="C38" t="s">
        <v>179</v>
      </c>
      <c r="K38" s="25"/>
    </row>
    <row r="39" spans="1:11" x14ac:dyDescent="0.35">
      <c r="A39">
        <v>34</v>
      </c>
      <c r="B39">
        <v>37</v>
      </c>
      <c r="C39" t="s">
        <v>127</v>
      </c>
      <c r="D39" t="s">
        <v>128</v>
      </c>
      <c r="E39" t="s">
        <v>18</v>
      </c>
      <c r="F39" t="s">
        <v>27</v>
      </c>
      <c r="G39" t="s">
        <v>27</v>
      </c>
      <c r="H39" t="s">
        <v>18</v>
      </c>
      <c r="I39" t="s">
        <v>18</v>
      </c>
      <c r="J39" t="s">
        <v>49</v>
      </c>
      <c r="K39" s="25" t="s">
        <v>27</v>
      </c>
    </row>
    <row r="40" spans="1:11" x14ac:dyDescent="0.35">
      <c r="A40">
        <v>34</v>
      </c>
      <c r="B40">
        <v>37</v>
      </c>
      <c r="C40" t="s">
        <v>258</v>
      </c>
      <c r="D40" t="s">
        <v>259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s="25"/>
    </row>
    <row r="41" spans="1:11" x14ac:dyDescent="0.35">
      <c r="A41">
        <v>34</v>
      </c>
      <c r="B41">
        <v>37</v>
      </c>
      <c r="C41" t="s">
        <v>260</v>
      </c>
      <c r="D41" t="s">
        <v>261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s="25" t="s">
        <v>27</v>
      </c>
    </row>
    <row r="42" spans="1:11" x14ac:dyDescent="0.35">
      <c r="A42">
        <v>34</v>
      </c>
      <c r="B42">
        <v>37</v>
      </c>
      <c r="C42" t="s">
        <v>262</v>
      </c>
      <c r="D42" t="s">
        <v>263</v>
      </c>
      <c r="E42" t="s">
        <v>19</v>
      </c>
      <c r="F42" t="s">
        <v>19</v>
      </c>
      <c r="G42" t="s">
        <v>19</v>
      </c>
      <c r="H42" t="s">
        <v>64</v>
      </c>
      <c r="I42" t="s">
        <v>264</v>
      </c>
      <c r="J42" t="s">
        <v>64</v>
      </c>
      <c r="K42" s="25"/>
    </row>
    <row r="43" spans="1:11" x14ac:dyDescent="0.35">
      <c r="A43">
        <v>34</v>
      </c>
      <c r="B43">
        <v>37</v>
      </c>
      <c r="C43" t="s">
        <v>265</v>
      </c>
      <c r="D43" t="s">
        <v>266</v>
      </c>
      <c r="E43" t="s">
        <v>18</v>
      </c>
      <c r="F43" t="s">
        <v>18</v>
      </c>
      <c r="G43" t="s">
        <v>18</v>
      </c>
      <c r="H43" t="s">
        <v>18</v>
      </c>
      <c r="I43" t="s">
        <v>27</v>
      </c>
      <c r="J43" t="s">
        <v>27</v>
      </c>
      <c r="K43" s="25" t="s">
        <v>27</v>
      </c>
    </row>
    <row r="44" spans="1:11" x14ac:dyDescent="0.35">
      <c r="A44">
        <v>34</v>
      </c>
      <c r="B44">
        <v>37</v>
      </c>
      <c r="C44" t="s">
        <v>77</v>
      </c>
      <c r="K44" s="25"/>
    </row>
    <row r="45" spans="1:11" x14ac:dyDescent="0.35">
      <c r="A45">
        <v>34</v>
      </c>
      <c r="B45">
        <v>37</v>
      </c>
      <c r="C45" t="s">
        <v>78</v>
      </c>
      <c r="K45" s="25"/>
    </row>
    <row r="46" spans="1:11" x14ac:dyDescent="0.35">
      <c r="A46">
        <v>34</v>
      </c>
      <c r="B46">
        <v>38</v>
      </c>
      <c r="C46" t="s">
        <v>267</v>
      </c>
      <c r="F46" t="s">
        <v>27</v>
      </c>
      <c r="K46" s="25"/>
    </row>
    <row r="47" spans="1:11" x14ac:dyDescent="0.35">
      <c r="A47">
        <v>34</v>
      </c>
      <c r="B47">
        <v>39</v>
      </c>
      <c r="C47" t="s">
        <v>268</v>
      </c>
      <c r="K47" s="25"/>
    </row>
    <row r="48" spans="1:11" x14ac:dyDescent="0.35">
      <c r="A48">
        <v>34</v>
      </c>
      <c r="B48">
        <v>43</v>
      </c>
      <c r="C48" t="s">
        <v>269</v>
      </c>
      <c r="D48" t="s">
        <v>270</v>
      </c>
      <c r="K48" s="25"/>
    </row>
    <row r="49" spans="1:11" x14ac:dyDescent="0.35">
      <c r="A49">
        <v>34</v>
      </c>
      <c r="B49">
        <v>43</v>
      </c>
      <c r="C49" t="s">
        <v>271</v>
      </c>
      <c r="D49" t="s">
        <v>272</v>
      </c>
      <c r="K49" s="25"/>
    </row>
    <row r="50" spans="1:11" x14ac:dyDescent="0.35">
      <c r="A50">
        <v>34</v>
      </c>
      <c r="B50">
        <v>43</v>
      </c>
      <c r="C50" t="s">
        <v>273</v>
      </c>
      <c r="D50" t="s">
        <v>274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s="25" t="s">
        <v>18</v>
      </c>
    </row>
    <row r="51" spans="1:11" x14ac:dyDescent="0.35">
      <c r="A51">
        <v>34</v>
      </c>
      <c r="B51">
        <v>43</v>
      </c>
      <c r="C51" t="s">
        <v>275</v>
      </c>
      <c r="D51" t="s">
        <v>276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s="25" t="s">
        <v>18</v>
      </c>
    </row>
    <row r="52" spans="1:11" x14ac:dyDescent="0.35">
      <c r="A52">
        <v>34</v>
      </c>
      <c r="B52">
        <v>43</v>
      </c>
      <c r="C52" t="s">
        <v>185</v>
      </c>
      <c r="K52" s="25"/>
    </row>
    <row r="53" spans="1:11" x14ac:dyDescent="0.35">
      <c r="A53">
        <v>34</v>
      </c>
      <c r="B53">
        <v>43</v>
      </c>
      <c r="C53" t="s">
        <v>186</v>
      </c>
      <c r="K53" s="25"/>
    </row>
    <row r="54" spans="1:11" x14ac:dyDescent="0.35">
      <c r="A54">
        <v>34</v>
      </c>
      <c r="B54">
        <v>45</v>
      </c>
      <c r="C54" t="s">
        <v>277</v>
      </c>
      <c r="D54" t="s">
        <v>278</v>
      </c>
      <c r="E54" t="s">
        <v>27</v>
      </c>
      <c r="F54" t="s">
        <v>279</v>
      </c>
      <c r="G54" t="s">
        <v>46</v>
      </c>
      <c r="H54" t="s">
        <v>280</v>
      </c>
      <c r="I54" t="s">
        <v>280</v>
      </c>
      <c r="J54" t="s">
        <v>281</v>
      </c>
      <c r="K54" s="25" t="s">
        <v>756</v>
      </c>
    </row>
    <row r="55" spans="1:11" x14ac:dyDescent="0.35">
      <c r="A55">
        <v>34</v>
      </c>
      <c r="B55">
        <v>45</v>
      </c>
      <c r="C55" t="s">
        <v>282</v>
      </c>
      <c r="D55" t="s">
        <v>283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s="25" t="s">
        <v>27</v>
      </c>
    </row>
    <row r="56" spans="1:11" x14ac:dyDescent="0.35">
      <c r="A56">
        <v>34</v>
      </c>
      <c r="B56">
        <v>45</v>
      </c>
      <c r="C56" t="s">
        <v>196</v>
      </c>
      <c r="D56" t="s">
        <v>197</v>
      </c>
      <c r="E56" t="s">
        <v>18</v>
      </c>
      <c r="F56" t="s">
        <v>284</v>
      </c>
      <c r="G56" t="s">
        <v>18</v>
      </c>
      <c r="H56" t="s">
        <v>64</v>
      </c>
      <c r="I56" t="s">
        <v>64</v>
      </c>
      <c r="J56" t="s">
        <v>64</v>
      </c>
      <c r="K56" s="25" t="s">
        <v>27</v>
      </c>
    </row>
    <row r="57" spans="1:11" x14ac:dyDescent="0.35">
      <c r="A57">
        <v>34</v>
      </c>
      <c r="B57">
        <v>45</v>
      </c>
      <c r="C57" t="s">
        <v>285</v>
      </c>
      <c r="D57" t="s">
        <v>286</v>
      </c>
      <c r="E57" t="s">
        <v>18</v>
      </c>
      <c r="F57" t="s">
        <v>264</v>
      </c>
      <c r="G57" t="s">
        <v>19</v>
      </c>
      <c r="H57" t="s">
        <v>19</v>
      </c>
      <c r="I57" t="s">
        <v>19</v>
      </c>
      <c r="J57" t="s">
        <v>19</v>
      </c>
      <c r="K57" s="25" t="s">
        <v>27</v>
      </c>
    </row>
    <row r="58" spans="1:11" x14ac:dyDescent="0.35">
      <c r="A58">
        <v>34</v>
      </c>
      <c r="B58">
        <v>45</v>
      </c>
      <c r="C58" t="s">
        <v>84</v>
      </c>
      <c r="I58" t="s">
        <v>23</v>
      </c>
      <c r="K58" s="25"/>
    </row>
    <row r="59" spans="1:11" x14ac:dyDescent="0.35">
      <c r="A59">
        <v>34</v>
      </c>
      <c r="B59">
        <v>45</v>
      </c>
      <c r="C59" t="s">
        <v>81</v>
      </c>
      <c r="K59" s="25"/>
    </row>
    <row r="60" spans="1:11" x14ac:dyDescent="0.35">
      <c r="A60">
        <v>34</v>
      </c>
      <c r="B60">
        <v>57</v>
      </c>
      <c r="C60" t="s">
        <v>287</v>
      </c>
      <c r="D60" t="s">
        <v>288</v>
      </c>
      <c r="E60" t="s">
        <v>18</v>
      </c>
      <c r="F60" t="s">
        <v>18</v>
      </c>
      <c r="G60" t="s">
        <v>18</v>
      </c>
      <c r="H60" t="s">
        <v>19</v>
      </c>
      <c r="I60" t="s">
        <v>19</v>
      </c>
      <c r="J60" t="s">
        <v>19</v>
      </c>
      <c r="K60" s="25" t="s">
        <v>757</v>
      </c>
    </row>
    <row r="61" spans="1:11" x14ac:dyDescent="0.35">
      <c r="A61">
        <v>34</v>
      </c>
      <c r="B61">
        <v>57</v>
      </c>
      <c r="C61" t="s">
        <v>289</v>
      </c>
      <c r="D61" t="s">
        <v>290</v>
      </c>
      <c r="F61" t="s">
        <v>49</v>
      </c>
      <c r="G61" t="s">
        <v>46</v>
      </c>
      <c r="H61" t="s">
        <v>46</v>
      </c>
      <c r="I61" t="s">
        <v>19</v>
      </c>
      <c r="J61" t="s">
        <v>19</v>
      </c>
      <c r="K61" s="25" t="s">
        <v>18</v>
      </c>
    </row>
    <row r="62" spans="1:11" x14ac:dyDescent="0.35">
      <c r="A62">
        <v>34</v>
      </c>
      <c r="B62">
        <v>57</v>
      </c>
      <c r="C62" t="s">
        <v>291</v>
      </c>
      <c r="D62" t="s">
        <v>292</v>
      </c>
      <c r="E62" t="s">
        <v>18</v>
      </c>
      <c r="F62" t="s">
        <v>18</v>
      </c>
      <c r="G62" t="s">
        <v>18</v>
      </c>
      <c r="H62" t="s">
        <v>293</v>
      </c>
      <c r="I62" t="s">
        <v>294</v>
      </c>
      <c r="J62" t="s">
        <v>294</v>
      </c>
      <c r="K62" s="25" t="s">
        <v>758</v>
      </c>
    </row>
    <row r="63" spans="1:11" x14ac:dyDescent="0.35">
      <c r="A63">
        <v>34</v>
      </c>
      <c r="B63">
        <v>57</v>
      </c>
      <c r="C63" t="s">
        <v>295</v>
      </c>
      <c r="D63" t="s">
        <v>296</v>
      </c>
      <c r="E63" t="s">
        <v>18</v>
      </c>
      <c r="F63" t="s">
        <v>18</v>
      </c>
      <c r="G63" t="s">
        <v>18</v>
      </c>
      <c r="H63" t="s">
        <v>19</v>
      </c>
      <c r="I63" t="s">
        <v>19</v>
      </c>
      <c r="J63" t="s">
        <v>19</v>
      </c>
      <c r="K63" s="25" t="s">
        <v>19</v>
      </c>
    </row>
    <row r="64" spans="1:11" x14ac:dyDescent="0.35">
      <c r="A64">
        <v>34</v>
      </c>
      <c r="B64">
        <v>57</v>
      </c>
      <c r="C64" t="s">
        <v>297</v>
      </c>
      <c r="D64" t="s">
        <v>298</v>
      </c>
      <c r="G64" t="s">
        <v>23</v>
      </c>
    </row>
    <row r="65" spans="1:11" x14ac:dyDescent="0.35">
      <c r="A65">
        <v>34</v>
      </c>
      <c r="B65">
        <v>57</v>
      </c>
      <c r="C65" t="s">
        <v>299</v>
      </c>
    </row>
    <row r="66" spans="1:11" x14ac:dyDescent="0.35">
      <c r="A66">
        <v>34</v>
      </c>
      <c r="B66">
        <v>57</v>
      </c>
      <c r="C66" t="s">
        <v>300</v>
      </c>
    </row>
    <row r="67" spans="1:11" x14ac:dyDescent="0.35">
      <c r="A67">
        <v>47</v>
      </c>
      <c r="B67">
        <v>32</v>
      </c>
      <c r="C67" t="s">
        <v>385</v>
      </c>
      <c r="D67" t="s">
        <v>386</v>
      </c>
      <c r="E67" t="s">
        <v>198</v>
      </c>
      <c r="F67" t="s">
        <v>198</v>
      </c>
      <c r="G67" t="s">
        <v>387</v>
      </c>
      <c r="H67" t="s">
        <v>387</v>
      </c>
      <c r="I67" t="s">
        <v>387</v>
      </c>
      <c r="J67" t="s">
        <v>387</v>
      </c>
      <c r="K67" s="47" t="s">
        <v>198</v>
      </c>
    </row>
    <row r="68" spans="1:11" x14ac:dyDescent="0.35">
      <c r="A68">
        <v>47</v>
      </c>
      <c r="B68">
        <v>32</v>
      </c>
      <c r="C68" t="s">
        <v>56</v>
      </c>
      <c r="G68" t="s">
        <v>27</v>
      </c>
      <c r="H68" t="s">
        <v>27</v>
      </c>
      <c r="I68" t="s">
        <v>27</v>
      </c>
      <c r="J68" t="s">
        <v>27</v>
      </c>
      <c r="K68" s="48" t="s">
        <v>27</v>
      </c>
    </row>
    <row r="69" spans="1:11" x14ac:dyDescent="0.35">
      <c r="A69">
        <v>47</v>
      </c>
      <c r="B69">
        <v>32</v>
      </c>
      <c r="C69" t="s">
        <v>354</v>
      </c>
    </row>
    <row r="70" spans="1:11" x14ac:dyDescent="0.35">
      <c r="A70">
        <v>47</v>
      </c>
      <c r="B70">
        <v>33</v>
      </c>
      <c r="C70" t="s">
        <v>388</v>
      </c>
      <c r="D70" t="s">
        <v>389</v>
      </c>
      <c r="E70" t="s">
        <v>18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</row>
    <row r="71" spans="1:11" x14ac:dyDescent="0.35">
      <c r="A71">
        <v>47</v>
      </c>
      <c r="B71">
        <v>33</v>
      </c>
      <c r="C71" t="s">
        <v>390</v>
      </c>
      <c r="D71" t="s">
        <v>391</v>
      </c>
      <c r="I71" t="s">
        <v>27</v>
      </c>
      <c r="J71" t="s">
        <v>27</v>
      </c>
      <c r="K71" t="s">
        <v>18</v>
      </c>
    </row>
    <row r="72" spans="1:11" x14ac:dyDescent="0.35">
      <c r="A72">
        <v>47</v>
      </c>
      <c r="B72">
        <v>33</v>
      </c>
      <c r="C72" t="s">
        <v>392</v>
      </c>
      <c r="D72" t="s">
        <v>393</v>
      </c>
      <c r="E72" t="s">
        <v>18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</row>
    <row r="73" spans="1:11" x14ac:dyDescent="0.35">
      <c r="A73">
        <v>47</v>
      </c>
      <c r="B73">
        <v>33</v>
      </c>
      <c r="C73" t="s">
        <v>122</v>
      </c>
      <c r="E73" t="s">
        <v>394</v>
      </c>
      <c r="F73" t="s">
        <v>394</v>
      </c>
      <c r="G73" t="s">
        <v>394</v>
      </c>
      <c r="H73" t="s">
        <v>394</v>
      </c>
      <c r="I73" t="s">
        <v>394</v>
      </c>
      <c r="J73" t="s">
        <v>394</v>
      </c>
      <c r="K73" s="9" t="s">
        <v>394</v>
      </c>
    </row>
    <row r="74" spans="1:11" x14ac:dyDescent="0.35">
      <c r="A74">
        <v>47</v>
      </c>
      <c r="B74">
        <v>33</v>
      </c>
      <c r="C74" t="s">
        <v>396</v>
      </c>
    </row>
    <row r="75" spans="1:11" x14ac:dyDescent="0.35">
      <c r="A75">
        <v>47</v>
      </c>
      <c r="B75">
        <v>34</v>
      </c>
      <c r="C75" t="s">
        <v>397</v>
      </c>
      <c r="D75" t="s">
        <v>398</v>
      </c>
      <c r="E75" t="s">
        <v>18</v>
      </c>
      <c r="F75" t="s">
        <v>18</v>
      </c>
      <c r="G75" t="s">
        <v>18</v>
      </c>
      <c r="H75" t="s">
        <v>27</v>
      </c>
      <c r="I75" t="s">
        <v>27</v>
      </c>
      <c r="J75" t="s">
        <v>27</v>
      </c>
      <c r="K75" t="s">
        <v>198</v>
      </c>
    </row>
    <row r="76" spans="1:11" x14ac:dyDescent="0.35">
      <c r="A76">
        <v>47</v>
      </c>
      <c r="B76">
        <v>34</v>
      </c>
      <c r="C76" t="s">
        <v>399</v>
      </c>
      <c r="D76" t="s">
        <v>400</v>
      </c>
      <c r="E76" t="s">
        <v>18</v>
      </c>
      <c r="F76" t="s">
        <v>18</v>
      </c>
      <c r="G76" t="s">
        <v>27</v>
      </c>
      <c r="H76" t="s">
        <v>27</v>
      </c>
      <c r="I76" t="s">
        <v>27</v>
      </c>
      <c r="J76" t="s">
        <v>27</v>
      </c>
      <c r="K76" t="s">
        <v>387</v>
      </c>
    </row>
    <row r="77" spans="1:11" x14ac:dyDescent="0.35">
      <c r="A77">
        <v>47</v>
      </c>
      <c r="B77">
        <v>34</v>
      </c>
      <c r="C77" t="s">
        <v>401</v>
      </c>
      <c r="D77" t="s">
        <v>402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</row>
    <row r="78" spans="1:11" x14ac:dyDescent="0.35">
      <c r="A78">
        <v>47</v>
      </c>
      <c r="B78">
        <v>34</v>
      </c>
      <c r="C78" t="s">
        <v>65</v>
      </c>
      <c r="G78" t="s">
        <v>394</v>
      </c>
      <c r="H78" t="s">
        <v>394</v>
      </c>
      <c r="I78" t="s">
        <v>394</v>
      </c>
      <c r="J78" t="s">
        <v>394</v>
      </c>
      <c r="K78" s="9" t="s">
        <v>394</v>
      </c>
    </row>
    <row r="79" spans="1:11" x14ac:dyDescent="0.35">
      <c r="A79">
        <v>47</v>
      </c>
      <c r="B79">
        <v>34</v>
      </c>
      <c r="C79" t="s">
        <v>403</v>
      </c>
    </row>
    <row r="80" spans="1:11" x14ac:dyDescent="0.35">
      <c r="A80">
        <v>47</v>
      </c>
      <c r="B80">
        <v>35</v>
      </c>
      <c r="C80" t="s">
        <v>325</v>
      </c>
      <c r="D80" t="s">
        <v>326</v>
      </c>
      <c r="E80" t="s">
        <v>38</v>
      </c>
      <c r="F80" t="s">
        <v>404</v>
      </c>
      <c r="G80" t="s">
        <v>405</v>
      </c>
      <c r="H80" t="s">
        <v>405</v>
      </c>
      <c r="I80" t="s">
        <v>405</v>
      </c>
      <c r="J80" t="s">
        <v>387</v>
      </c>
      <c r="K80" s="9" t="s">
        <v>387</v>
      </c>
    </row>
    <row r="81" spans="1:11" x14ac:dyDescent="0.35">
      <c r="A81">
        <v>47</v>
      </c>
      <c r="B81">
        <v>35</v>
      </c>
      <c r="C81" t="s">
        <v>406</v>
      </c>
      <c r="D81" t="s">
        <v>407</v>
      </c>
      <c r="E81" t="s">
        <v>27</v>
      </c>
      <c r="F81" t="s">
        <v>27</v>
      </c>
      <c r="G81" t="s">
        <v>49</v>
      </c>
      <c r="H81" t="s">
        <v>49</v>
      </c>
      <c r="I81" t="s">
        <v>27</v>
      </c>
      <c r="J81" t="s">
        <v>27</v>
      </c>
      <c r="K81" s="47" t="s">
        <v>27</v>
      </c>
    </row>
    <row r="82" spans="1:11" x14ac:dyDescent="0.35">
      <c r="A82">
        <v>47</v>
      </c>
      <c r="B82">
        <v>35</v>
      </c>
      <c r="C82" t="s">
        <v>408</v>
      </c>
      <c r="D82" t="s">
        <v>409</v>
      </c>
      <c r="E82" t="s">
        <v>64</v>
      </c>
      <c r="F82" t="s">
        <v>64</v>
      </c>
      <c r="G82" t="s">
        <v>27</v>
      </c>
      <c r="H82" t="s">
        <v>18</v>
      </c>
      <c r="I82" t="s">
        <v>18</v>
      </c>
      <c r="J82" t="s">
        <v>18</v>
      </c>
      <c r="K82" s="49" t="s">
        <v>387</v>
      </c>
    </row>
    <row r="83" spans="1:11" x14ac:dyDescent="0.35">
      <c r="A83">
        <v>47</v>
      </c>
      <c r="B83">
        <v>35</v>
      </c>
      <c r="C83" t="s">
        <v>410</v>
      </c>
      <c r="D83" t="s">
        <v>411</v>
      </c>
      <c r="E83" t="s">
        <v>49</v>
      </c>
      <c r="F83" t="s">
        <v>61</v>
      </c>
      <c r="G83" t="s">
        <v>49</v>
      </c>
      <c r="H83" t="s">
        <v>49</v>
      </c>
      <c r="I83" t="s">
        <v>27</v>
      </c>
      <c r="J83" t="s">
        <v>27</v>
      </c>
      <c r="K83" s="47" t="s">
        <v>27</v>
      </c>
    </row>
    <row r="84" spans="1:11" x14ac:dyDescent="0.35">
      <c r="A84">
        <v>47</v>
      </c>
      <c r="B84">
        <v>35</v>
      </c>
      <c r="C84" t="s">
        <v>71</v>
      </c>
      <c r="G84" t="s">
        <v>23</v>
      </c>
      <c r="H84" t="s">
        <v>27</v>
      </c>
      <c r="I84" t="s">
        <v>27</v>
      </c>
      <c r="J84" t="s">
        <v>27</v>
      </c>
      <c r="K84" s="50" t="s">
        <v>27</v>
      </c>
    </row>
    <row r="85" spans="1:11" x14ac:dyDescent="0.35">
      <c r="A85">
        <v>47</v>
      </c>
      <c r="B85">
        <v>35</v>
      </c>
      <c r="C85" t="s">
        <v>72</v>
      </c>
    </row>
    <row r="86" spans="1:11" x14ac:dyDescent="0.35">
      <c r="A86">
        <v>47</v>
      </c>
      <c r="B86">
        <v>36</v>
      </c>
      <c r="C86" t="s">
        <v>163</v>
      </c>
      <c r="D86" t="s">
        <v>164</v>
      </c>
      <c r="H86" t="s">
        <v>27</v>
      </c>
      <c r="I86" t="s">
        <v>27</v>
      </c>
      <c r="J86" t="s">
        <v>27</v>
      </c>
      <c r="K86" t="s">
        <v>27</v>
      </c>
    </row>
    <row r="87" spans="1:11" x14ac:dyDescent="0.35">
      <c r="A87">
        <v>47</v>
      </c>
      <c r="B87">
        <v>36</v>
      </c>
      <c r="C87" t="s">
        <v>246</v>
      </c>
      <c r="D87" t="s">
        <v>247</v>
      </c>
      <c r="H87" t="s">
        <v>27</v>
      </c>
      <c r="I87" t="s">
        <v>18</v>
      </c>
      <c r="J87" t="s">
        <v>18</v>
      </c>
      <c r="K87" t="s">
        <v>18</v>
      </c>
    </row>
    <row r="88" spans="1:11" x14ac:dyDescent="0.35">
      <c r="A88">
        <v>47</v>
      </c>
      <c r="B88">
        <v>36</v>
      </c>
      <c r="C88" t="s">
        <v>412</v>
      </c>
      <c r="D88" t="s">
        <v>413</v>
      </c>
      <c r="H88" t="s">
        <v>18</v>
      </c>
      <c r="I88" t="s">
        <v>18</v>
      </c>
      <c r="J88" t="s">
        <v>18</v>
      </c>
      <c r="K88" t="s">
        <v>18</v>
      </c>
    </row>
    <row r="89" spans="1:11" x14ac:dyDescent="0.35">
      <c r="A89">
        <v>47</v>
      </c>
      <c r="B89">
        <v>36</v>
      </c>
      <c r="C89" t="s">
        <v>178</v>
      </c>
      <c r="H89" t="s">
        <v>27</v>
      </c>
      <c r="I89" t="s">
        <v>27</v>
      </c>
      <c r="J89" t="s">
        <v>27</v>
      </c>
      <c r="K89" t="s">
        <v>27</v>
      </c>
    </row>
    <row r="90" spans="1:11" x14ac:dyDescent="0.35">
      <c r="A90">
        <v>47</v>
      </c>
      <c r="B90">
        <v>36</v>
      </c>
      <c r="C90" t="s">
        <v>372</v>
      </c>
    </row>
    <row r="91" spans="1:11" x14ac:dyDescent="0.35">
      <c r="A91">
        <v>47</v>
      </c>
      <c r="B91">
        <v>37</v>
      </c>
      <c r="C91" t="s">
        <v>414</v>
      </c>
      <c r="D91" t="s">
        <v>415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</row>
    <row r="92" spans="1:11" x14ac:dyDescent="0.35">
      <c r="A92">
        <v>47</v>
      </c>
      <c r="B92">
        <v>37</v>
      </c>
      <c r="C92" t="s">
        <v>416</v>
      </c>
      <c r="D92" t="s">
        <v>417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s="9" t="s">
        <v>18</v>
      </c>
    </row>
    <row r="93" spans="1:11" x14ac:dyDescent="0.35">
      <c r="A93">
        <v>47</v>
      </c>
      <c r="B93">
        <v>37</v>
      </c>
      <c r="C93" t="s">
        <v>77</v>
      </c>
      <c r="G93" t="s">
        <v>23</v>
      </c>
      <c r="H93" t="s">
        <v>27</v>
      </c>
      <c r="I93" t="s">
        <v>27</v>
      </c>
      <c r="J93" t="s">
        <v>27</v>
      </c>
      <c r="K93" s="9" t="s">
        <v>27</v>
      </c>
    </row>
    <row r="94" spans="1:11" x14ac:dyDescent="0.35">
      <c r="A94">
        <v>47</v>
      </c>
      <c r="B94">
        <v>37</v>
      </c>
      <c r="C94" t="s">
        <v>418</v>
      </c>
    </row>
    <row r="95" spans="1:11" x14ac:dyDescent="0.35">
      <c r="A95">
        <v>47</v>
      </c>
      <c r="B95">
        <v>42</v>
      </c>
    </row>
    <row r="96" spans="1:11" x14ac:dyDescent="0.35">
      <c r="A96">
        <v>47</v>
      </c>
      <c r="B96">
        <v>42</v>
      </c>
      <c r="C96" t="s">
        <v>419</v>
      </c>
      <c r="D96" t="s">
        <v>420</v>
      </c>
      <c r="E96" t="s">
        <v>18</v>
      </c>
      <c r="F96" t="s">
        <v>18</v>
      </c>
      <c r="G96" t="s">
        <v>18</v>
      </c>
      <c r="H96" t="s">
        <v>27</v>
      </c>
      <c r="I96" t="s">
        <v>27</v>
      </c>
      <c r="J96" t="s">
        <v>27</v>
      </c>
      <c r="K96" t="s">
        <v>18</v>
      </c>
    </row>
    <row r="97" spans="1:11" x14ac:dyDescent="0.35">
      <c r="A97">
        <v>47</v>
      </c>
      <c r="B97">
        <v>42</v>
      </c>
      <c r="C97" t="s">
        <v>421</v>
      </c>
    </row>
    <row r="98" spans="1:11" x14ac:dyDescent="0.35">
      <c r="A98">
        <v>47</v>
      </c>
      <c r="B98">
        <v>42</v>
      </c>
      <c r="C98" t="s">
        <v>422</v>
      </c>
    </row>
    <row r="99" spans="1:11" x14ac:dyDescent="0.35">
      <c r="A99">
        <v>47</v>
      </c>
      <c r="B99">
        <v>43</v>
      </c>
      <c r="C99" t="s">
        <v>423</v>
      </c>
      <c r="D99" t="s">
        <v>424</v>
      </c>
      <c r="E99" t="s">
        <v>18</v>
      </c>
      <c r="F99" t="s">
        <v>18</v>
      </c>
      <c r="G99" t="s">
        <v>18</v>
      </c>
      <c r="H99" t="s">
        <v>64</v>
      </c>
      <c r="I99" t="s">
        <v>27</v>
      </c>
      <c r="J99" t="s">
        <v>18</v>
      </c>
      <c r="K99" t="s">
        <v>18</v>
      </c>
    </row>
    <row r="100" spans="1:11" x14ac:dyDescent="0.35">
      <c r="A100">
        <v>47</v>
      </c>
      <c r="B100">
        <v>43</v>
      </c>
      <c r="C100" t="s">
        <v>425</v>
      </c>
      <c r="D100" t="s">
        <v>426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</row>
    <row r="101" spans="1:11" x14ac:dyDescent="0.35">
      <c r="A101">
        <v>47</v>
      </c>
      <c r="B101">
        <v>43</v>
      </c>
      <c r="C101" t="s">
        <v>185</v>
      </c>
    </row>
    <row r="102" spans="1:11" x14ac:dyDescent="0.35">
      <c r="A102">
        <v>47</v>
      </c>
      <c r="B102">
        <v>43</v>
      </c>
      <c r="C102" t="s">
        <v>375</v>
      </c>
    </row>
    <row r="103" spans="1:11" x14ac:dyDescent="0.35">
      <c r="A103">
        <v>47</v>
      </c>
      <c r="B103">
        <v>45</v>
      </c>
      <c r="C103" t="s">
        <v>427</v>
      </c>
      <c r="E103" t="s">
        <v>64</v>
      </c>
      <c r="F103" t="s">
        <v>64</v>
      </c>
      <c r="G103" t="s">
        <v>19</v>
      </c>
    </row>
    <row r="104" spans="1:11" x14ac:dyDescent="0.35">
      <c r="A104">
        <v>47</v>
      </c>
      <c r="B104">
        <v>53</v>
      </c>
      <c r="C104" t="s">
        <v>428</v>
      </c>
      <c r="D104" t="s">
        <v>429</v>
      </c>
      <c r="E104" t="s">
        <v>18</v>
      </c>
      <c r="F104" t="s">
        <v>18</v>
      </c>
      <c r="G104" t="s">
        <v>18</v>
      </c>
      <c r="H104" t="s">
        <v>18</v>
      </c>
      <c r="I104" t="s">
        <v>18</v>
      </c>
      <c r="J104" t="s">
        <v>18</v>
      </c>
      <c r="K104" t="s">
        <v>18</v>
      </c>
    </row>
    <row r="105" spans="1:11" x14ac:dyDescent="0.35">
      <c r="A105">
        <v>47</v>
      </c>
      <c r="B105">
        <v>53</v>
      </c>
      <c r="C105" t="s">
        <v>213</v>
      </c>
    </row>
    <row r="106" spans="1:11" x14ac:dyDescent="0.35">
      <c r="A106">
        <v>47</v>
      </c>
      <c r="B106">
        <v>57</v>
      </c>
      <c r="C106" t="s">
        <v>430</v>
      </c>
      <c r="D106" t="s">
        <v>431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</row>
    <row r="107" spans="1:11" x14ac:dyDescent="0.35">
      <c r="A107">
        <v>47</v>
      </c>
      <c r="B107">
        <v>57</v>
      </c>
      <c r="C107" t="s">
        <v>299</v>
      </c>
      <c r="E107" t="s">
        <v>27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 s="9" t="s">
        <v>27</v>
      </c>
    </row>
    <row r="108" spans="1:11" x14ac:dyDescent="0.35">
      <c r="A108">
        <v>47</v>
      </c>
      <c r="B108">
        <v>57</v>
      </c>
      <c r="C108" t="s">
        <v>432</v>
      </c>
    </row>
    <row r="109" spans="1:11" x14ac:dyDescent="0.35">
      <c r="A109">
        <v>51</v>
      </c>
      <c r="B109">
        <v>33</v>
      </c>
      <c r="C109" t="s">
        <v>450</v>
      </c>
      <c r="D109" t="s">
        <v>451</v>
      </c>
      <c r="E109" t="s">
        <v>27</v>
      </c>
      <c r="F109" t="s">
        <v>27</v>
      </c>
      <c r="G109" t="s">
        <v>27</v>
      </c>
      <c r="H109" t="s">
        <v>64</v>
      </c>
      <c r="I109" t="s">
        <v>64</v>
      </c>
      <c r="J109" t="s">
        <v>64</v>
      </c>
      <c r="K109" t="s">
        <v>64</v>
      </c>
    </row>
    <row r="110" spans="1:11" x14ac:dyDescent="0.35">
      <c r="A110">
        <v>51</v>
      </c>
      <c r="B110">
        <v>33</v>
      </c>
      <c r="C110" t="s">
        <v>231</v>
      </c>
      <c r="D110" t="s">
        <v>232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64</v>
      </c>
      <c r="K110" s="44" t="s">
        <v>784</v>
      </c>
    </row>
    <row r="111" spans="1:11" x14ac:dyDescent="0.35">
      <c r="A111">
        <v>51</v>
      </c>
      <c r="B111">
        <v>33</v>
      </c>
      <c r="C111" t="s">
        <v>452</v>
      </c>
      <c r="D111" t="s">
        <v>453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s="44" t="s">
        <v>27</v>
      </c>
    </row>
    <row r="112" spans="1:11" x14ac:dyDescent="0.35">
      <c r="A112">
        <v>51</v>
      </c>
      <c r="B112">
        <v>33</v>
      </c>
      <c r="C112" t="s">
        <v>454</v>
      </c>
      <c r="D112" t="s">
        <v>455</v>
      </c>
      <c r="K112" s="44"/>
    </row>
    <row r="113" spans="1:11" x14ac:dyDescent="0.35">
      <c r="A113">
        <v>51</v>
      </c>
      <c r="B113">
        <v>33</v>
      </c>
      <c r="C113" t="s">
        <v>146</v>
      </c>
      <c r="D113" t="s">
        <v>147</v>
      </c>
      <c r="G113" t="s">
        <v>387</v>
      </c>
      <c r="H113" t="s">
        <v>387</v>
      </c>
      <c r="I113" t="s">
        <v>387</v>
      </c>
      <c r="J113" t="s">
        <v>387</v>
      </c>
      <c r="K113" s="44" t="s">
        <v>27</v>
      </c>
    </row>
    <row r="114" spans="1:11" x14ac:dyDescent="0.35">
      <c r="A114">
        <v>51</v>
      </c>
      <c r="B114">
        <v>33</v>
      </c>
      <c r="C114" t="s">
        <v>456</v>
      </c>
      <c r="D114" t="s">
        <v>457</v>
      </c>
    </row>
    <row r="115" spans="1:11" x14ac:dyDescent="0.35">
      <c r="A115">
        <v>51</v>
      </c>
      <c r="B115">
        <v>33</v>
      </c>
      <c r="C115" t="s">
        <v>122</v>
      </c>
      <c r="K115" s="44"/>
    </row>
    <row r="116" spans="1:11" x14ac:dyDescent="0.35">
      <c r="A116">
        <v>51</v>
      </c>
      <c r="B116">
        <v>33</v>
      </c>
      <c r="C116" t="s">
        <v>58</v>
      </c>
      <c r="K116" s="44"/>
    </row>
    <row r="117" spans="1:11" x14ac:dyDescent="0.35">
      <c r="A117">
        <v>51</v>
      </c>
      <c r="B117">
        <v>34</v>
      </c>
      <c r="C117" t="s">
        <v>458</v>
      </c>
      <c r="D117" t="s">
        <v>459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18</v>
      </c>
      <c r="K117" s="44" t="s">
        <v>64</v>
      </c>
    </row>
    <row r="118" spans="1:11" x14ac:dyDescent="0.35">
      <c r="A118">
        <v>51</v>
      </c>
      <c r="B118">
        <v>34</v>
      </c>
      <c r="C118" t="s">
        <v>460</v>
      </c>
      <c r="D118" t="s">
        <v>461</v>
      </c>
      <c r="G118" t="s">
        <v>27</v>
      </c>
      <c r="H118" t="s">
        <v>27</v>
      </c>
      <c r="I118" t="s">
        <v>27</v>
      </c>
      <c r="J118" t="s">
        <v>27</v>
      </c>
      <c r="K118" s="44"/>
    </row>
    <row r="119" spans="1:11" x14ac:dyDescent="0.35">
      <c r="A119">
        <v>51</v>
      </c>
      <c r="B119">
        <v>34</v>
      </c>
      <c r="C119" t="s">
        <v>235</v>
      </c>
      <c r="D119" t="s">
        <v>236</v>
      </c>
      <c r="G119" t="s">
        <v>27</v>
      </c>
      <c r="H119" t="s">
        <v>27</v>
      </c>
      <c r="I119" t="s">
        <v>27</v>
      </c>
      <c r="J119" t="s">
        <v>27</v>
      </c>
      <c r="K119" s="44"/>
    </row>
    <row r="120" spans="1:11" x14ac:dyDescent="0.35">
      <c r="A120">
        <v>51</v>
      </c>
      <c r="B120">
        <v>34</v>
      </c>
      <c r="C120" t="s">
        <v>65</v>
      </c>
      <c r="G120" t="s">
        <v>462</v>
      </c>
      <c r="H120" t="s">
        <v>462</v>
      </c>
      <c r="I120" t="s">
        <v>462</v>
      </c>
      <c r="K120" s="44"/>
    </row>
    <row r="121" spans="1:11" x14ac:dyDescent="0.35">
      <c r="A121">
        <v>51</v>
      </c>
      <c r="B121">
        <v>34</v>
      </c>
      <c r="C121" t="s">
        <v>66</v>
      </c>
      <c r="K121" s="44"/>
    </row>
    <row r="122" spans="1:11" x14ac:dyDescent="0.35">
      <c r="A122">
        <v>51</v>
      </c>
      <c r="B122">
        <v>35</v>
      </c>
      <c r="C122" t="s">
        <v>463</v>
      </c>
      <c r="D122" t="s">
        <v>464</v>
      </c>
      <c r="E122" t="s">
        <v>27</v>
      </c>
      <c r="F122" t="s">
        <v>27</v>
      </c>
      <c r="G122" t="s">
        <v>27</v>
      </c>
      <c r="H122" t="s">
        <v>27</v>
      </c>
      <c r="I122" t="s">
        <v>27</v>
      </c>
      <c r="J122" t="s">
        <v>27</v>
      </c>
      <c r="K122" s="44" t="s">
        <v>27</v>
      </c>
    </row>
    <row r="123" spans="1:11" x14ac:dyDescent="0.35">
      <c r="A123">
        <v>51</v>
      </c>
      <c r="B123">
        <v>35</v>
      </c>
      <c r="C123" t="s">
        <v>465</v>
      </c>
      <c r="D123" t="s">
        <v>466</v>
      </c>
      <c r="G123" t="s">
        <v>64</v>
      </c>
      <c r="H123" t="s">
        <v>64</v>
      </c>
      <c r="I123" t="s">
        <v>467</v>
      </c>
      <c r="J123" t="s">
        <v>467</v>
      </c>
      <c r="K123" s="44" t="s">
        <v>64</v>
      </c>
    </row>
    <row r="124" spans="1:11" x14ac:dyDescent="0.35">
      <c r="A124">
        <v>51</v>
      </c>
      <c r="B124">
        <v>35</v>
      </c>
      <c r="C124" t="s">
        <v>470</v>
      </c>
      <c r="D124" t="s">
        <v>471</v>
      </c>
      <c r="K124" s="44"/>
    </row>
    <row r="125" spans="1:11" x14ac:dyDescent="0.35">
      <c r="A125">
        <v>51</v>
      </c>
      <c r="B125">
        <v>35</v>
      </c>
      <c r="C125" t="s">
        <v>472</v>
      </c>
      <c r="D125" t="s">
        <v>473</v>
      </c>
      <c r="E125" t="s">
        <v>49</v>
      </c>
      <c r="F125" t="s">
        <v>61</v>
      </c>
      <c r="G125" t="s">
        <v>27</v>
      </c>
      <c r="H125" t="s">
        <v>27</v>
      </c>
      <c r="I125" t="s">
        <v>198</v>
      </c>
      <c r="J125" t="s">
        <v>198</v>
      </c>
      <c r="K125" s="9" t="s">
        <v>198</v>
      </c>
    </row>
    <row r="126" spans="1:11" x14ac:dyDescent="0.35">
      <c r="A126">
        <v>51</v>
      </c>
      <c r="B126">
        <v>35</v>
      </c>
      <c r="C126" t="s">
        <v>325</v>
      </c>
      <c r="D126" t="s">
        <v>326</v>
      </c>
      <c r="G126" t="s">
        <v>27</v>
      </c>
      <c r="H126" t="s">
        <v>27</v>
      </c>
      <c r="I126" t="s">
        <v>27</v>
      </c>
      <c r="J126" t="s">
        <v>64</v>
      </c>
      <c r="K126" s="44" t="s">
        <v>27</v>
      </c>
    </row>
    <row r="127" spans="1:11" x14ac:dyDescent="0.35">
      <c r="A127">
        <v>51</v>
      </c>
      <c r="B127">
        <v>35</v>
      </c>
      <c r="C127" t="s">
        <v>474</v>
      </c>
      <c r="D127" t="s">
        <v>475</v>
      </c>
      <c r="G127" t="s">
        <v>27</v>
      </c>
    </row>
    <row r="128" spans="1:11" x14ac:dyDescent="0.35">
      <c r="A128">
        <v>51</v>
      </c>
      <c r="B128">
        <v>35</v>
      </c>
      <c r="C128" t="s">
        <v>476</v>
      </c>
      <c r="D128" t="s">
        <v>477</v>
      </c>
      <c r="G128" t="s">
        <v>27</v>
      </c>
      <c r="H128" t="s">
        <v>27</v>
      </c>
      <c r="I128" t="s">
        <v>27</v>
      </c>
      <c r="J128" t="s">
        <v>64</v>
      </c>
      <c r="K128" s="9" t="s">
        <v>64</v>
      </c>
    </row>
    <row r="129" spans="1:11" x14ac:dyDescent="0.35">
      <c r="A129">
        <v>51</v>
      </c>
      <c r="B129">
        <v>35</v>
      </c>
      <c r="C129" t="s">
        <v>71</v>
      </c>
      <c r="H129" t="s">
        <v>27</v>
      </c>
      <c r="I129" t="s">
        <v>27</v>
      </c>
      <c r="K129" s="44"/>
    </row>
    <row r="130" spans="1:11" x14ac:dyDescent="0.35">
      <c r="A130">
        <v>51</v>
      </c>
      <c r="B130">
        <v>35</v>
      </c>
      <c r="C130" t="s">
        <v>72</v>
      </c>
      <c r="K130" s="44"/>
    </row>
    <row r="131" spans="1:11" x14ac:dyDescent="0.35">
      <c r="A131">
        <v>51</v>
      </c>
      <c r="B131">
        <v>36</v>
      </c>
      <c r="C131" t="s">
        <v>246</v>
      </c>
      <c r="D131" t="s">
        <v>247</v>
      </c>
      <c r="F131" t="s">
        <v>27</v>
      </c>
      <c r="H131" t="s">
        <v>27</v>
      </c>
      <c r="I131" t="s">
        <v>27</v>
      </c>
      <c r="J131" t="s">
        <v>27</v>
      </c>
      <c r="K131" s="9"/>
    </row>
    <row r="132" spans="1:11" x14ac:dyDescent="0.35">
      <c r="A132">
        <v>51</v>
      </c>
      <c r="B132">
        <v>36</v>
      </c>
      <c r="C132" t="s">
        <v>478</v>
      </c>
      <c r="D132" t="s">
        <v>479</v>
      </c>
      <c r="H132" t="s">
        <v>27</v>
      </c>
      <c r="I132" t="s">
        <v>27</v>
      </c>
      <c r="J132" t="s">
        <v>27</v>
      </c>
      <c r="K132" s="44" t="s">
        <v>49</v>
      </c>
    </row>
    <row r="133" spans="1:11" x14ac:dyDescent="0.35">
      <c r="A133">
        <v>51</v>
      </c>
      <c r="B133">
        <v>36</v>
      </c>
      <c r="C133" t="s">
        <v>480</v>
      </c>
      <c r="D133" t="s">
        <v>481</v>
      </c>
      <c r="E133" t="s">
        <v>19</v>
      </c>
      <c r="F133" t="s">
        <v>19</v>
      </c>
      <c r="G133" t="s">
        <v>19</v>
      </c>
      <c r="H133" t="s">
        <v>198</v>
      </c>
      <c r="I133" t="s">
        <v>18</v>
      </c>
      <c r="J133" t="s">
        <v>18</v>
      </c>
      <c r="K133" s="44" t="s">
        <v>27</v>
      </c>
    </row>
    <row r="134" spans="1:11" x14ac:dyDescent="0.35">
      <c r="A134">
        <v>51</v>
      </c>
      <c r="B134">
        <v>36</v>
      </c>
      <c r="C134" t="s">
        <v>176</v>
      </c>
      <c r="D134" t="s">
        <v>252</v>
      </c>
      <c r="F134" t="s">
        <v>27</v>
      </c>
      <c r="H134" t="s">
        <v>64</v>
      </c>
      <c r="I134" t="s">
        <v>27</v>
      </c>
      <c r="J134" t="s">
        <v>27</v>
      </c>
      <c r="K134" s="9"/>
    </row>
    <row r="135" spans="1:11" x14ac:dyDescent="0.35">
      <c r="A135">
        <v>51</v>
      </c>
      <c r="B135">
        <v>36</v>
      </c>
      <c r="C135" t="s">
        <v>255</v>
      </c>
      <c r="D135" t="s">
        <v>256</v>
      </c>
      <c r="H135" t="s">
        <v>27</v>
      </c>
      <c r="I135" t="s">
        <v>64</v>
      </c>
      <c r="J135" t="s">
        <v>64</v>
      </c>
      <c r="K135" s="44" t="s">
        <v>27</v>
      </c>
    </row>
    <row r="136" spans="1:11" x14ac:dyDescent="0.35">
      <c r="A136">
        <v>51</v>
      </c>
      <c r="B136">
        <v>36</v>
      </c>
      <c r="C136" t="s">
        <v>177</v>
      </c>
      <c r="D136" t="s">
        <v>257</v>
      </c>
      <c r="F136" t="s">
        <v>27</v>
      </c>
      <c r="H136" t="s">
        <v>27</v>
      </c>
      <c r="I136" t="s">
        <v>18</v>
      </c>
      <c r="J136" t="s">
        <v>18</v>
      </c>
      <c r="K136" s="9"/>
    </row>
    <row r="137" spans="1:11" x14ac:dyDescent="0.35">
      <c r="A137">
        <v>51</v>
      </c>
      <c r="B137">
        <v>36</v>
      </c>
      <c r="C137" t="s">
        <v>178</v>
      </c>
      <c r="K137" s="44"/>
    </row>
    <row r="138" spans="1:11" x14ac:dyDescent="0.35">
      <c r="A138">
        <v>51</v>
      </c>
      <c r="B138">
        <v>36</v>
      </c>
      <c r="C138" t="s">
        <v>179</v>
      </c>
      <c r="K138" s="44"/>
    </row>
    <row r="139" spans="1:11" x14ac:dyDescent="0.35">
      <c r="A139">
        <v>51</v>
      </c>
      <c r="B139">
        <v>37</v>
      </c>
      <c r="C139" t="s">
        <v>258</v>
      </c>
      <c r="D139" t="s">
        <v>259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s="44" t="s">
        <v>27</v>
      </c>
    </row>
    <row r="140" spans="1:11" x14ac:dyDescent="0.35">
      <c r="A140">
        <v>51</v>
      </c>
      <c r="B140">
        <v>37</v>
      </c>
      <c r="C140" t="s">
        <v>482</v>
      </c>
      <c r="D140" t="s">
        <v>483</v>
      </c>
      <c r="E140" t="s">
        <v>18</v>
      </c>
      <c r="F140" t="s">
        <v>18</v>
      </c>
      <c r="G140" t="s">
        <v>18</v>
      </c>
      <c r="H140" t="s">
        <v>18</v>
      </c>
      <c r="I140" t="s">
        <v>27</v>
      </c>
      <c r="J140" t="s">
        <v>64</v>
      </c>
      <c r="K140" s="44" t="s">
        <v>27</v>
      </c>
    </row>
    <row r="141" spans="1:11" x14ac:dyDescent="0.35">
      <c r="A141">
        <v>51</v>
      </c>
      <c r="B141">
        <v>37</v>
      </c>
      <c r="C141" t="s">
        <v>484</v>
      </c>
      <c r="D141" t="s">
        <v>485</v>
      </c>
      <c r="G141" t="s">
        <v>27</v>
      </c>
      <c r="H141" t="s">
        <v>27</v>
      </c>
      <c r="I141" t="s">
        <v>27</v>
      </c>
      <c r="J141" t="s">
        <v>27</v>
      </c>
      <c r="K141" s="9" t="s">
        <v>27</v>
      </c>
    </row>
    <row r="142" spans="1:11" x14ac:dyDescent="0.35">
      <c r="A142">
        <v>51</v>
      </c>
      <c r="B142">
        <v>37</v>
      </c>
      <c r="C142" t="s">
        <v>486</v>
      </c>
      <c r="D142" t="s">
        <v>261</v>
      </c>
      <c r="G142" t="s">
        <v>27</v>
      </c>
      <c r="K142" s="44"/>
    </row>
    <row r="143" spans="1:11" x14ac:dyDescent="0.35">
      <c r="A143">
        <v>51</v>
      </c>
      <c r="B143">
        <v>37</v>
      </c>
      <c r="C143" t="s">
        <v>487</v>
      </c>
      <c r="D143" t="s">
        <v>488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27</v>
      </c>
      <c r="K143" s="44" t="s">
        <v>27</v>
      </c>
    </row>
    <row r="144" spans="1:11" x14ac:dyDescent="0.35">
      <c r="A144">
        <v>51</v>
      </c>
      <c r="B144">
        <v>37</v>
      </c>
      <c r="C144" t="s">
        <v>489</v>
      </c>
      <c r="D144" t="s">
        <v>490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64</v>
      </c>
      <c r="K144" s="9" t="s">
        <v>64</v>
      </c>
    </row>
    <row r="145" spans="1:11" x14ac:dyDescent="0.35">
      <c r="A145">
        <v>51</v>
      </c>
      <c r="B145">
        <v>37</v>
      </c>
      <c r="C145" t="s">
        <v>491</v>
      </c>
      <c r="D145" t="s">
        <v>492</v>
      </c>
    </row>
    <row r="146" spans="1:11" x14ac:dyDescent="0.35">
      <c r="A146">
        <v>51</v>
      </c>
      <c r="B146">
        <v>37</v>
      </c>
      <c r="C146" t="s">
        <v>493</v>
      </c>
      <c r="D146" t="s">
        <v>494</v>
      </c>
      <c r="K146" s="44"/>
    </row>
    <row r="147" spans="1:11" x14ac:dyDescent="0.35">
      <c r="A147">
        <v>51</v>
      </c>
      <c r="B147">
        <v>37</v>
      </c>
      <c r="C147" t="s">
        <v>495</v>
      </c>
      <c r="D147" t="s">
        <v>459</v>
      </c>
    </row>
    <row r="148" spans="1:11" x14ac:dyDescent="0.35">
      <c r="A148">
        <v>51</v>
      </c>
      <c r="B148">
        <v>37</v>
      </c>
      <c r="C148" t="s">
        <v>496</v>
      </c>
      <c r="D148" t="s">
        <v>497</v>
      </c>
      <c r="K148" s="44"/>
    </row>
    <row r="149" spans="1:11" x14ac:dyDescent="0.35">
      <c r="A149">
        <v>51</v>
      </c>
      <c r="B149">
        <v>37</v>
      </c>
      <c r="C149" t="s">
        <v>77</v>
      </c>
      <c r="K149" s="44"/>
    </row>
    <row r="150" spans="1:11" x14ac:dyDescent="0.35">
      <c r="A150">
        <v>51</v>
      </c>
      <c r="B150">
        <v>37</v>
      </c>
      <c r="C150" t="s">
        <v>78</v>
      </c>
      <c r="K150" s="44"/>
    </row>
    <row r="151" spans="1:11" x14ac:dyDescent="0.35">
      <c r="A151">
        <v>51</v>
      </c>
      <c r="B151">
        <v>39</v>
      </c>
      <c r="C151" t="s">
        <v>268</v>
      </c>
      <c r="K151" s="44"/>
    </row>
    <row r="152" spans="1:11" x14ac:dyDescent="0.35">
      <c r="A152">
        <v>51</v>
      </c>
      <c r="B152">
        <v>45</v>
      </c>
      <c r="C152" t="s">
        <v>498</v>
      </c>
      <c r="D152" t="s">
        <v>499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18</v>
      </c>
      <c r="K152" s="44" t="s">
        <v>18</v>
      </c>
    </row>
    <row r="153" spans="1:11" x14ac:dyDescent="0.35">
      <c r="A153">
        <v>51</v>
      </c>
      <c r="B153">
        <v>45</v>
      </c>
      <c r="C153" t="s">
        <v>500</v>
      </c>
      <c r="D153" t="s">
        <v>501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s="9" t="s">
        <v>18</v>
      </c>
    </row>
    <row r="154" spans="1:11" x14ac:dyDescent="0.35">
      <c r="A154">
        <v>51</v>
      </c>
      <c r="B154">
        <v>45</v>
      </c>
      <c r="C154" t="s">
        <v>502</v>
      </c>
      <c r="D154" t="s">
        <v>503</v>
      </c>
      <c r="E154" t="s">
        <v>18</v>
      </c>
      <c r="F154" t="s">
        <v>18</v>
      </c>
      <c r="G154" t="s">
        <v>18</v>
      </c>
      <c r="H154" t="s">
        <v>18</v>
      </c>
      <c r="I154" t="s">
        <v>27</v>
      </c>
      <c r="J154" t="s">
        <v>27</v>
      </c>
      <c r="K154" s="44" t="s">
        <v>64</v>
      </c>
    </row>
    <row r="155" spans="1:11" x14ac:dyDescent="0.35">
      <c r="A155">
        <v>51</v>
      </c>
      <c r="B155">
        <v>45</v>
      </c>
      <c r="C155" t="s">
        <v>282</v>
      </c>
      <c r="D155" t="s">
        <v>283</v>
      </c>
      <c r="E155" t="s">
        <v>27</v>
      </c>
      <c r="F155" t="s">
        <v>27</v>
      </c>
      <c r="G155" t="s">
        <v>27</v>
      </c>
      <c r="H155" t="s">
        <v>27</v>
      </c>
      <c r="I155" t="s">
        <v>64</v>
      </c>
      <c r="J155" t="s">
        <v>64</v>
      </c>
      <c r="K155" s="44" t="s">
        <v>64</v>
      </c>
    </row>
    <row r="156" spans="1:11" x14ac:dyDescent="0.35">
      <c r="A156">
        <v>51</v>
      </c>
      <c r="B156">
        <v>45</v>
      </c>
      <c r="C156" t="s">
        <v>196</v>
      </c>
      <c r="D156" t="s">
        <v>197</v>
      </c>
      <c r="E156" t="s">
        <v>27</v>
      </c>
      <c r="F156" t="s">
        <v>27</v>
      </c>
      <c r="G156" t="s">
        <v>18</v>
      </c>
      <c r="H156" t="s">
        <v>18</v>
      </c>
      <c r="I156" t="s">
        <v>18</v>
      </c>
      <c r="J156" t="s">
        <v>18</v>
      </c>
      <c r="K156" s="44" t="s">
        <v>18</v>
      </c>
    </row>
    <row r="157" spans="1:11" x14ac:dyDescent="0.35">
      <c r="A157">
        <v>51</v>
      </c>
      <c r="B157">
        <v>45</v>
      </c>
      <c r="C157" t="s">
        <v>84</v>
      </c>
      <c r="G157" t="s">
        <v>64</v>
      </c>
      <c r="H157" t="s">
        <v>64</v>
      </c>
      <c r="I157" t="s">
        <v>64</v>
      </c>
      <c r="K157" s="44"/>
    </row>
    <row r="158" spans="1:11" x14ac:dyDescent="0.35">
      <c r="A158">
        <v>51</v>
      </c>
      <c r="B158">
        <v>45</v>
      </c>
      <c r="C158" t="s">
        <v>81</v>
      </c>
      <c r="K158" s="45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9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N21" sqref="N21"/>
    </sheetView>
  </sheetViews>
  <sheetFormatPr defaultRowHeight="14.5" x14ac:dyDescent="0.35"/>
  <cols>
    <col min="3" max="3" width="16.453125" customWidth="1"/>
    <col min="4" max="4" width="23.08984375" customWidth="1"/>
    <col min="75" max="75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710</v>
      </c>
      <c r="B2">
        <v>36</v>
      </c>
      <c r="C2" t="s">
        <v>163</v>
      </c>
      <c r="D2" t="s">
        <v>164</v>
      </c>
      <c r="E2" t="s">
        <v>711</v>
      </c>
      <c r="F2" t="s">
        <v>161</v>
      </c>
      <c r="G2" t="s">
        <v>712</v>
      </c>
      <c r="H2" t="s">
        <v>713</v>
      </c>
      <c r="I2" t="s">
        <v>714</v>
      </c>
      <c r="J2" t="s">
        <v>714</v>
      </c>
      <c r="K2" t="s">
        <v>20</v>
      </c>
      <c r="L2" t="s">
        <v>20</v>
      </c>
      <c r="M2" t="s">
        <v>715</v>
      </c>
      <c r="N2" t="s">
        <v>716</v>
      </c>
      <c r="O2" t="s">
        <v>717</v>
      </c>
      <c r="P2" t="s">
        <v>717</v>
      </c>
    </row>
    <row r="3" spans="1:16" x14ac:dyDescent="0.35">
      <c r="A3" t="s">
        <v>710</v>
      </c>
      <c r="B3">
        <v>36</v>
      </c>
      <c r="C3" t="s">
        <v>327</v>
      </c>
      <c r="D3" t="s">
        <v>328</v>
      </c>
      <c r="E3" t="s">
        <v>173</v>
      </c>
      <c r="F3" t="s">
        <v>173</v>
      </c>
      <c r="G3" t="s">
        <v>173</v>
      </c>
      <c r="H3" t="s">
        <v>198</v>
      </c>
      <c r="I3" t="s">
        <v>173</v>
      </c>
      <c r="J3" t="s">
        <v>173</v>
      </c>
      <c r="K3" t="s">
        <v>20</v>
      </c>
      <c r="L3" t="s">
        <v>20</v>
      </c>
      <c r="M3" t="s">
        <v>20</v>
      </c>
      <c r="N3" t="s">
        <v>20</v>
      </c>
      <c r="O3" t="s">
        <v>718</v>
      </c>
      <c r="P3" t="s">
        <v>718</v>
      </c>
    </row>
    <row r="4" spans="1:16" x14ac:dyDescent="0.35">
      <c r="A4" t="s">
        <v>710</v>
      </c>
      <c r="B4">
        <v>36</v>
      </c>
      <c r="C4" t="s">
        <v>246</v>
      </c>
      <c r="D4" t="s">
        <v>247</v>
      </c>
      <c r="E4" t="s">
        <v>27</v>
      </c>
      <c r="F4" t="s">
        <v>27</v>
      </c>
      <c r="G4" t="s">
        <v>27</v>
      </c>
      <c r="H4" t="s">
        <v>18</v>
      </c>
      <c r="I4" t="s">
        <v>18</v>
      </c>
      <c r="J4" t="s">
        <v>18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</row>
    <row r="5" spans="1:16" x14ac:dyDescent="0.35">
      <c r="A5" t="s">
        <v>710</v>
      </c>
      <c r="B5">
        <v>36</v>
      </c>
      <c r="C5" t="s">
        <v>176</v>
      </c>
      <c r="D5" t="s">
        <v>252</v>
      </c>
      <c r="E5" t="s">
        <v>719</v>
      </c>
      <c r="F5" t="s">
        <v>387</v>
      </c>
      <c r="G5" t="s">
        <v>719</v>
      </c>
      <c r="H5" t="s">
        <v>586</v>
      </c>
      <c r="I5" t="s">
        <v>720</v>
      </c>
      <c r="J5" t="s">
        <v>720</v>
      </c>
      <c r="K5" t="s">
        <v>20</v>
      </c>
      <c r="L5" t="s">
        <v>20</v>
      </c>
      <c r="M5" t="s">
        <v>28</v>
      </c>
      <c r="N5" t="s">
        <v>660</v>
      </c>
      <c r="O5" t="s">
        <v>721</v>
      </c>
      <c r="P5" t="s">
        <v>721</v>
      </c>
    </row>
    <row r="6" spans="1:16" x14ac:dyDescent="0.35">
      <c r="A6" t="s">
        <v>710</v>
      </c>
      <c r="B6">
        <v>36</v>
      </c>
      <c r="C6" t="s">
        <v>412</v>
      </c>
      <c r="D6" t="s">
        <v>413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</row>
    <row r="7" spans="1:16" x14ac:dyDescent="0.35">
      <c r="A7" t="s">
        <v>710</v>
      </c>
      <c r="B7">
        <v>36</v>
      </c>
      <c r="C7" t="s">
        <v>177</v>
      </c>
      <c r="D7" t="s">
        <v>257</v>
      </c>
      <c r="E7" t="s">
        <v>27</v>
      </c>
      <c r="F7" t="s">
        <v>27</v>
      </c>
      <c r="G7" t="s">
        <v>18</v>
      </c>
      <c r="H7" t="s">
        <v>18</v>
      </c>
      <c r="I7" t="s">
        <v>18</v>
      </c>
      <c r="J7" t="s">
        <v>27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</row>
    <row r="8" spans="1:16" x14ac:dyDescent="0.35">
      <c r="A8" t="s">
        <v>710</v>
      </c>
      <c r="B8">
        <v>36</v>
      </c>
      <c r="C8" t="s">
        <v>163</v>
      </c>
      <c r="D8" t="s">
        <v>164</v>
      </c>
      <c r="E8" t="s">
        <v>27</v>
      </c>
      <c r="F8" t="s">
        <v>27</v>
      </c>
      <c r="G8" t="s">
        <v>27</v>
      </c>
      <c r="H8" t="s">
        <v>49</v>
      </c>
      <c r="I8" t="s">
        <v>49</v>
      </c>
      <c r="J8" t="s">
        <v>49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</row>
    <row r="9" spans="1:16" x14ac:dyDescent="0.35">
      <c r="A9" t="s">
        <v>710</v>
      </c>
      <c r="B9">
        <v>36</v>
      </c>
      <c r="C9" t="s">
        <v>246</v>
      </c>
      <c r="D9" t="s">
        <v>247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</row>
    <row r="10" spans="1:16" x14ac:dyDescent="0.35">
      <c r="A10" t="s">
        <v>710</v>
      </c>
      <c r="B10">
        <v>36</v>
      </c>
      <c r="C10" t="s">
        <v>176</v>
      </c>
      <c r="D10" t="s">
        <v>252</v>
      </c>
      <c r="E10" t="s">
        <v>61</v>
      </c>
      <c r="F10" t="s">
        <v>61</v>
      </c>
      <c r="G10" t="s">
        <v>61</v>
      </c>
      <c r="H10" t="s">
        <v>49</v>
      </c>
      <c r="I10" t="s">
        <v>27</v>
      </c>
      <c r="J10" t="s">
        <v>49</v>
      </c>
      <c r="K10" t="s">
        <v>28</v>
      </c>
      <c r="L10" t="s">
        <v>28</v>
      </c>
      <c r="M10" t="s">
        <v>28</v>
      </c>
      <c r="N10" t="s">
        <v>20</v>
      </c>
      <c r="O10" t="s">
        <v>20</v>
      </c>
      <c r="P10" t="s">
        <v>20</v>
      </c>
    </row>
    <row r="11" spans="1:16" x14ac:dyDescent="0.35">
      <c r="A11" t="s">
        <v>710</v>
      </c>
      <c r="B11">
        <v>36</v>
      </c>
      <c r="C11" t="s">
        <v>177</v>
      </c>
      <c r="D11" t="s">
        <v>257</v>
      </c>
      <c r="E11" t="s">
        <v>27</v>
      </c>
      <c r="F11" t="s">
        <v>27</v>
      </c>
      <c r="G11" t="s">
        <v>61</v>
      </c>
      <c r="H11" t="s">
        <v>18</v>
      </c>
      <c r="I11" t="s">
        <v>18</v>
      </c>
      <c r="J11" t="s">
        <v>18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</row>
    <row r="12" spans="1:16" x14ac:dyDescent="0.35">
      <c r="A12" t="s">
        <v>710</v>
      </c>
      <c r="B12">
        <v>36</v>
      </c>
      <c r="C12" t="s">
        <v>163</v>
      </c>
      <c r="D12" t="s">
        <v>164</v>
      </c>
      <c r="E12" t="s">
        <v>722</v>
      </c>
      <c r="F12" t="s">
        <v>723</v>
      </c>
      <c r="G12" t="s">
        <v>724</v>
      </c>
      <c r="H12" t="s">
        <v>725</v>
      </c>
      <c r="I12" t="s">
        <v>725</v>
      </c>
      <c r="J12" t="s">
        <v>725</v>
      </c>
      <c r="K12" t="s">
        <v>20</v>
      </c>
      <c r="L12" t="s">
        <v>20</v>
      </c>
      <c r="M12" t="s">
        <v>721</v>
      </c>
      <c r="N12" t="s">
        <v>20</v>
      </c>
      <c r="O12" t="s">
        <v>20</v>
      </c>
      <c r="P12" t="s">
        <v>20</v>
      </c>
    </row>
    <row r="13" spans="1:16" x14ac:dyDescent="0.35">
      <c r="A13" t="s">
        <v>710</v>
      </c>
      <c r="B13">
        <v>36</v>
      </c>
      <c r="C13" t="s">
        <v>246</v>
      </c>
      <c r="D13" t="s">
        <v>247</v>
      </c>
      <c r="E13" t="s">
        <v>726</v>
      </c>
      <c r="F13" t="s">
        <v>387</v>
      </c>
      <c r="G13" t="s">
        <v>387</v>
      </c>
      <c r="H13" t="s">
        <v>173</v>
      </c>
      <c r="I13" t="s">
        <v>387</v>
      </c>
      <c r="J13" t="s">
        <v>727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</row>
    <row r="14" spans="1:16" x14ac:dyDescent="0.35">
      <c r="A14" t="s">
        <v>710</v>
      </c>
      <c r="B14">
        <v>36</v>
      </c>
      <c r="C14" t="s">
        <v>658</v>
      </c>
      <c r="D14" t="s">
        <v>659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20</v>
      </c>
      <c r="L14" t="s">
        <v>20</v>
      </c>
      <c r="M14" t="s">
        <v>28</v>
      </c>
      <c r="N14" t="s">
        <v>20</v>
      </c>
      <c r="O14" t="s">
        <v>20</v>
      </c>
      <c r="P14" t="s">
        <v>89</v>
      </c>
    </row>
    <row r="15" spans="1:16" x14ac:dyDescent="0.35">
      <c r="A15" t="s">
        <v>710</v>
      </c>
      <c r="B15">
        <v>36</v>
      </c>
      <c r="C15" t="s">
        <v>176</v>
      </c>
      <c r="D15" t="s">
        <v>252</v>
      </c>
      <c r="E15" t="s">
        <v>719</v>
      </c>
      <c r="F15" t="s">
        <v>723</v>
      </c>
      <c r="G15" t="s">
        <v>724</v>
      </c>
      <c r="H15" t="s">
        <v>720</v>
      </c>
      <c r="I15" t="s">
        <v>720</v>
      </c>
      <c r="J15" t="s">
        <v>720</v>
      </c>
      <c r="K15" t="s">
        <v>721</v>
      </c>
      <c r="L15" t="s">
        <v>721</v>
      </c>
      <c r="M15" t="s">
        <v>721</v>
      </c>
      <c r="N15" t="s">
        <v>20</v>
      </c>
      <c r="O15" t="s">
        <v>20</v>
      </c>
      <c r="P15" t="s">
        <v>20</v>
      </c>
    </row>
    <row r="16" spans="1:16" x14ac:dyDescent="0.35">
      <c r="A16" t="s">
        <v>710</v>
      </c>
      <c r="B16">
        <v>36</v>
      </c>
      <c r="C16" t="s">
        <v>412</v>
      </c>
      <c r="D16" t="s">
        <v>413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</row>
    <row r="17" spans="1:75" x14ac:dyDescent="0.35">
      <c r="A17" t="s">
        <v>710</v>
      </c>
      <c r="B17">
        <v>36</v>
      </c>
      <c r="C17" t="s">
        <v>177</v>
      </c>
      <c r="D17" t="s">
        <v>257</v>
      </c>
      <c r="E17" t="s">
        <v>728</v>
      </c>
      <c r="F17" t="s">
        <v>161</v>
      </c>
      <c r="G17" t="s">
        <v>173</v>
      </c>
      <c r="H17" t="s">
        <v>161</v>
      </c>
      <c r="I17" t="s">
        <v>387</v>
      </c>
      <c r="J17" t="s">
        <v>720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</row>
    <row r="19" spans="1:75" x14ac:dyDescent="0.35">
      <c r="J19" t="s">
        <v>729</v>
      </c>
      <c r="K19">
        <f>5.33</f>
        <v>5.33</v>
      </c>
      <c r="L19">
        <f>K19/16</f>
        <v>0.333125</v>
      </c>
      <c r="N19">
        <v>9</v>
      </c>
      <c r="O19">
        <f>N19/24</f>
        <v>0.375</v>
      </c>
    </row>
    <row r="20" spans="1:75" x14ac:dyDescent="0.35">
      <c r="J20" t="s">
        <v>730</v>
      </c>
      <c r="K20">
        <v>6.5</v>
      </c>
      <c r="L20">
        <f>K20/16</f>
        <v>0.40625</v>
      </c>
      <c r="N20">
        <v>7</v>
      </c>
      <c r="O20">
        <f>N20/24</f>
        <v>0.29166666666666669</v>
      </c>
    </row>
    <row r="21" spans="1:75" x14ac:dyDescent="0.35">
      <c r="J21" t="s">
        <v>27</v>
      </c>
      <c r="K21">
        <v>4.17</v>
      </c>
      <c r="L21">
        <f>K21/16</f>
        <v>0.260625</v>
      </c>
      <c r="N21">
        <v>8</v>
      </c>
      <c r="O21">
        <f>N21/24</f>
        <v>0.33333333333333331</v>
      </c>
    </row>
    <row r="26" spans="1:75" x14ac:dyDescent="0.35">
      <c r="B26" t="s">
        <v>0</v>
      </c>
      <c r="C26" t="s">
        <v>1</v>
      </c>
      <c r="D26" t="s">
        <v>2</v>
      </c>
      <c r="E26" t="s">
        <v>3</v>
      </c>
      <c r="F26">
        <v>1950</v>
      </c>
      <c r="G26">
        <v>1951</v>
      </c>
      <c r="H26">
        <v>1952</v>
      </c>
      <c r="I26">
        <v>1953</v>
      </c>
      <c r="J26">
        <v>1954</v>
      </c>
      <c r="K26">
        <v>1955</v>
      </c>
      <c r="L26">
        <v>1956</v>
      </c>
      <c r="M26">
        <v>1957</v>
      </c>
      <c r="N26">
        <v>1958</v>
      </c>
      <c r="O26">
        <v>1959</v>
      </c>
      <c r="P26">
        <v>1960</v>
      </c>
      <c r="Q26">
        <v>1961</v>
      </c>
      <c r="R26">
        <v>1962</v>
      </c>
      <c r="S26">
        <v>1963</v>
      </c>
      <c r="T26">
        <v>1964</v>
      </c>
      <c r="U26">
        <v>1965</v>
      </c>
      <c r="V26">
        <v>1966</v>
      </c>
      <c r="W26">
        <v>1967</v>
      </c>
      <c r="X26">
        <v>1968</v>
      </c>
      <c r="Y26">
        <v>1969</v>
      </c>
      <c r="Z26">
        <v>1970</v>
      </c>
      <c r="AA26">
        <v>1971</v>
      </c>
      <c r="AB26">
        <v>1972</v>
      </c>
      <c r="AC26">
        <v>1973</v>
      </c>
      <c r="AD26">
        <v>1974</v>
      </c>
      <c r="AE26">
        <v>1975</v>
      </c>
      <c r="AF26">
        <v>1976</v>
      </c>
      <c r="AG26">
        <v>1977</v>
      </c>
      <c r="AH26">
        <v>1978</v>
      </c>
      <c r="AI26">
        <v>1979</v>
      </c>
      <c r="AJ26">
        <v>1980</v>
      </c>
      <c r="AK26">
        <v>1981</v>
      </c>
      <c r="AL26">
        <v>1982</v>
      </c>
      <c r="AM26">
        <v>1983</v>
      </c>
      <c r="AN26">
        <v>1984</v>
      </c>
      <c r="AO26">
        <v>1985</v>
      </c>
      <c r="AP26">
        <v>1986</v>
      </c>
      <c r="AQ26">
        <v>1987</v>
      </c>
      <c r="AR26">
        <v>1988</v>
      </c>
      <c r="AS26">
        <v>1989</v>
      </c>
      <c r="AT26">
        <v>1990</v>
      </c>
      <c r="AU26">
        <v>1991</v>
      </c>
      <c r="AV26">
        <v>1992</v>
      </c>
      <c r="AW26">
        <v>1993</v>
      </c>
      <c r="AX26">
        <v>1994</v>
      </c>
      <c r="AY26">
        <v>1995</v>
      </c>
      <c r="AZ26">
        <v>1996</v>
      </c>
      <c r="BA26">
        <v>1997</v>
      </c>
      <c r="BB26">
        <v>1998</v>
      </c>
      <c r="BC26">
        <v>1999</v>
      </c>
      <c r="BD26">
        <v>2000</v>
      </c>
      <c r="BE26">
        <v>2001</v>
      </c>
      <c r="BF26">
        <v>2002</v>
      </c>
      <c r="BG26">
        <v>2003</v>
      </c>
      <c r="BH26">
        <v>2004</v>
      </c>
      <c r="BI26">
        <v>2005</v>
      </c>
      <c r="BJ26">
        <v>2006</v>
      </c>
      <c r="BK26">
        <v>2007</v>
      </c>
      <c r="BL26">
        <v>2008</v>
      </c>
      <c r="BM26">
        <v>2009</v>
      </c>
      <c r="BN26">
        <v>2010</v>
      </c>
      <c r="BO26">
        <v>2011</v>
      </c>
      <c r="BP26">
        <v>2012</v>
      </c>
      <c r="BQ26">
        <v>2013</v>
      </c>
      <c r="BR26">
        <v>2014</v>
      </c>
      <c r="BS26">
        <v>2015</v>
      </c>
      <c r="BT26">
        <v>2016</v>
      </c>
      <c r="BU26">
        <v>2017</v>
      </c>
      <c r="BV26">
        <v>2018</v>
      </c>
      <c r="BW26">
        <v>2019</v>
      </c>
    </row>
    <row r="27" spans="1:75" x14ac:dyDescent="0.35">
      <c r="A27">
        <v>55</v>
      </c>
      <c r="B27">
        <v>31</v>
      </c>
      <c r="C27">
        <v>36</v>
      </c>
      <c r="D27" t="s">
        <v>163</v>
      </c>
      <c r="E27" t="s">
        <v>164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135</v>
      </c>
      <c r="N27">
        <v>945</v>
      </c>
      <c r="O27">
        <v>599</v>
      </c>
      <c r="P27">
        <v>1131</v>
      </c>
      <c r="Q27">
        <v>380</v>
      </c>
      <c r="R27">
        <v>5000</v>
      </c>
      <c r="S27">
        <v>13000</v>
      </c>
      <c r="T27">
        <v>13100</v>
      </c>
      <c r="U27">
        <v>9500</v>
      </c>
      <c r="V27">
        <v>3200</v>
      </c>
      <c r="W27">
        <v>4900</v>
      </c>
      <c r="X27">
        <v>5200</v>
      </c>
      <c r="Y27">
        <v>5900</v>
      </c>
      <c r="Z27">
        <v>5886</v>
      </c>
      <c r="AA27">
        <v>8169</v>
      </c>
      <c r="AB27">
        <v>8045</v>
      </c>
      <c r="AC27">
        <v>8072</v>
      </c>
      <c r="AD27">
        <v>8107</v>
      </c>
      <c r="AE27">
        <v>5128</v>
      </c>
      <c r="AF27">
        <v>9815</v>
      </c>
      <c r="AG27">
        <v>6892</v>
      </c>
      <c r="AH27">
        <v>5186</v>
      </c>
      <c r="AI27">
        <v>6167</v>
      </c>
      <c r="AJ27">
        <v>4114</v>
      </c>
      <c r="AK27">
        <v>4289</v>
      </c>
      <c r="AL27">
        <v>8434</v>
      </c>
      <c r="AM27">
        <v>8708</v>
      </c>
      <c r="AN27">
        <v>9291</v>
      </c>
      <c r="AO27">
        <v>8252</v>
      </c>
      <c r="AP27">
        <v>7910</v>
      </c>
      <c r="AQ27">
        <v>2311</v>
      </c>
      <c r="AR27">
        <v>2893</v>
      </c>
      <c r="AS27">
        <v>2718</v>
      </c>
      <c r="AT27">
        <v>1194</v>
      </c>
      <c r="AU27">
        <v>2522</v>
      </c>
      <c r="AV27">
        <v>3649</v>
      </c>
      <c r="AW27">
        <v>2337</v>
      </c>
      <c r="AX27">
        <v>2992</v>
      </c>
      <c r="AY27">
        <v>3413</v>
      </c>
      <c r="AZ27">
        <v>3747</v>
      </c>
      <c r="BA27">
        <v>9125</v>
      </c>
      <c r="BB27">
        <v>1529</v>
      </c>
      <c r="BC27">
        <v>5568</v>
      </c>
      <c r="BD27">
        <v>7532</v>
      </c>
      <c r="BE27">
        <v>11298</v>
      </c>
      <c r="BF27">
        <v>9973</v>
      </c>
      <c r="BG27">
        <v>6205</v>
      </c>
      <c r="BH27">
        <v>5159</v>
      </c>
      <c r="BI27">
        <v>3693</v>
      </c>
      <c r="BJ27">
        <v>2419</v>
      </c>
      <c r="BK27">
        <v>2398</v>
      </c>
      <c r="BL27">
        <v>1497</v>
      </c>
      <c r="BM27">
        <v>2093</v>
      </c>
      <c r="BN27">
        <v>3143</v>
      </c>
      <c r="BO27">
        <v>3114</v>
      </c>
      <c r="BP27">
        <v>1852</v>
      </c>
      <c r="BQ27">
        <v>3188</v>
      </c>
      <c r="BR27">
        <v>3215</v>
      </c>
      <c r="BS27">
        <v>3462</v>
      </c>
      <c r="BT27">
        <v>3820</v>
      </c>
      <c r="BU27">
        <v>3166</v>
      </c>
      <c r="BV27">
        <v>4915</v>
      </c>
      <c r="BW27">
        <v>4230.88</v>
      </c>
    </row>
    <row r="28" spans="1:75" x14ac:dyDescent="0.35">
      <c r="A28">
        <v>56</v>
      </c>
      <c r="B28">
        <v>31</v>
      </c>
      <c r="C28">
        <v>36</v>
      </c>
      <c r="D28" t="s">
        <v>165</v>
      </c>
      <c r="E28" t="s">
        <v>166</v>
      </c>
      <c r="F28">
        <v>133</v>
      </c>
      <c r="G28">
        <v>108</v>
      </c>
      <c r="H28">
        <v>5</v>
      </c>
      <c r="I28">
        <v>16</v>
      </c>
      <c r="J28">
        <v>104</v>
      </c>
      <c r="K28">
        <v>108</v>
      </c>
      <c r="L28">
        <v>206</v>
      </c>
      <c r="M28">
        <v>209</v>
      </c>
      <c r="N28">
        <v>202</v>
      </c>
      <c r="O28">
        <v>202</v>
      </c>
      <c r="P28">
        <v>101</v>
      </c>
      <c r="Q28">
        <v>501</v>
      </c>
      <c r="R28">
        <v>902</v>
      </c>
      <c r="S28">
        <v>701</v>
      </c>
      <c r="T28">
        <v>300</v>
      </c>
      <c r="U28">
        <v>300</v>
      </c>
      <c r="V28">
        <v>442</v>
      </c>
      <c r="W28">
        <v>505</v>
      </c>
      <c r="X28">
        <v>805</v>
      </c>
      <c r="Y28">
        <v>805</v>
      </c>
      <c r="Z28">
        <v>700</v>
      </c>
      <c r="AA28">
        <v>1200</v>
      </c>
      <c r="AB28">
        <v>1279</v>
      </c>
      <c r="AC28">
        <v>2098</v>
      </c>
      <c r="AD28">
        <v>2055</v>
      </c>
      <c r="AE28">
        <v>2014</v>
      </c>
      <c r="AF28">
        <v>2147</v>
      </c>
      <c r="AG28">
        <v>1636</v>
      </c>
      <c r="AH28">
        <v>1058</v>
      </c>
      <c r="AI28">
        <v>1303</v>
      </c>
      <c r="AJ28">
        <v>1795</v>
      </c>
      <c r="AK28">
        <v>2082</v>
      </c>
      <c r="AL28">
        <v>1999</v>
      </c>
      <c r="AM28">
        <v>1846</v>
      </c>
      <c r="AN28">
        <v>2189</v>
      </c>
      <c r="AO28">
        <v>1506</v>
      </c>
      <c r="AP28">
        <v>2110</v>
      </c>
      <c r="AQ28">
        <v>1807</v>
      </c>
      <c r="AR28">
        <v>2061</v>
      </c>
      <c r="AS28">
        <v>2699</v>
      </c>
      <c r="AT28">
        <v>2370</v>
      </c>
      <c r="AU28">
        <v>2762</v>
      </c>
      <c r="AV28">
        <v>3151</v>
      </c>
      <c r="AW28">
        <v>3635</v>
      </c>
      <c r="AX28">
        <v>4740</v>
      </c>
      <c r="AY28">
        <v>3806</v>
      </c>
      <c r="AZ28">
        <v>3534</v>
      </c>
      <c r="BA28">
        <v>4178</v>
      </c>
      <c r="BB28">
        <v>4513</v>
      </c>
      <c r="BC28">
        <v>4669</v>
      </c>
      <c r="BD28">
        <v>2458</v>
      </c>
      <c r="BE28">
        <v>2108</v>
      </c>
      <c r="BF28">
        <v>2456</v>
      </c>
      <c r="BG28">
        <v>1714</v>
      </c>
      <c r="BH28">
        <v>1811</v>
      </c>
      <c r="BI28">
        <v>1356</v>
      </c>
      <c r="BJ28">
        <v>1359</v>
      </c>
      <c r="BK28">
        <v>1247</v>
      </c>
      <c r="BL28">
        <v>1180</v>
      </c>
      <c r="BM28">
        <v>1585</v>
      </c>
      <c r="BN28">
        <v>1917</v>
      </c>
      <c r="BO28">
        <v>1970</v>
      </c>
      <c r="BP28">
        <v>2009</v>
      </c>
      <c r="BQ28">
        <v>2101</v>
      </c>
      <c r="BR28">
        <v>2026</v>
      </c>
      <c r="BS28">
        <v>2923</v>
      </c>
      <c r="BT28">
        <v>3738</v>
      </c>
      <c r="BU28">
        <v>3269</v>
      </c>
      <c r="BV28">
        <v>4180</v>
      </c>
      <c r="BW28">
        <v>2794.48</v>
      </c>
    </row>
    <row r="29" spans="1:75" x14ac:dyDescent="0.35">
      <c r="A29">
        <v>57</v>
      </c>
      <c r="B29">
        <v>31</v>
      </c>
      <c r="C29">
        <v>36</v>
      </c>
      <c r="D29" t="s">
        <v>167</v>
      </c>
      <c r="E29" t="s">
        <v>168</v>
      </c>
      <c r="F29">
        <v>2865</v>
      </c>
      <c r="G29">
        <v>3943</v>
      </c>
      <c r="H29">
        <v>3686</v>
      </c>
      <c r="I29">
        <v>3066</v>
      </c>
      <c r="J29">
        <v>4712</v>
      </c>
      <c r="K29">
        <v>4982</v>
      </c>
      <c r="L29">
        <v>6358</v>
      </c>
      <c r="M29">
        <v>6982</v>
      </c>
      <c r="N29">
        <v>8268</v>
      </c>
      <c r="O29">
        <v>6266</v>
      </c>
      <c r="P29">
        <v>7772</v>
      </c>
      <c r="Q29">
        <v>7216</v>
      </c>
      <c r="R29">
        <v>8348</v>
      </c>
      <c r="S29">
        <v>7300</v>
      </c>
      <c r="T29">
        <v>4939</v>
      </c>
      <c r="U29">
        <v>7100</v>
      </c>
      <c r="V29">
        <v>8531</v>
      </c>
      <c r="W29">
        <v>8463</v>
      </c>
      <c r="X29">
        <v>11014</v>
      </c>
      <c r="Y29">
        <v>10096</v>
      </c>
      <c r="Z29">
        <v>10178</v>
      </c>
      <c r="AA29">
        <v>8200</v>
      </c>
      <c r="AB29">
        <v>10193</v>
      </c>
      <c r="AC29">
        <v>11056</v>
      </c>
      <c r="AD29">
        <v>10213</v>
      </c>
      <c r="AE29">
        <v>9934</v>
      </c>
      <c r="AF29">
        <v>11524</v>
      </c>
      <c r="AG29">
        <v>10607</v>
      </c>
      <c r="AH29">
        <v>8447</v>
      </c>
      <c r="AI29">
        <v>8672</v>
      </c>
      <c r="AJ29">
        <v>11316</v>
      </c>
      <c r="AK29">
        <v>8695</v>
      </c>
      <c r="AL29">
        <v>11497</v>
      </c>
      <c r="AM29">
        <v>8694</v>
      </c>
      <c r="AN29">
        <v>7649</v>
      </c>
      <c r="AO29">
        <v>8392</v>
      </c>
      <c r="AP29">
        <v>8990</v>
      </c>
      <c r="AQ29">
        <v>9300</v>
      </c>
      <c r="AR29">
        <v>6900</v>
      </c>
      <c r="AS29">
        <v>9942</v>
      </c>
      <c r="AT29">
        <v>10399</v>
      </c>
      <c r="AU29">
        <v>11213</v>
      </c>
      <c r="AV29">
        <v>10442</v>
      </c>
      <c r="AW29">
        <v>12063</v>
      </c>
      <c r="AX29">
        <v>10787</v>
      </c>
      <c r="AY29">
        <v>9769</v>
      </c>
      <c r="AZ29">
        <v>12368</v>
      </c>
      <c r="BA29">
        <v>8678</v>
      </c>
      <c r="BB29">
        <v>8728</v>
      </c>
      <c r="BC29">
        <v>9535</v>
      </c>
      <c r="BD29">
        <v>6975</v>
      </c>
      <c r="BE29">
        <v>6913</v>
      </c>
      <c r="BF29">
        <v>7475</v>
      </c>
      <c r="BG29">
        <v>7230</v>
      </c>
      <c r="BH29">
        <v>8809</v>
      </c>
      <c r="BI29">
        <v>8638</v>
      </c>
      <c r="BJ29">
        <v>7926</v>
      </c>
      <c r="BK29">
        <v>7338</v>
      </c>
      <c r="BL29">
        <v>8493</v>
      </c>
      <c r="BM29">
        <v>6568</v>
      </c>
      <c r="BN29">
        <v>8189</v>
      </c>
      <c r="BO29">
        <v>7801</v>
      </c>
      <c r="BP29">
        <v>5263</v>
      </c>
      <c r="BQ29">
        <v>7790</v>
      </c>
      <c r="BR29">
        <v>9909</v>
      </c>
      <c r="BS29">
        <v>9079</v>
      </c>
      <c r="BT29">
        <v>10170</v>
      </c>
      <c r="BU29">
        <v>10105</v>
      </c>
      <c r="BV29">
        <v>11278</v>
      </c>
      <c r="BW29">
        <v>7434</v>
      </c>
    </row>
    <row r="30" spans="1:75" x14ac:dyDescent="0.35">
      <c r="A30">
        <v>58</v>
      </c>
      <c r="B30">
        <v>31</v>
      </c>
      <c r="C30">
        <v>36</v>
      </c>
      <c r="D30" t="s">
        <v>169</v>
      </c>
      <c r="E30" t="s">
        <v>170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300</v>
      </c>
      <c r="L30">
        <v>300</v>
      </c>
      <c r="M30">
        <v>300</v>
      </c>
      <c r="N30">
        <v>500</v>
      </c>
      <c r="O30">
        <v>800</v>
      </c>
      <c r="P30">
        <v>800</v>
      </c>
      <c r="Q30">
        <v>600</v>
      </c>
      <c r="R30">
        <v>500</v>
      </c>
      <c r="S30">
        <v>500</v>
      </c>
      <c r="T30">
        <v>600</v>
      </c>
      <c r="U30">
        <v>600</v>
      </c>
      <c r="V30">
        <v>600</v>
      </c>
      <c r="W30">
        <v>600</v>
      </c>
      <c r="X30">
        <v>600</v>
      </c>
      <c r="Y30">
        <v>500</v>
      </c>
      <c r="Z30">
        <v>500</v>
      </c>
      <c r="AA30">
        <v>800</v>
      </c>
      <c r="AB30">
        <v>800</v>
      </c>
      <c r="AC30">
        <v>780</v>
      </c>
      <c r="AD30">
        <v>619</v>
      </c>
      <c r="AE30">
        <v>620</v>
      </c>
      <c r="AF30">
        <v>565</v>
      </c>
      <c r="AG30">
        <v>629</v>
      </c>
      <c r="AH30">
        <v>698</v>
      </c>
      <c r="AI30">
        <v>586</v>
      </c>
      <c r="AJ30">
        <v>604</v>
      </c>
      <c r="AK30">
        <v>628</v>
      </c>
      <c r="AL30">
        <v>687</v>
      </c>
      <c r="AM30">
        <v>677</v>
      </c>
      <c r="AN30">
        <v>680</v>
      </c>
      <c r="AO30">
        <v>574</v>
      </c>
      <c r="AP30">
        <v>500</v>
      </c>
      <c r="AQ30">
        <v>392</v>
      </c>
      <c r="AR30">
        <v>219</v>
      </c>
      <c r="AS30">
        <v>234</v>
      </c>
      <c r="AT30">
        <v>225</v>
      </c>
      <c r="AU30">
        <v>375</v>
      </c>
      <c r="AV30">
        <v>390</v>
      </c>
      <c r="AW30">
        <v>450</v>
      </c>
      <c r="AX30">
        <v>490</v>
      </c>
      <c r="AY30">
        <v>429</v>
      </c>
      <c r="AZ30">
        <v>307</v>
      </c>
      <c r="BA30">
        <v>481</v>
      </c>
      <c r="BB30">
        <v>441</v>
      </c>
      <c r="BC30">
        <v>125</v>
      </c>
      <c r="BD30">
        <v>190</v>
      </c>
      <c r="BE30">
        <v>203</v>
      </c>
      <c r="BF30">
        <v>28</v>
      </c>
      <c r="BG30">
        <v>29</v>
      </c>
      <c r="BH30">
        <v>15</v>
      </c>
      <c r="BI30">
        <v>172</v>
      </c>
      <c r="BJ30">
        <v>21</v>
      </c>
      <c r="BK30">
        <v>12</v>
      </c>
      <c r="BL30">
        <v>53</v>
      </c>
      <c r="BM30">
        <v>47</v>
      </c>
      <c r="BN30">
        <v>52</v>
      </c>
      <c r="BO30">
        <v>107</v>
      </c>
      <c r="BP30">
        <v>103</v>
      </c>
      <c r="BQ30">
        <v>109</v>
      </c>
      <c r="BR30">
        <v>110</v>
      </c>
      <c r="BS30">
        <v>74</v>
      </c>
      <c r="BT30">
        <v>253</v>
      </c>
      <c r="BU30">
        <v>263</v>
      </c>
      <c r="BV30">
        <v>189</v>
      </c>
      <c r="BW30">
        <v>212.46</v>
      </c>
    </row>
    <row r="31" spans="1:75" x14ac:dyDescent="0.35">
      <c r="A31">
        <v>59</v>
      </c>
      <c r="B31">
        <v>31</v>
      </c>
      <c r="C31">
        <v>36</v>
      </c>
      <c r="D31" t="s">
        <v>171</v>
      </c>
      <c r="E31" t="s">
        <v>172</v>
      </c>
      <c r="F31">
        <v>4716</v>
      </c>
      <c r="G31">
        <v>5417</v>
      </c>
      <c r="H31">
        <v>4060</v>
      </c>
      <c r="I31">
        <v>4072</v>
      </c>
      <c r="J31">
        <v>4109</v>
      </c>
      <c r="K31">
        <v>5076</v>
      </c>
      <c r="L31">
        <v>4550</v>
      </c>
      <c r="M31">
        <v>4239</v>
      </c>
      <c r="N31">
        <v>4482</v>
      </c>
      <c r="O31">
        <v>4772</v>
      </c>
      <c r="P31">
        <v>5786</v>
      </c>
      <c r="Q31">
        <v>5425</v>
      </c>
      <c r="R31">
        <v>5382</v>
      </c>
      <c r="S31">
        <v>5790</v>
      </c>
      <c r="T31">
        <v>6353</v>
      </c>
      <c r="U31">
        <v>6280</v>
      </c>
      <c r="V31">
        <v>6547</v>
      </c>
      <c r="W31">
        <v>6965</v>
      </c>
      <c r="X31">
        <v>5511</v>
      </c>
      <c r="Y31">
        <v>5613</v>
      </c>
      <c r="Z31">
        <v>5207</v>
      </c>
      <c r="AA31">
        <v>5700</v>
      </c>
      <c r="AB31">
        <v>5020</v>
      </c>
      <c r="AC31">
        <v>6689</v>
      </c>
      <c r="AD31">
        <v>8796</v>
      </c>
      <c r="AE31">
        <v>6920</v>
      </c>
      <c r="AF31">
        <v>6955</v>
      </c>
      <c r="AG31">
        <v>7446</v>
      </c>
      <c r="AH31">
        <v>5807</v>
      </c>
      <c r="AI31">
        <v>6796</v>
      </c>
      <c r="AJ31">
        <v>6760</v>
      </c>
      <c r="AK31">
        <v>7878</v>
      </c>
      <c r="AL31">
        <v>10040</v>
      </c>
      <c r="AM31">
        <v>7817</v>
      </c>
      <c r="AN31">
        <v>6403</v>
      </c>
      <c r="AO31">
        <v>6617</v>
      </c>
      <c r="AP31">
        <v>7074</v>
      </c>
      <c r="AQ31">
        <v>7094</v>
      </c>
      <c r="AR31">
        <v>8360</v>
      </c>
      <c r="AS31">
        <v>6924</v>
      </c>
      <c r="AT31">
        <v>7090</v>
      </c>
      <c r="AU31">
        <v>6984</v>
      </c>
      <c r="AV31">
        <v>7861</v>
      </c>
      <c r="AW31">
        <v>8208</v>
      </c>
      <c r="AX31">
        <v>8923</v>
      </c>
      <c r="AY31">
        <v>9773</v>
      </c>
      <c r="AZ31">
        <v>11163</v>
      </c>
      <c r="BA31">
        <v>12716</v>
      </c>
      <c r="BB31">
        <v>8561</v>
      </c>
      <c r="BC31">
        <v>10851</v>
      </c>
      <c r="BD31">
        <v>8893</v>
      </c>
      <c r="BE31">
        <v>9830</v>
      </c>
      <c r="BF31">
        <v>12248</v>
      </c>
      <c r="BG31">
        <v>11158</v>
      </c>
      <c r="BH31">
        <v>12820</v>
      </c>
      <c r="BI31">
        <v>10637</v>
      </c>
      <c r="BJ31">
        <v>11564</v>
      </c>
      <c r="BK31">
        <v>9230</v>
      </c>
      <c r="BL31">
        <v>11127</v>
      </c>
      <c r="BM31">
        <v>10274</v>
      </c>
      <c r="BN31">
        <v>10606</v>
      </c>
      <c r="BO31">
        <v>11202</v>
      </c>
      <c r="BP31">
        <v>9902</v>
      </c>
      <c r="BQ31">
        <v>8641</v>
      </c>
      <c r="BR31">
        <v>7937</v>
      </c>
      <c r="BS31">
        <v>9852</v>
      </c>
      <c r="BT31">
        <v>9456</v>
      </c>
      <c r="BU31">
        <v>10930</v>
      </c>
      <c r="BV31">
        <v>10083</v>
      </c>
      <c r="BW31">
        <v>6970.84</v>
      </c>
    </row>
    <row r="32" spans="1:75" x14ac:dyDescent="0.35">
      <c r="A32">
        <v>60</v>
      </c>
      <c r="B32">
        <v>31</v>
      </c>
      <c r="C32">
        <v>36</v>
      </c>
      <c r="D32" t="s">
        <v>174</v>
      </c>
      <c r="E32" t="s">
        <v>175</v>
      </c>
      <c r="F32">
        <v>300</v>
      </c>
      <c r="G32">
        <v>300</v>
      </c>
      <c r="H32">
        <v>300</v>
      </c>
      <c r="I32">
        <v>300</v>
      </c>
      <c r="J32">
        <v>400</v>
      </c>
      <c r="K32">
        <v>500</v>
      </c>
      <c r="L32">
        <v>500</v>
      </c>
      <c r="M32">
        <v>500</v>
      </c>
      <c r="N32">
        <v>500</v>
      </c>
      <c r="O32">
        <v>500</v>
      </c>
      <c r="P32">
        <v>600</v>
      </c>
      <c r="Q32">
        <v>600</v>
      </c>
      <c r="R32">
        <v>600</v>
      </c>
      <c r="S32">
        <v>600</v>
      </c>
      <c r="T32">
        <v>700</v>
      </c>
      <c r="U32">
        <v>900</v>
      </c>
      <c r="V32">
        <v>800</v>
      </c>
      <c r="W32">
        <v>800</v>
      </c>
      <c r="X32">
        <v>800</v>
      </c>
      <c r="Y32">
        <v>800</v>
      </c>
      <c r="Z32">
        <v>2300</v>
      </c>
      <c r="AA32">
        <v>3200</v>
      </c>
      <c r="AB32">
        <v>3000</v>
      </c>
      <c r="AC32">
        <v>3300</v>
      </c>
      <c r="AD32">
        <v>3225</v>
      </c>
      <c r="AE32">
        <v>4066</v>
      </c>
      <c r="AF32">
        <v>3533</v>
      </c>
      <c r="AG32">
        <v>3696</v>
      </c>
      <c r="AH32">
        <v>3897</v>
      </c>
      <c r="AI32">
        <v>3739</v>
      </c>
      <c r="AJ32">
        <v>4129</v>
      </c>
      <c r="AK32">
        <v>3315</v>
      </c>
      <c r="AL32">
        <v>2896</v>
      </c>
      <c r="AM32">
        <v>3229</v>
      </c>
      <c r="AN32">
        <v>2723</v>
      </c>
      <c r="AO32">
        <v>4932</v>
      </c>
      <c r="AP32">
        <v>2565</v>
      </c>
      <c r="AQ32">
        <v>3576</v>
      </c>
      <c r="AR32">
        <v>4447</v>
      </c>
      <c r="AS32">
        <v>4852</v>
      </c>
      <c r="AT32">
        <v>4933</v>
      </c>
      <c r="AU32">
        <v>7419</v>
      </c>
      <c r="AV32">
        <v>4925</v>
      </c>
      <c r="AW32">
        <v>7207</v>
      </c>
      <c r="AX32">
        <v>6012</v>
      </c>
      <c r="AY32">
        <v>6541</v>
      </c>
      <c r="AZ32">
        <v>5388</v>
      </c>
      <c r="BA32">
        <v>5940</v>
      </c>
      <c r="BB32">
        <v>6407</v>
      </c>
      <c r="BC32">
        <v>4238</v>
      </c>
      <c r="BD32">
        <v>5655</v>
      </c>
      <c r="BE32">
        <v>5598</v>
      </c>
      <c r="BF32">
        <v>5250</v>
      </c>
      <c r="BG32">
        <v>5629</v>
      </c>
      <c r="BH32">
        <v>5898</v>
      </c>
      <c r="BI32">
        <v>6426</v>
      </c>
      <c r="BJ32">
        <v>5876</v>
      </c>
      <c r="BK32">
        <v>3741</v>
      </c>
      <c r="BL32">
        <v>4135</v>
      </c>
      <c r="BM32">
        <v>4121</v>
      </c>
      <c r="BN32">
        <v>2793</v>
      </c>
      <c r="BO32">
        <v>3879</v>
      </c>
      <c r="BP32">
        <v>2687</v>
      </c>
      <c r="BQ32">
        <v>1846</v>
      </c>
      <c r="BR32">
        <v>1641</v>
      </c>
      <c r="BS32">
        <v>1134</v>
      </c>
      <c r="BT32">
        <v>1975</v>
      </c>
      <c r="BU32">
        <v>1912</v>
      </c>
      <c r="BV32">
        <v>1918</v>
      </c>
      <c r="BW32">
        <v>2428.75</v>
      </c>
    </row>
    <row r="33" spans="1:75" x14ac:dyDescent="0.35">
      <c r="A33">
        <v>61</v>
      </c>
      <c r="B33">
        <v>31</v>
      </c>
      <c r="C33">
        <v>36</v>
      </c>
      <c r="D33" t="s">
        <v>176</v>
      </c>
      <c r="E33" t="s">
        <v>252</v>
      </c>
      <c r="F33">
        <v>500</v>
      </c>
      <c r="G33">
        <v>500</v>
      </c>
      <c r="H33">
        <v>700</v>
      </c>
      <c r="I33">
        <v>800</v>
      </c>
      <c r="J33">
        <v>600</v>
      </c>
      <c r="K33">
        <v>800</v>
      </c>
      <c r="L33">
        <v>800</v>
      </c>
      <c r="M33">
        <v>1000</v>
      </c>
      <c r="N33">
        <v>1500</v>
      </c>
      <c r="O33">
        <v>2000</v>
      </c>
      <c r="P33">
        <v>3300</v>
      </c>
      <c r="Q33">
        <v>2700</v>
      </c>
      <c r="R33">
        <v>1200</v>
      </c>
      <c r="S33">
        <v>700</v>
      </c>
      <c r="T33">
        <v>700</v>
      </c>
      <c r="U33">
        <v>1000</v>
      </c>
      <c r="V33">
        <v>1100</v>
      </c>
      <c r="W33">
        <v>1200</v>
      </c>
      <c r="X33">
        <v>1400</v>
      </c>
      <c r="Y33">
        <v>1300</v>
      </c>
      <c r="Z33">
        <v>1673</v>
      </c>
      <c r="AA33">
        <v>1872</v>
      </c>
      <c r="AB33">
        <v>2698</v>
      </c>
      <c r="AC33">
        <v>2735</v>
      </c>
      <c r="AD33">
        <v>3348</v>
      </c>
      <c r="AE33">
        <v>3316</v>
      </c>
      <c r="AF33">
        <v>4829</v>
      </c>
      <c r="AG33">
        <v>6412</v>
      </c>
      <c r="AH33">
        <v>4762</v>
      </c>
      <c r="AI33">
        <v>3472</v>
      </c>
      <c r="AJ33">
        <v>5613</v>
      </c>
      <c r="AK33">
        <v>6663</v>
      </c>
      <c r="AL33">
        <v>14011</v>
      </c>
      <c r="AM33">
        <v>14954</v>
      </c>
      <c r="AN33">
        <v>20875</v>
      </c>
      <c r="AO33">
        <v>15490</v>
      </c>
      <c r="AP33">
        <v>11512</v>
      </c>
      <c r="AQ33">
        <v>8886</v>
      </c>
      <c r="AR33">
        <v>5757</v>
      </c>
      <c r="AS33">
        <v>4714</v>
      </c>
      <c r="AT33">
        <v>4275</v>
      </c>
      <c r="AU33">
        <v>7713</v>
      </c>
      <c r="AV33">
        <v>10886</v>
      </c>
      <c r="AW33">
        <v>14747</v>
      </c>
      <c r="AX33">
        <v>9136</v>
      </c>
      <c r="AY33">
        <v>5212</v>
      </c>
      <c r="AZ33">
        <v>4853</v>
      </c>
      <c r="BA33">
        <v>5578</v>
      </c>
      <c r="BB33">
        <v>5998</v>
      </c>
      <c r="BC33">
        <v>4186</v>
      </c>
      <c r="BD33">
        <v>4143</v>
      </c>
      <c r="BE33">
        <v>7771</v>
      </c>
      <c r="BF33">
        <v>3726</v>
      </c>
      <c r="BG33">
        <v>4449</v>
      </c>
      <c r="BH33">
        <v>4392</v>
      </c>
      <c r="BI33">
        <v>2330</v>
      </c>
      <c r="BJ33">
        <v>3245</v>
      </c>
      <c r="BK33">
        <v>1682</v>
      </c>
      <c r="BL33">
        <v>1581</v>
      </c>
      <c r="BM33">
        <v>2971</v>
      </c>
      <c r="BN33">
        <v>2759</v>
      </c>
      <c r="BO33">
        <v>2164</v>
      </c>
      <c r="BP33">
        <v>2628</v>
      </c>
      <c r="BQ33">
        <v>2681</v>
      </c>
      <c r="BR33">
        <v>3505</v>
      </c>
      <c r="BS33">
        <v>3771</v>
      </c>
      <c r="BT33">
        <v>3701</v>
      </c>
      <c r="BU33">
        <v>7823</v>
      </c>
      <c r="BV33">
        <v>6407</v>
      </c>
      <c r="BW33">
        <v>3422.99</v>
      </c>
    </row>
    <row r="34" spans="1:75" x14ac:dyDescent="0.35">
      <c r="A34">
        <v>62</v>
      </c>
      <c r="B34">
        <v>31</v>
      </c>
      <c r="C34">
        <v>36</v>
      </c>
      <c r="D34" t="s">
        <v>177</v>
      </c>
      <c r="E34" t="s">
        <v>257</v>
      </c>
      <c r="F34">
        <v>1000</v>
      </c>
      <c r="G34">
        <v>1158</v>
      </c>
      <c r="H34">
        <v>700</v>
      </c>
      <c r="I34">
        <v>500</v>
      </c>
      <c r="J34">
        <v>607</v>
      </c>
      <c r="K34">
        <v>600</v>
      </c>
      <c r="L34">
        <v>1451</v>
      </c>
      <c r="M34">
        <v>3802</v>
      </c>
      <c r="N34">
        <v>14383</v>
      </c>
      <c r="O34">
        <v>13011</v>
      </c>
      <c r="P34">
        <v>12300</v>
      </c>
      <c r="Q34">
        <v>3700</v>
      </c>
      <c r="R34">
        <v>28117</v>
      </c>
      <c r="S34">
        <v>19600</v>
      </c>
      <c r="T34">
        <v>19600</v>
      </c>
      <c r="U34">
        <v>13100</v>
      </c>
      <c r="V34">
        <v>14600</v>
      </c>
      <c r="W34">
        <v>5500</v>
      </c>
      <c r="X34">
        <v>10914</v>
      </c>
      <c r="Y34">
        <v>11800</v>
      </c>
      <c r="Z34">
        <v>10346</v>
      </c>
      <c r="AA34">
        <v>10498</v>
      </c>
      <c r="AB34">
        <v>11847</v>
      </c>
      <c r="AC34">
        <v>12216</v>
      </c>
      <c r="AD34">
        <v>12599</v>
      </c>
      <c r="AE34">
        <v>9451</v>
      </c>
      <c r="AF34">
        <v>8995</v>
      </c>
      <c r="AG34">
        <v>6250</v>
      </c>
      <c r="AH34">
        <v>7208</v>
      </c>
      <c r="AI34">
        <v>6436</v>
      </c>
      <c r="AJ34">
        <v>9114</v>
      </c>
      <c r="AK34">
        <v>9463</v>
      </c>
      <c r="AL34">
        <v>19276</v>
      </c>
      <c r="AM34">
        <v>32667</v>
      </c>
      <c r="AN34">
        <v>32860</v>
      </c>
      <c r="AO34">
        <v>33520</v>
      </c>
      <c r="AP34">
        <v>22766</v>
      </c>
      <c r="AQ34">
        <v>18574</v>
      </c>
      <c r="AR34">
        <v>23653</v>
      </c>
      <c r="AS34">
        <v>26880</v>
      </c>
      <c r="AT34">
        <v>20297</v>
      </c>
      <c r="AU34">
        <v>25876</v>
      </c>
      <c r="AV34">
        <v>24763</v>
      </c>
      <c r="AW34">
        <v>27554</v>
      </c>
      <c r="AX34">
        <v>35324</v>
      </c>
      <c r="AY34">
        <v>22752</v>
      </c>
      <c r="AZ34">
        <v>21697</v>
      </c>
      <c r="BA34">
        <v>22964</v>
      </c>
      <c r="BB34">
        <v>22166</v>
      </c>
      <c r="BC34">
        <v>19976</v>
      </c>
      <c r="BD34">
        <v>21556</v>
      </c>
      <c r="BE34">
        <v>27057</v>
      </c>
      <c r="BF34">
        <v>18479</v>
      </c>
      <c r="BG34">
        <v>15799</v>
      </c>
      <c r="BH34">
        <v>17351</v>
      </c>
      <c r="BI34">
        <v>10975</v>
      </c>
      <c r="BJ34">
        <v>17524</v>
      </c>
      <c r="BK34">
        <v>13720</v>
      </c>
      <c r="BL34">
        <v>11666</v>
      </c>
      <c r="BM34">
        <v>12939</v>
      </c>
      <c r="BN34">
        <v>15187</v>
      </c>
      <c r="BO34">
        <v>13845</v>
      </c>
      <c r="BP34">
        <v>19087.28</v>
      </c>
      <c r="BQ34">
        <v>21865.18</v>
      </c>
      <c r="BR34">
        <v>25830.51</v>
      </c>
      <c r="BS34">
        <v>27036.01</v>
      </c>
      <c r="BT34">
        <v>34486.639999999999</v>
      </c>
      <c r="BU34">
        <v>29309.93</v>
      </c>
      <c r="BV34">
        <v>30965.89</v>
      </c>
      <c r="BW34">
        <v>24503.360000000001</v>
      </c>
    </row>
    <row r="35" spans="1:75" x14ac:dyDescent="0.35">
      <c r="A35">
        <v>92</v>
      </c>
      <c r="B35">
        <v>34</v>
      </c>
      <c r="C35">
        <v>36</v>
      </c>
      <c r="D35" t="s">
        <v>165</v>
      </c>
      <c r="E35" t="s">
        <v>166</v>
      </c>
      <c r="F35">
        <v>1003</v>
      </c>
      <c r="G35">
        <v>900</v>
      </c>
      <c r="H35">
        <v>2200</v>
      </c>
      <c r="I35">
        <v>4002</v>
      </c>
      <c r="J35">
        <v>1403</v>
      </c>
      <c r="K35">
        <v>4003</v>
      </c>
      <c r="L35">
        <v>2510</v>
      </c>
      <c r="M35">
        <v>3300</v>
      </c>
      <c r="N35">
        <v>3840</v>
      </c>
      <c r="O35">
        <v>5100</v>
      </c>
      <c r="P35">
        <v>5423</v>
      </c>
      <c r="Q35">
        <v>3372</v>
      </c>
      <c r="R35">
        <v>3512</v>
      </c>
      <c r="S35">
        <v>2669</v>
      </c>
      <c r="T35">
        <v>1515</v>
      </c>
      <c r="U35">
        <v>2102</v>
      </c>
      <c r="V35">
        <v>3204</v>
      </c>
      <c r="W35">
        <v>2755</v>
      </c>
      <c r="X35">
        <v>1459</v>
      </c>
      <c r="Y35">
        <v>2035</v>
      </c>
      <c r="Z35">
        <v>2149</v>
      </c>
      <c r="AA35">
        <v>10405</v>
      </c>
      <c r="AB35">
        <v>4005</v>
      </c>
      <c r="AC35">
        <v>2236</v>
      </c>
      <c r="AD35">
        <v>8937</v>
      </c>
      <c r="AE35">
        <v>7255</v>
      </c>
      <c r="AF35">
        <v>6268</v>
      </c>
      <c r="AG35">
        <v>7249</v>
      </c>
      <c r="AH35">
        <v>3791</v>
      </c>
      <c r="AI35">
        <v>1981</v>
      </c>
      <c r="AJ35">
        <v>7571</v>
      </c>
      <c r="AK35">
        <v>7637</v>
      </c>
      <c r="AL35">
        <v>9090</v>
      </c>
      <c r="AM35">
        <v>4330</v>
      </c>
      <c r="AN35">
        <v>1461</v>
      </c>
      <c r="AO35">
        <v>3627</v>
      </c>
      <c r="AP35">
        <v>2404</v>
      </c>
      <c r="AQ35">
        <v>2851</v>
      </c>
      <c r="AR35">
        <v>9620</v>
      </c>
      <c r="AS35">
        <v>7973</v>
      </c>
      <c r="AT35">
        <v>1987</v>
      </c>
      <c r="AU35">
        <v>2383</v>
      </c>
      <c r="AV35">
        <v>1824</v>
      </c>
      <c r="AW35">
        <v>1765</v>
      </c>
      <c r="AX35">
        <v>1688</v>
      </c>
      <c r="AY35">
        <v>1603</v>
      </c>
      <c r="AZ35">
        <v>5557</v>
      </c>
      <c r="BA35">
        <v>10681</v>
      </c>
      <c r="BB35">
        <v>13638</v>
      </c>
      <c r="BC35">
        <v>9289</v>
      </c>
      <c r="BD35">
        <v>6155</v>
      </c>
      <c r="BE35">
        <v>6733</v>
      </c>
      <c r="BF35">
        <v>9272</v>
      </c>
      <c r="BG35">
        <v>5351</v>
      </c>
      <c r="BH35">
        <v>5653</v>
      </c>
      <c r="BI35">
        <v>5025</v>
      </c>
      <c r="BJ35">
        <v>8583</v>
      </c>
      <c r="BK35">
        <v>4610</v>
      </c>
      <c r="BL35">
        <v>5654</v>
      </c>
      <c r="BM35">
        <v>11015</v>
      </c>
      <c r="BN35">
        <v>13464</v>
      </c>
      <c r="BO35">
        <v>18816</v>
      </c>
      <c r="BP35">
        <v>7392</v>
      </c>
      <c r="BQ35">
        <v>5497</v>
      </c>
      <c r="BR35">
        <v>6237</v>
      </c>
      <c r="BS35">
        <v>6792</v>
      </c>
      <c r="BT35">
        <v>6542</v>
      </c>
      <c r="BU35">
        <v>17728</v>
      </c>
      <c r="BV35">
        <v>10014</v>
      </c>
      <c r="BW35">
        <v>10667.37</v>
      </c>
    </row>
    <row r="36" spans="1:75" x14ac:dyDescent="0.35">
      <c r="A36">
        <v>93</v>
      </c>
      <c r="B36">
        <v>34</v>
      </c>
      <c r="C36">
        <v>36</v>
      </c>
      <c r="D36" t="s">
        <v>246</v>
      </c>
      <c r="E36" t="s">
        <v>247</v>
      </c>
      <c r="F36">
        <v>598</v>
      </c>
      <c r="G36">
        <v>545</v>
      </c>
      <c r="H36">
        <v>522</v>
      </c>
      <c r="I36">
        <v>1217</v>
      </c>
      <c r="J36">
        <v>1646</v>
      </c>
      <c r="K36">
        <v>2615</v>
      </c>
      <c r="L36">
        <v>739</v>
      </c>
      <c r="M36">
        <v>3458</v>
      </c>
      <c r="N36">
        <v>1840</v>
      </c>
      <c r="O36">
        <v>3477</v>
      </c>
      <c r="P36">
        <v>4454</v>
      </c>
      <c r="Q36">
        <v>12276</v>
      </c>
      <c r="R36">
        <v>9819</v>
      </c>
      <c r="S36">
        <v>11577</v>
      </c>
      <c r="T36">
        <v>11984</v>
      </c>
      <c r="U36">
        <v>15895</v>
      </c>
      <c r="V36">
        <v>12321</v>
      </c>
      <c r="W36">
        <v>16328</v>
      </c>
      <c r="X36">
        <v>15568</v>
      </c>
      <c r="Y36">
        <v>22469</v>
      </c>
      <c r="Z36">
        <v>28830</v>
      </c>
      <c r="AA36">
        <v>37876</v>
      </c>
      <c r="AB36">
        <v>30229</v>
      </c>
      <c r="AC36">
        <v>33524</v>
      </c>
      <c r="AD36">
        <v>45792</v>
      </c>
      <c r="AE36">
        <v>44349</v>
      </c>
      <c r="AF36">
        <v>32579</v>
      </c>
      <c r="AG36">
        <v>38106</v>
      </c>
      <c r="AH36">
        <v>36638</v>
      </c>
      <c r="AI36">
        <v>29856</v>
      </c>
      <c r="AJ36">
        <v>37313</v>
      </c>
      <c r="AK36">
        <v>40762</v>
      </c>
      <c r="AL36">
        <v>42186</v>
      </c>
      <c r="AM36">
        <v>33376</v>
      </c>
      <c r="AN36">
        <v>39122</v>
      </c>
      <c r="AO36">
        <v>39281</v>
      </c>
      <c r="AP36">
        <v>34677</v>
      </c>
      <c r="AQ36">
        <v>33510</v>
      </c>
      <c r="AR36">
        <v>37699</v>
      </c>
      <c r="AS36">
        <v>45350</v>
      </c>
      <c r="AT36">
        <v>48892</v>
      </c>
      <c r="AU36">
        <v>53213</v>
      </c>
      <c r="AV36">
        <v>57495</v>
      </c>
      <c r="AW36">
        <v>73790</v>
      </c>
      <c r="AX36">
        <v>91042</v>
      </c>
      <c r="AY36">
        <v>88401</v>
      </c>
      <c r="AZ36">
        <v>87992</v>
      </c>
      <c r="BA36">
        <v>76987</v>
      </c>
      <c r="BB36">
        <v>79215</v>
      </c>
      <c r="BC36">
        <v>85930</v>
      </c>
      <c r="BD36">
        <v>69723</v>
      </c>
      <c r="BE36">
        <v>62897</v>
      </c>
      <c r="BF36">
        <v>44538</v>
      </c>
      <c r="BG36">
        <v>55151</v>
      </c>
      <c r="BH36">
        <v>57376</v>
      </c>
      <c r="BI36">
        <v>42121</v>
      </c>
      <c r="BJ36">
        <v>40428</v>
      </c>
      <c r="BK36">
        <v>43899</v>
      </c>
      <c r="BL36">
        <v>40411</v>
      </c>
      <c r="BM36">
        <v>50082</v>
      </c>
      <c r="BN36">
        <v>52226</v>
      </c>
      <c r="BO36">
        <v>50074</v>
      </c>
      <c r="BP36">
        <v>45045.97</v>
      </c>
      <c r="BQ36">
        <v>39296.550000000003</v>
      </c>
      <c r="BR36">
        <v>43719.42</v>
      </c>
      <c r="BS36">
        <v>46273.19</v>
      </c>
      <c r="BT36">
        <v>49365.24</v>
      </c>
      <c r="BU36">
        <v>49678.26</v>
      </c>
      <c r="BV36">
        <v>42244.05</v>
      </c>
      <c r="BW36">
        <v>42346.080000000002</v>
      </c>
    </row>
    <row r="37" spans="1:75" x14ac:dyDescent="0.35">
      <c r="A37">
        <v>94</v>
      </c>
      <c r="B37">
        <v>34</v>
      </c>
      <c r="C37">
        <v>36</v>
      </c>
      <c r="D37" t="s">
        <v>248</v>
      </c>
      <c r="E37" t="s">
        <v>249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800</v>
      </c>
      <c r="R37">
        <v>1000</v>
      </c>
      <c r="S37">
        <v>1500</v>
      </c>
      <c r="T37">
        <v>1447</v>
      </c>
      <c r="U37">
        <v>2208</v>
      </c>
      <c r="V37">
        <v>743</v>
      </c>
      <c r="W37">
        <v>3886</v>
      </c>
      <c r="X37">
        <v>3951</v>
      </c>
      <c r="Y37">
        <v>5559</v>
      </c>
      <c r="Z37">
        <v>5996</v>
      </c>
      <c r="AA37">
        <v>1949</v>
      </c>
      <c r="AB37">
        <v>5586</v>
      </c>
      <c r="AC37">
        <v>3962</v>
      </c>
      <c r="AD37">
        <v>6872</v>
      </c>
      <c r="AE37">
        <v>6066</v>
      </c>
      <c r="AF37">
        <v>4759</v>
      </c>
      <c r="AG37">
        <v>14898</v>
      </c>
      <c r="AH37">
        <v>3127</v>
      </c>
      <c r="AI37">
        <v>6222</v>
      </c>
      <c r="AJ37">
        <v>15023</v>
      </c>
      <c r="AK37">
        <v>8446</v>
      </c>
      <c r="AL37">
        <v>15409</v>
      </c>
      <c r="AM37">
        <v>11107</v>
      </c>
      <c r="AN37">
        <v>16813</v>
      </c>
      <c r="AO37">
        <v>14869</v>
      </c>
      <c r="AP37">
        <v>13875</v>
      </c>
      <c r="AQ37">
        <v>15816</v>
      </c>
      <c r="AR37">
        <v>8313</v>
      </c>
      <c r="AS37">
        <v>6121</v>
      </c>
      <c r="AT37">
        <v>7795</v>
      </c>
      <c r="AU37">
        <v>5884</v>
      </c>
      <c r="AV37">
        <v>1459</v>
      </c>
      <c r="AW37">
        <v>1347</v>
      </c>
      <c r="AX37">
        <v>1452</v>
      </c>
      <c r="AY37">
        <v>1978</v>
      </c>
      <c r="AZ37">
        <v>1780</v>
      </c>
      <c r="BA37">
        <v>4088</v>
      </c>
      <c r="BB37">
        <v>5714</v>
      </c>
      <c r="BC37">
        <v>1631</v>
      </c>
      <c r="BD37">
        <v>2371</v>
      </c>
      <c r="BE37">
        <v>2775</v>
      </c>
      <c r="BF37">
        <v>2291</v>
      </c>
      <c r="BG37">
        <v>1487</v>
      </c>
      <c r="BH37">
        <v>1754</v>
      </c>
      <c r="BI37">
        <v>1572</v>
      </c>
      <c r="BJ37">
        <v>3816</v>
      </c>
      <c r="BK37">
        <v>4118</v>
      </c>
      <c r="BL37">
        <v>4645</v>
      </c>
      <c r="BM37">
        <v>6695</v>
      </c>
      <c r="BN37">
        <v>7350.71</v>
      </c>
      <c r="BO37">
        <v>8436.5</v>
      </c>
      <c r="BP37">
        <v>8526</v>
      </c>
      <c r="BQ37">
        <v>9071</v>
      </c>
      <c r="BR37">
        <v>12855</v>
      </c>
      <c r="BS37">
        <v>14040</v>
      </c>
      <c r="BT37">
        <v>11180</v>
      </c>
      <c r="BU37">
        <v>5116</v>
      </c>
      <c r="BV37">
        <v>8457</v>
      </c>
      <c r="BW37">
        <v>4837.1099999999997</v>
      </c>
    </row>
    <row r="38" spans="1:75" x14ac:dyDescent="0.35">
      <c r="A38">
        <v>95</v>
      </c>
      <c r="B38">
        <v>34</v>
      </c>
      <c r="C38">
        <v>36</v>
      </c>
      <c r="D38" t="s">
        <v>250</v>
      </c>
      <c r="E38" t="s">
        <v>251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177</v>
      </c>
      <c r="V38">
        <v>80</v>
      </c>
      <c r="W38">
        <v>8</v>
      </c>
      <c r="X38">
        <v>173</v>
      </c>
      <c r="Y38">
        <v>497</v>
      </c>
      <c r="Z38">
        <v>1076</v>
      </c>
      <c r="AA38">
        <v>1446</v>
      </c>
      <c r="AB38">
        <v>582</v>
      </c>
      <c r="AC38">
        <v>230</v>
      </c>
      <c r="AD38">
        <v>2485</v>
      </c>
      <c r="AE38">
        <v>6770</v>
      </c>
      <c r="AF38">
        <v>7831</v>
      </c>
      <c r="AG38">
        <v>3998</v>
      </c>
      <c r="AH38">
        <v>13346</v>
      </c>
      <c r="AI38">
        <v>9659</v>
      </c>
      <c r="AJ38">
        <v>13334</v>
      </c>
      <c r="AK38">
        <v>12271</v>
      </c>
      <c r="AL38">
        <v>11320</v>
      </c>
      <c r="AM38">
        <v>19417</v>
      </c>
      <c r="AN38">
        <v>16005</v>
      </c>
      <c r="AO38">
        <v>7739</v>
      </c>
      <c r="AP38">
        <v>8220</v>
      </c>
      <c r="AQ38">
        <v>14844</v>
      </c>
      <c r="AR38">
        <v>19047</v>
      </c>
      <c r="AS38">
        <v>24466</v>
      </c>
      <c r="AT38">
        <v>23773</v>
      </c>
      <c r="AU38">
        <v>18465</v>
      </c>
      <c r="AV38">
        <v>19373</v>
      </c>
      <c r="AW38">
        <v>10898</v>
      </c>
      <c r="AX38">
        <v>8281</v>
      </c>
      <c r="AY38">
        <v>6226</v>
      </c>
      <c r="AZ38">
        <v>6751</v>
      </c>
      <c r="BA38">
        <v>9918</v>
      </c>
      <c r="BB38">
        <v>8765</v>
      </c>
      <c r="BC38">
        <v>6957</v>
      </c>
      <c r="BD38">
        <v>10172</v>
      </c>
      <c r="BE38">
        <v>10839</v>
      </c>
      <c r="BF38">
        <v>11927</v>
      </c>
      <c r="BG38">
        <v>14852</v>
      </c>
      <c r="BH38">
        <v>13173</v>
      </c>
      <c r="BI38">
        <v>9624</v>
      </c>
      <c r="BJ38">
        <v>6647</v>
      </c>
      <c r="BK38">
        <v>8016</v>
      </c>
      <c r="BL38">
        <v>10529</v>
      </c>
      <c r="BM38">
        <v>11637</v>
      </c>
      <c r="BN38">
        <v>15366.27</v>
      </c>
      <c r="BO38">
        <v>8548.7000000000007</v>
      </c>
      <c r="BP38">
        <v>5236</v>
      </c>
      <c r="BQ38">
        <v>7748</v>
      </c>
      <c r="BR38">
        <v>6163</v>
      </c>
      <c r="BS38">
        <v>7626.24</v>
      </c>
      <c r="BT38">
        <v>8434</v>
      </c>
      <c r="BU38">
        <v>11945</v>
      </c>
      <c r="BV38">
        <v>10192</v>
      </c>
      <c r="BW38">
        <v>10878.7</v>
      </c>
    </row>
    <row r="39" spans="1:75" x14ac:dyDescent="0.35">
      <c r="A39">
        <v>96</v>
      </c>
      <c r="B39">
        <v>34</v>
      </c>
      <c r="C39">
        <v>36</v>
      </c>
      <c r="D39" t="s">
        <v>176</v>
      </c>
      <c r="E39" t="s">
        <v>252</v>
      </c>
      <c r="F39">
        <v>111</v>
      </c>
      <c r="G39">
        <v>101</v>
      </c>
      <c r="H39">
        <v>97</v>
      </c>
      <c r="I39">
        <v>225</v>
      </c>
      <c r="J39">
        <v>304</v>
      </c>
      <c r="K39">
        <v>483</v>
      </c>
      <c r="L39">
        <v>345</v>
      </c>
      <c r="M39">
        <v>129</v>
      </c>
      <c r="N39">
        <v>86</v>
      </c>
      <c r="O39">
        <v>167</v>
      </c>
      <c r="P39">
        <v>158</v>
      </c>
      <c r="Q39">
        <v>394</v>
      </c>
      <c r="R39">
        <v>6158</v>
      </c>
      <c r="S39">
        <v>11123</v>
      </c>
      <c r="T39">
        <v>9530</v>
      </c>
      <c r="U39">
        <v>19893</v>
      </c>
      <c r="V39">
        <v>16217</v>
      </c>
      <c r="W39">
        <v>17262</v>
      </c>
      <c r="X39">
        <v>37105</v>
      </c>
      <c r="Y39">
        <v>19675</v>
      </c>
      <c r="Z39">
        <v>40838</v>
      </c>
      <c r="AA39">
        <v>62779</v>
      </c>
      <c r="AB39">
        <v>66609</v>
      </c>
      <c r="AC39">
        <v>67912</v>
      </c>
      <c r="AD39">
        <v>101358</v>
      </c>
      <c r="AE39">
        <v>54725</v>
      </c>
      <c r="AF39">
        <v>61167</v>
      </c>
      <c r="AG39">
        <v>95491</v>
      </c>
      <c r="AH39">
        <v>87716</v>
      </c>
      <c r="AI39">
        <v>75386</v>
      </c>
      <c r="AJ39">
        <v>89975</v>
      </c>
      <c r="AK39">
        <v>103536</v>
      </c>
      <c r="AL39">
        <v>118269</v>
      </c>
      <c r="AM39">
        <v>104633</v>
      </c>
      <c r="AN39">
        <v>90714</v>
      </c>
      <c r="AO39">
        <v>78035</v>
      </c>
      <c r="AP39">
        <v>85434</v>
      </c>
      <c r="AQ39">
        <v>84734</v>
      </c>
      <c r="AR39">
        <v>104400</v>
      </c>
      <c r="AS39">
        <v>85381</v>
      </c>
      <c r="AT39">
        <v>110251</v>
      </c>
      <c r="AU39">
        <v>179763</v>
      </c>
      <c r="AV39">
        <v>131753</v>
      </c>
      <c r="AW39">
        <v>166404</v>
      </c>
      <c r="AX39">
        <v>151075</v>
      </c>
      <c r="AY39">
        <v>146229</v>
      </c>
      <c r="AZ39">
        <v>122085</v>
      </c>
      <c r="BA39">
        <v>110024</v>
      </c>
      <c r="BB39">
        <v>126701</v>
      </c>
      <c r="BC39">
        <v>150240</v>
      </c>
      <c r="BD39">
        <v>124187</v>
      </c>
      <c r="BE39">
        <v>135054</v>
      </c>
      <c r="BF39">
        <v>101735</v>
      </c>
      <c r="BG39">
        <v>127505</v>
      </c>
      <c r="BH39">
        <v>148206</v>
      </c>
      <c r="BI39">
        <v>136564</v>
      </c>
      <c r="BJ39">
        <v>102507</v>
      </c>
      <c r="BK39">
        <v>108119</v>
      </c>
      <c r="BL39">
        <v>120100</v>
      </c>
      <c r="BM39">
        <v>139040</v>
      </c>
      <c r="BN39">
        <v>152934</v>
      </c>
      <c r="BO39">
        <v>183453</v>
      </c>
      <c r="BP39">
        <v>217339</v>
      </c>
      <c r="BQ39">
        <v>219795.1</v>
      </c>
      <c r="BR39">
        <v>204869.88</v>
      </c>
      <c r="BS39">
        <v>226241.45</v>
      </c>
      <c r="BT39">
        <v>233992.74</v>
      </c>
      <c r="BU39">
        <v>243093.64</v>
      </c>
      <c r="BV39">
        <v>262509.49</v>
      </c>
      <c r="BW39">
        <v>239602.04</v>
      </c>
    </row>
    <row r="40" spans="1:75" x14ac:dyDescent="0.35">
      <c r="A40">
        <v>97</v>
      </c>
      <c r="B40">
        <v>34</v>
      </c>
      <c r="C40">
        <v>36</v>
      </c>
      <c r="D40" t="s">
        <v>253</v>
      </c>
      <c r="E40" t="s">
        <v>254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100</v>
      </c>
      <c r="N40">
        <v>100</v>
      </c>
      <c r="O40">
        <v>100</v>
      </c>
      <c r="P40">
        <v>100</v>
      </c>
      <c r="Q40">
        <v>400</v>
      </c>
      <c r="R40">
        <v>200</v>
      </c>
      <c r="S40">
        <v>600</v>
      </c>
      <c r="T40">
        <v>915</v>
      </c>
      <c r="U40">
        <v>1456</v>
      </c>
      <c r="V40">
        <v>1360</v>
      </c>
      <c r="W40">
        <v>1316</v>
      </c>
      <c r="X40">
        <v>1789</v>
      </c>
      <c r="Y40">
        <v>2203</v>
      </c>
      <c r="Z40">
        <v>1860</v>
      </c>
      <c r="AA40">
        <v>1791</v>
      </c>
      <c r="AB40">
        <v>1609</v>
      </c>
      <c r="AC40">
        <v>2306</v>
      </c>
      <c r="AD40">
        <v>2416</v>
      </c>
      <c r="AE40">
        <v>2015</v>
      </c>
      <c r="AF40">
        <v>1843</v>
      </c>
      <c r="AG40">
        <v>1505</v>
      </c>
      <c r="AH40">
        <v>1747</v>
      </c>
      <c r="AI40">
        <v>1320</v>
      </c>
      <c r="AJ40">
        <v>2208</v>
      </c>
      <c r="AK40">
        <v>1389</v>
      </c>
      <c r="AL40">
        <v>2672</v>
      </c>
      <c r="AM40">
        <v>2382</v>
      </c>
      <c r="AN40">
        <v>3669</v>
      </c>
      <c r="AO40">
        <v>3529</v>
      </c>
      <c r="AP40">
        <v>1371</v>
      </c>
      <c r="AQ40">
        <v>1293</v>
      </c>
      <c r="AR40">
        <v>3108</v>
      </c>
      <c r="AS40">
        <v>3585</v>
      </c>
      <c r="AT40">
        <v>3781</v>
      </c>
      <c r="AU40">
        <v>1739</v>
      </c>
      <c r="AV40">
        <v>1998</v>
      </c>
      <c r="AW40">
        <v>3477</v>
      </c>
      <c r="AX40">
        <v>4290</v>
      </c>
      <c r="AY40">
        <v>5129</v>
      </c>
      <c r="AZ40">
        <v>6008</v>
      </c>
      <c r="BA40">
        <v>3346</v>
      </c>
      <c r="BB40">
        <v>3161</v>
      </c>
      <c r="BC40">
        <v>3145</v>
      </c>
      <c r="BD40">
        <v>2889</v>
      </c>
      <c r="BE40">
        <v>3774</v>
      </c>
      <c r="BF40">
        <v>2332</v>
      </c>
      <c r="BG40">
        <v>4794</v>
      </c>
      <c r="BH40">
        <v>2373</v>
      </c>
      <c r="BI40">
        <v>2142</v>
      </c>
      <c r="BJ40">
        <v>2664</v>
      </c>
      <c r="BK40">
        <v>3726</v>
      </c>
      <c r="BL40">
        <v>3452</v>
      </c>
      <c r="BM40">
        <v>3582</v>
      </c>
      <c r="BN40">
        <v>3898</v>
      </c>
      <c r="BO40">
        <v>2189</v>
      </c>
      <c r="BP40">
        <v>1847</v>
      </c>
      <c r="BQ40">
        <v>1969</v>
      </c>
      <c r="BR40">
        <v>1875</v>
      </c>
      <c r="BS40">
        <v>2055.7199999999998</v>
      </c>
      <c r="BT40">
        <v>1859</v>
      </c>
      <c r="BU40">
        <v>2073.4699999999998</v>
      </c>
      <c r="BV40">
        <v>1859</v>
      </c>
      <c r="BW40">
        <v>3945.29</v>
      </c>
    </row>
    <row r="41" spans="1:75" x14ac:dyDescent="0.35">
      <c r="A41">
        <v>98</v>
      </c>
      <c r="B41">
        <v>34</v>
      </c>
      <c r="C41">
        <v>36</v>
      </c>
      <c r="D41" t="s">
        <v>255</v>
      </c>
      <c r="E41" t="s">
        <v>256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100</v>
      </c>
      <c r="N41">
        <v>200</v>
      </c>
      <c r="O41">
        <v>400</v>
      </c>
      <c r="P41">
        <v>700</v>
      </c>
      <c r="Q41">
        <v>1500</v>
      </c>
      <c r="R41">
        <v>1800</v>
      </c>
      <c r="S41">
        <v>2000</v>
      </c>
      <c r="T41">
        <v>3300</v>
      </c>
      <c r="U41">
        <v>6300</v>
      </c>
      <c r="V41">
        <v>5700</v>
      </c>
      <c r="W41">
        <v>4100</v>
      </c>
      <c r="X41">
        <v>5100</v>
      </c>
      <c r="Y41">
        <v>3200</v>
      </c>
      <c r="Z41">
        <v>2738</v>
      </c>
      <c r="AA41">
        <v>4204</v>
      </c>
      <c r="AB41">
        <v>6458</v>
      </c>
      <c r="AC41">
        <v>3677</v>
      </c>
      <c r="AD41">
        <v>1829</v>
      </c>
      <c r="AE41">
        <v>2966</v>
      </c>
      <c r="AF41">
        <v>3143</v>
      </c>
      <c r="AG41">
        <v>4686</v>
      </c>
      <c r="AH41">
        <v>2759</v>
      </c>
      <c r="AI41">
        <v>1823</v>
      </c>
      <c r="AJ41">
        <v>1622</v>
      </c>
      <c r="AK41">
        <v>4895</v>
      </c>
      <c r="AL41">
        <v>4352</v>
      </c>
      <c r="AM41">
        <v>5296</v>
      </c>
      <c r="AN41">
        <v>1547</v>
      </c>
      <c r="AO41">
        <v>1581</v>
      </c>
      <c r="AP41">
        <v>1265</v>
      </c>
      <c r="AQ41">
        <v>8041</v>
      </c>
      <c r="AR41">
        <v>19968</v>
      </c>
      <c r="AS41">
        <v>18897</v>
      </c>
      <c r="AT41">
        <v>21085</v>
      </c>
      <c r="AU41">
        <v>12010</v>
      </c>
      <c r="AV41">
        <v>13071</v>
      </c>
      <c r="AW41">
        <v>2120</v>
      </c>
      <c r="AX41">
        <v>1273</v>
      </c>
      <c r="AY41">
        <v>1500</v>
      </c>
      <c r="AZ41">
        <v>3379</v>
      </c>
      <c r="BA41">
        <v>5416</v>
      </c>
      <c r="BB41">
        <v>8010</v>
      </c>
      <c r="BC41">
        <v>4151</v>
      </c>
      <c r="BD41">
        <v>4048</v>
      </c>
      <c r="BE41">
        <v>9292</v>
      </c>
      <c r="BF41">
        <v>3405</v>
      </c>
      <c r="BG41">
        <v>2278</v>
      </c>
      <c r="BH41">
        <v>4569</v>
      </c>
      <c r="BI41">
        <v>4738</v>
      </c>
      <c r="BJ41">
        <v>4046</v>
      </c>
      <c r="BK41">
        <v>4519</v>
      </c>
      <c r="BL41">
        <v>5921</v>
      </c>
      <c r="BM41">
        <v>4933</v>
      </c>
      <c r="BN41">
        <v>6293</v>
      </c>
      <c r="BO41">
        <v>7746</v>
      </c>
      <c r="BP41">
        <v>6702</v>
      </c>
      <c r="BQ41">
        <v>11026</v>
      </c>
      <c r="BR41">
        <v>4648</v>
      </c>
      <c r="BS41">
        <v>4054</v>
      </c>
      <c r="BT41">
        <v>5214</v>
      </c>
      <c r="BU41">
        <v>9880.4599999999991</v>
      </c>
      <c r="BV41">
        <v>5757.07</v>
      </c>
      <c r="BW41">
        <v>5893.13</v>
      </c>
    </row>
    <row r="42" spans="1:75" x14ac:dyDescent="0.35">
      <c r="A42">
        <v>99</v>
      </c>
      <c r="B42">
        <v>34</v>
      </c>
      <c r="C42">
        <v>36</v>
      </c>
      <c r="D42" t="s">
        <v>177</v>
      </c>
      <c r="E42" t="s">
        <v>257</v>
      </c>
      <c r="F42">
        <v>0</v>
      </c>
      <c r="G42">
        <v>0</v>
      </c>
      <c r="H42">
        <v>0</v>
      </c>
      <c r="I42">
        <v>0</v>
      </c>
      <c r="J42">
        <v>0</v>
      </c>
      <c r="K42">
        <v>200</v>
      </c>
      <c r="L42">
        <v>2100</v>
      </c>
      <c r="M42">
        <v>17200</v>
      </c>
      <c r="N42">
        <v>22300</v>
      </c>
      <c r="O42">
        <v>37300</v>
      </c>
      <c r="P42">
        <v>49500</v>
      </c>
      <c r="Q42">
        <v>48700</v>
      </c>
      <c r="R42">
        <v>26902</v>
      </c>
      <c r="S42">
        <v>40259</v>
      </c>
      <c r="T42">
        <v>43426</v>
      </c>
      <c r="U42">
        <v>52159</v>
      </c>
      <c r="V42">
        <v>41168</v>
      </c>
      <c r="W42">
        <v>48534</v>
      </c>
      <c r="X42">
        <v>63626</v>
      </c>
      <c r="Y42">
        <v>58347</v>
      </c>
      <c r="Z42">
        <v>55044</v>
      </c>
      <c r="AA42">
        <v>53653</v>
      </c>
      <c r="AB42">
        <v>70015</v>
      </c>
      <c r="AC42">
        <v>76775</v>
      </c>
      <c r="AD42">
        <v>91081</v>
      </c>
      <c r="AE42">
        <v>110127</v>
      </c>
      <c r="AF42">
        <v>106374</v>
      </c>
      <c r="AG42">
        <v>114615</v>
      </c>
      <c r="AH42">
        <v>112729</v>
      </c>
      <c r="AI42">
        <v>108068</v>
      </c>
      <c r="AJ42">
        <v>118070</v>
      </c>
      <c r="AK42">
        <v>139796</v>
      </c>
      <c r="AL42">
        <v>138673</v>
      </c>
      <c r="AM42">
        <v>125256</v>
      </c>
      <c r="AN42">
        <v>73227</v>
      </c>
      <c r="AO42">
        <v>110540</v>
      </c>
      <c r="AP42">
        <v>113334</v>
      </c>
      <c r="AQ42">
        <v>114391</v>
      </c>
      <c r="AR42">
        <v>98096</v>
      </c>
      <c r="AS42">
        <v>120546</v>
      </c>
      <c r="AT42">
        <v>155112</v>
      </c>
      <c r="AU42">
        <v>124556</v>
      </c>
      <c r="AV42">
        <v>122890</v>
      </c>
      <c r="AW42">
        <v>120015</v>
      </c>
      <c r="AX42">
        <v>118487</v>
      </c>
      <c r="AY42">
        <v>114061</v>
      </c>
      <c r="AZ42">
        <v>112512</v>
      </c>
      <c r="BA42">
        <v>101353</v>
      </c>
      <c r="BB42">
        <v>109287</v>
      </c>
      <c r="BC42">
        <v>101201</v>
      </c>
      <c r="BD42">
        <v>90992</v>
      </c>
      <c r="BE42">
        <v>111305</v>
      </c>
      <c r="BF42">
        <v>101328</v>
      </c>
      <c r="BG42">
        <v>93137</v>
      </c>
      <c r="BH42">
        <v>85564</v>
      </c>
      <c r="BI42">
        <v>74191</v>
      </c>
      <c r="BJ42">
        <v>74457</v>
      </c>
      <c r="BK42">
        <v>71301</v>
      </c>
      <c r="BL42">
        <v>91836</v>
      </c>
      <c r="BM42">
        <v>96677</v>
      </c>
      <c r="BN42">
        <v>94511</v>
      </c>
      <c r="BO42">
        <v>94670.88</v>
      </c>
      <c r="BP42">
        <v>89613.81</v>
      </c>
      <c r="BQ42">
        <v>80410.34</v>
      </c>
      <c r="BR42">
        <v>85151.89</v>
      </c>
      <c r="BS42">
        <v>98731.13</v>
      </c>
      <c r="BT42">
        <v>107562.72</v>
      </c>
      <c r="BU42">
        <v>93138.86</v>
      </c>
      <c r="BV42">
        <v>98022.63</v>
      </c>
      <c r="BW42">
        <v>108892.03</v>
      </c>
    </row>
    <row r="43" spans="1:75" x14ac:dyDescent="0.35">
      <c r="A43">
        <v>139</v>
      </c>
      <c r="B43">
        <v>37</v>
      </c>
      <c r="C43">
        <v>36</v>
      </c>
      <c r="D43" t="s">
        <v>163</v>
      </c>
      <c r="E43" t="s">
        <v>164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500</v>
      </c>
      <c r="V43">
        <v>500</v>
      </c>
      <c r="W43">
        <v>500</v>
      </c>
      <c r="X43">
        <v>500</v>
      </c>
      <c r="Y43">
        <v>500</v>
      </c>
      <c r="Z43">
        <v>500</v>
      </c>
      <c r="AA43">
        <v>500</v>
      </c>
      <c r="AB43">
        <v>701</v>
      </c>
      <c r="AC43">
        <v>500</v>
      </c>
      <c r="AD43">
        <v>500</v>
      </c>
      <c r="AE43">
        <v>500</v>
      </c>
      <c r="AF43">
        <v>882</v>
      </c>
      <c r="AG43">
        <v>613</v>
      </c>
      <c r="AH43">
        <v>590</v>
      </c>
      <c r="AI43">
        <v>833</v>
      </c>
      <c r="AJ43">
        <v>500</v>
      </c>
      <c r="AK43">
        <v>1500</v>
      </c>
      <c r="AL43">
        <v>1272</v>
      </c>
      <c r="AM43">
        <v>1235</v>
      </c>
      <c r="AN43">
        <v>3414</v>
      </c>
      <c r="AO43">
        <v>4129</v>
      </c>
      <c r="AP43">
        <v>3712</v>
      </c>
      <c r="AQ43">
        <v>3993</v>
      </c>
      <c r="AR43">
        <v>4063</v>
      </c>
      <c r="AS43">
        <v>4060</v>
      </c>
      <c r="AT43">
        <v>1896</v>
      </c>
      <c r="AU43">
        <v>2378</v>
      </c>
      <c r="AV43">
        <v>2202</v>
      </c>
      <c r="AW43">
        <v>2130</v>
      </c>
      <c r="AX43">
        <v>1349</v>
      </c>
      <c r="AY43">
        <v>1587</v>
      </c>
      <c r="AZ43">
        <v>3125</v>
      </c>
      <c r="BA43">
        <v>2541</v>
      </c>
      <c r="BB43">
        <v>2698</v>
      </c>
      <c r="BC43">
        <v>4851</v>
      </c>
      <c r="BD43">
        <v>5578</v>
      </c>
      <c r="BE43">
        <v>4866</v>
      </c>
      <c r="BF43">
        <v>5608</v>
      </c>
      <c r="BG43">
        <v>7908</v>
      </c>
      <c r="BH43">
        <v>4914</v>
      </c>
      <c r="BI43">
        <v>3779</v>
      </c>
      <c r="BJ43">
        <v>6080</v>
      </c>
      <c r="BK43">
        <v>6566</v>
      </c>
      <c r="BL43">
        <v>2970</v>
      </c>
      <c r="BM43">
        <v>4037</v>
      </c>
      <c r="BN43">
        <v>2144</v>
      </c>
      <c r="BO43">
        <v>4637</v>
      </c>
      <c r="BP43">
        <v>2047</v>
      </c>
      <c r="BQ43">
        <v>1502</v>
      </c>
      <c r="BR43">
        <v>2401</v>
      </c>
      <c r="BS43">
        <v>3817</v>
      </c>
      <c r="BT43">
        <v>4396</v>
      </c>
      <c r="BU43">
        <v>3180</v>
      </c>
      <c r="BV43">
        <v>2872</v>
      </c>
      <c r="BW43">
        <v>2688.46</v>
      </c>
    </row>
    <row r="44" spans="1:75" x14ac:dyDescent="0.35">
      <c r="A44">
        <v>140</v>
      </c>
      <c r="B44">
        <v>37</v>
      </c>
      <c r="C44">
        <v>36</v>
      </c>
      <c r="D44" t="s">
        <v>327</v>
      </c>
      <c r="E44" t="s">
        <v>328</v>
      </c>
      <c r="F44">
        <v>5797</v>
      </c>
      <c r="G44">
        <v>5608</v>
      </c>
      <c r="H44">
        <v>5354</v>
      </c>
      <c r="I44">
        <v>6842</v>
      </c>
      <c r="J44">
        <v>6710</v>
      </c>
      <c r="K44">
        <v>6232</v>
      </c>
      <c r="L44">
        <v>5150</v>
      </c>
      <c r="M44">
        <v>7004</v>
      </c>
      <c r="N44">
        <v>6545</v>
      </c>
      <c r="O44">
        <v>5454</v>
      </c>
      <c r="P44">
        <v>5065</v>
      </c>
      <c r="Q44">
        <v>5864</v>
      </c>
      <c r="R44">
        <v>4794</v>
      </c>
      <c r="S44">
        <v>6660</v>
      </c>
      <c r="T44">
        <v>6295</v>
      </c>
      <c r="U44">
        <v>5997</v>
      </c>
      <c r="V44">
        <v>5326</v>
      </c>
      <c r="W44">
        <v>8744</v>
      </c>
      <c r="X44">
        <v>7933</v>
      </c>
      <c r="Y44">
        <v>8690</v>
      </c>
      <c r="Z44">
        <v>4694</v>
      </c>
      <c r="AA44">
        <v>6195</v>
      </c>
      <c r="AB44">
        <v>5954</v>
      </c>
      <c r="AC44">
        <v>6051</v>
      </c>
      <c r="AD44">
        <v>13056</v>
      </c>
      <c r="AE44">
        <v>11266</v>
      </c>
      <c r="AF44">
        <v>17306</v>
      </c>
      <c r="AG44">
        <v>11797</v>
      </c>
      <c r="AH44">
        <v>8846</v>
      </c>
      <c r="AI44">
        <v>7456</v>
      </c>
      <c r="AJ44">
        <v>10039</v>
      </c>
      <c r="AK44">
        <v>10515</v>
      </c>
      <c r="AL44">
        <v>15706</v>
      </c>
      <c r="AM44">
        <v>13650</v>
      </c>
      <c r="AN44">
        <v>17032</v>
      </c>
      <c r="AO44">
        <v>19296</v>
      </c>
      <c r="AP44">
        <v>16015</v>
      </c>
      <c r="AQ44">
        <v>13794</v>
      </c>
      <c r="AR44">
        <v>17151</v>
      </c>
      <c r="AS44">
        <v>15621</v>
      </c>
      <c r="AT44">
        <v>17245</v>
      </c>
      <c r="AU44">
        <v>19868</v>
      </c>
      <c r="AV44">
        <v>24294</v>
      </c>
      <c r="AW44">
        <v>24716</v>
      </c>
      <c r="AX44">
        <v>39799</v>
      </c>
      <c r="AY44">
        <v>37560</v>
      </c>
      <c r="AZ44">
        <v>38004</v>
      </c>
      <c r="BA44">
        <v>33718</v>
      </c>
      <c r="BB44">
        <v>28778</v>
      </c>
      <c r="BC44">
        <v>22860</v>
      </c>
      <c r="BD44">
        <v>23108</v>
      </c>
      <c r="BE44">
        <v>24438</v>
      </c>
      <c r="BF44">
        <v>23053</v>
      </c>
      <c r="BG44">
        <v>23620</v>
      </c>
      <c r="BH44">
        <v>23812</v>
      </c>
      <c r="BI44">
        <v>26076</v>
      </c>
      <c r="BJ44">
        <v>23328</v>
      </c>
      <c r="BK44">
        <v>25818</v>
      </c>
      <c r="BL44">
        <v>15745</v>
      </c>
      <c r="BM44">
        <v>13356</v>
      </c>
      <c r="BN44">
        <v>6978</v>
      </c>
      <c r="BO44">
        <v>6229</v>
      </c>
      <c r="BP44">
        <v>7101.04</v>
      </c>
      <c r="BQ44">
        <v>9080.5</v>
      </c>
      <c r="BR44">
        <v>9343.5300000000007</v>
      </c>
      <c r="BS44">
        <v>11360</v>
      </c>
      <c r="BT44">
        <v>13161</v>
      </c>
      <c r="BU44">
        <v>16470</v>
      </c>
      <c r="BV44">
        <v>19704</v>
      </c>
      <c r="BW44">
        <v>21674.1</v>
      </c>
    </row>
    <row r="45" spans="1:75" x14ac:dyDescent="0.35">
      <c r="A45">
        <v>141</v>
      </c>
      <c r="B45">
        <v>37</v>
      </c>
      <c r="C45">
        <v>36</v>
      </c>
      <c r="D45" t="s">
        <v>165</v>
      </c>
      <c r="E45" t="s">
        <v>166</v>
      </c>
      <c r="F45">
        <v>13083</v>
      </c>
      <c r="G45">
        <v>13313</v>
      </c>
      <c r="H45">
        <v>11727</v>
      </c>
      <c r="I45">
        <v>10895</v>
      </c>
      <c r="J45">
        <v>19536</v>
      </c>
      <c r="K45">
        <v>58907</v>
      </c>
      <c r="L45">
        <v>64578</v>
      </c>
      <c r="M45">
        <v>54727</v>
      </c>
      <c r="N45">
        <v>33722</v>
      </c>
      <c r="O45">
        <v>12530</v>
      </c>
      <c r="P45">
        <v>34759</v>
      </c>
      <c r="Q45">
        <v>46010</v>
      </c>
      <c r="R45">
        <v>7526</v>
      </c>
      <c r="S45">
        <v>22835</v>
      </c>
      <c r="T45">
        <v>14188</v>
      </c>
      <c r="U45">
        <v>27101</v>
      </c>
      <c r="V45">
        <v>22212</v>
      </c>
      <c r="W45">
        <v>41306</v>
      </c>
      <c r="X45">
        <v>26368</v>
      </c>
      <c r="Y45">
        <v>55712</v>
      </c>
      <c r="Z45">
        <v>20738</v>
      </c>
      <c r="AA45">
        <v>28182</v>
      </c>
      <c r="AB45">
        <v>16225</v>
      </c>
      <c r="AC45">
        <v>6282</v>
      </c>
      <c r="AD45">
        <v>7700</v>
      </c>
      <c r="AE45">
        <v>6035</v>
      </c>
      <c r="AF45">
        <v>6499</v>
      </c>
      <c r="AG45">
        <v>8698</v>
      </c>
      <c r="AH45">
        <v>9402</v>
      </c>
      <c r="AI45">
        <v>13476</v>
      </c>
      <c r="AJ45">
        <v>19162</v>
      </c>
      <c r="AK45">
        <v>29291</v>
      </c>
      <c r="AL45">
        <v>31495</v>
      </c>
      <c r="AM45">
        <v>35983</v>
      </c>
      <c r="AN45">
        <v>15608</v>
      </c>
      <c r="AO45">
        <v>18425</v>
      </c>
      <c r="AP45">
        <v>16030</v>
      </c>
      <c r="AQ45">
        <v>22822</v>
      </c>
      <c r="AR45">
        <v>24531</v>
      </c>
      <c r="AS45">
        <v>11938</v>
      </c>
      <c r="AT45">
        <v>21499</v>
      </c>
      <c r="AU45">
        <v>25173</v>
      </c>
      <c r="AV45">
        <v>14586</v>
      </c>
      <c r="AW45">
        <v>26005</v>
      </c>
      <c r="AX45">
        <v>15034</v>
      </c>
      <c r="AY45">
        <v>14674</v>
      </c>
      <c r="AZ45">
        <v>16369</v>
      </c>
      <c r="BA45">
        <v>15871</v>
      </c>
      <c r="BB45">
        <v>29039</v>
      </c>
      <c r="BC45">
        <v>24213</v>
      </c>
      <c r="BD45">
        <v>17632</v>
      </c>
      <c r="BE45">
        <v>18096</v>
      </c>
      <c r="BF45">
        <v>10996</v>
      </c>
      <c r="BG45">
        <v>12042</v>
      </c>
      <c r="BH45">
        <v>11325</v>
      </c>
      <c r="BI45">
        <v>76224</v>
      </c>
      <c r="BJ45">
        <v>35388</v>
      </c>
      <c r="BK45">
        <v>12376</v>
      </c>
      <c r="BL45">
        <v>11649</v>
      </c>
      <c r="BM45">
        <v>11543</v>
      </c>
      <c r="BN45">
        <v>14393</v>
      </c>
      <c r="BO45">
        <v>14455</v>
      </c>
      <c r="BP45">
        <v>39350</v>
      </c>
      <c r="BQ45">
        <v>18399</v>
      </c>
      <c r="BR45">
        <v>23397</v>
      </c>
      <c r="BS45">
        <v>9023</v>
      </c>
      <c r="BT45">
        <v>44091.040000000001</v>
      </c>
      <c r="BU45">
        <v>11883</v>
      </c>
      <c r="BV45">
        <v>35520</v>
      </c>
      <c r="BW45">
        <v>6060.21</v>
      </c>
    </row>
    <row r="46" spans="1:75" x14ac:dyDescent="0.35">
      <c r="A46">
        <v>142</v>
      </c>
      <c r="B46">
        <v>37</v>
      </c>
      <c r="C46">
        <v>36</v>
      </c>
      <c r="D46" t="s">
        <v>329</v>
      </c>
      <c r="E46" t="s">
        <v>330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48</v>
      </c>
      <c r="X46">
        <v>4</v>
      </c>
      <c r="Y46">
        <v>3</v>
      </c>
      <c r="Z46">
        <v>3</v>
      </c>
      <c r="AA46">
        <v>7</v>
      </c>
      <c r="AB46">
        <v>6</v>
      </c>
      <c r="AC46">
        <v>3</v>
      </c>
      <c r="AD46">
        <v>7</v>
      </c>
      <c r="AE46">
        <v>0</v>
      </c>
      <c r="AF46">
        <v>0</v>
      </c>
      <c r="AG46">
        <v>135</v>
      </c>
      <c r="AH46">
        <v>153</v>
      </c>
      <c r="AI46">
        <v>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9</v>
      </c>
      <c r="AP46">
        <v>1</v>
      </c>
      <c r="AQ46">
        <v>26</v>
      </c>
      <c r="AR46">
        <v>8</v>
      </c>
      <c r="AS46">
        <v>7</v>
      </c>
      <c r="AT46">
        <v>37</v>
      </c>
      <c r="AU46">
        <v>101</v>
      </c>
      <c r="AV46">
        <v>176</v>
      </c>
      <c r="AW46">
        <v>252</v>
      </c>
      <c r="AX46">
        <v>176</v>
      </c>
      <c r="AY46">
        <v>115</v>
      </c>
      <c r="AZ46">
        <v>132</v>
      </c>
      <c r="BA46">
        <v>227</v>
      </c>
      <c r="BB46">
        <v>130</v>
      </c>
      <c r="BC46">
        <v>217</v>
      </c>
      <c r="BD46">
        <v>145</v>
      </c>
      <c r="BE46">
        <v>154</v>
      </c>
      <c r="BF46">
        <v>137</v>
      </c>
      <c r="BG46">
        <v>23</v>
      </c>
      <c r="BH46">
        <v>11</v>
      </c>
      <c r="BI46">
        <v>7</v>
      </c>
      <c r="BJ46">
        <v>3</v>
      </c>
      <c r="BK46">
        <v>172</v>
      </c>
      <c r="BL46">
        <v>107</v>
      </c>
      <c r="BM46">
        <v>33</v>
      </c>
      <c r="BN46">
        <v>21</v>
      </c>
      <c r="BO46">
        <v>41</v>
      </c>
      <c r="BP46">
        <v>24</v>
      </c>
      <c r="BQ46">
        <v>21</v>
      </c>
      <c r="BR46">
        <v>13</v>
      </c>
      <c r="BS46">
        <v>1078</v>
      </c>
      <c r="BT46">
        <v>62.17</v>
      </c>
      <c r="BU46">
        <v>37.32</v>
      </c>
      <c r="BV46">
        <v>22</v>
      </c>
      <c r="BW46">
        <v>50.44</v>
      </c>
    </row>
    <row r="47" spans="1:75" x14ac:dyDescent="0.35">
      <c r="A47">
        <v>143</v>
      </c>
      <c r="B47">
        <v>37</v>
      </c>
      <c r="C47">
        <v>36</v>
      </c>
      <c r="D47" t="s">
        <v>253</v>
      </c>
      <c r="E47" t="s">
        <v>254</v>
      </c>
      <c r="F47">
        <v>1586</v>
      </c>
      <c r="G47">
        <v>1580</v>
      </c>
      <c r="H47">
        <v>1837</v>
      </c>
      <c r="I47">
        <v>1500</v>
      </c>
      <c r="J47">
        <v>1952</v>
      </c>
      <c r="K47">
        <v>1840</v>
      </c>
      <c r="L47">
        <v>1893</v>
      </c>
      <c r="M47">
        <v>2000</v>
      </c>
      <c r="N47">
        <v>2914</v>
      </c>
      <c r="O47">
        <v>2200</v>
      </c>
      <c r="P47">
        <v>3100</v>
      </c>
      <c r="Q47">
        <v>3194</v>
      </c>
      <c r="R47">
        <v>3288</v>
      </c>
      <c r="S47">
        <v>3294</v>
      </c>
      <c r="T47">
        <v>2382</v>
      </c>
      <c r="U47">
        <v>3748</v>
      </c>
      <c r="V47">
        <v>3752</v>
      </c>
      <c r="W47">
        <v>3217</v>
      </c>
      <c r="X47">
        <v>3440</v>
      </c>
      <c r="Y47">
        <v>3723</v>
      </c>
      <c r="Z47">
        <v>3341</v>
      </c>
      <c r="AA47">
        <v>4975</v>
      </c>
      <c r="AB47">
        <v>5958</v>
      </c>
      <c r="AC47">
        <v>4807</v>
      </c>
      <c r="AD47">
        <v>5034</v>
      </c>
      <c r="AE47">
        <v>4304</v>
      </c>
      <c r="AF47">
        <v>4669</v>
      </c>
      <c r="AG47">
        <v>5308</v>
      </c>
      <c r="AH47">
        <v>5975</v>
      </c>
      <c r="AI47">
        <v>5557</v>
      </c>
      <c r="AJ47">
        <v>6579</v>
      </c>
      <c r="AK47">
        <v>6814</v>
      </c>
      <c r="AL47">
        <v>6343</v>
      </c>
      <c r="AM47">
        <v>6896</v>
      </c>
      <c r="AN47">
        <v>13666</v>
      </c>
      <c r="AO47">
        <v>15293</v>
      </c>
      <c r="AP47">
        <v>16765</v>
      </c>
      <c r="AQ47">
        <v>18320</v>
      </c>
      <c r="AR47">
        <v>20365</v>
      </c>
      <c r="AS47">
        <v>17763</v>
      </c>
      <c r="AT47">
        <v>16018</v>
      </c>
      <c r="AU47">
        <v>15746</v>
      </c>
      <c r="AV47">
        <v>14726</v>
      </c>
      <c r="AW47">
        <v>13267</v>
      </c>
      <c r="AX47">
        <v>16084</v>
      </c>
      <c r="AY47">
        <v>13017</v>
      </c>
      <c r="AZ47">
        <v>12054</v>
      </c>
      <c r="BA47">
        <v>14676</v>
      </c>
      <c r="BB47">
        <v>14356</v>
      </c>
      <c r="BC47">
        <v>13686</v>
      </c>
      <c r="BD47">
        <v>15567</v>
      </c>
      <c r="BE47">
        <v>15009</v>
      </c>
      <c r="BF47">
        <v>12828</v>
      </c>
      <c r="BG47">
        <v>16589</v>
      </c>
      <c r="BH47">
        <v>14436</v>
      </c>
      <c r="BI47">
        <v>14906</v>
      </c>
      <c r="BJ47">
        <v>14919</v>
      </c>
      <c r="BK47">
        <v>14249</v>
      </c>
      <c r="BL47">
        <v>12206</v>
      </c>
      <c r="BM47">
        <v>11889</v>
      </c>
      <c r="BN47">
        <v>13320</v>
      </c>
      <c r="BO47">
        <v>11494</v>
      </c>
      <c r="BP47">
        <v>10226</v>
      </c>
      <c r="BQ47">
        <v>9421</v>
      </c>
      <c r="BR47">
        <v>10231</v>
      </c>
      <c r="BS47">
        <v>11188</v>
      </c>
      <c r="BT47">
        <v>11381</v>
      </c>
      <c r="BU47">
        <v>8835</v>
      </c>
      <c r="BV47">
        <v>7694</v>
      </c>
      <c r="BW47">
        <v>8009.4</v>
      </c>
    </row>
    <row r="48" spans="1:75" x14ac:dyDescent="0.35">
      <c r="A48">
        <v>166</v>
      </c>
      <c r="B48">
        <v>41</v>
      </c>
      <c r="C48">
        <v>36</v>
      </c>
      <c r="D48" t="s">
        <v>163</v>
      </c>
      <c r="E48" t="s">
        <v>164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21</v>
      </c>
      <c r="M48">
        <v>725</v>
      </c>
      <c r="N48">
        <v>1047</v>
      </c>
      <c r="O48">
        <v>4715</v>
      </c>
      <c r="P48">
        <v>10473</v>
      </c>
      <c r="Q48">
        <v>10393</v>
      </c>
      <c r="R48">
        <v>8800</v>
      </c>
      <c r="S48">
        <v>9000</v>
      </c>
      <c r="T48">
        <v>11500</v>
      </c>
      <c r="U48">
        <v>9000</v>
      </c>
      <c r="V48">
        <v>7400</v>
      </c>
      <c r="W48">
        <v>5500</v>
      </c>
      <c r="X48">
        <v>8600</v>
      </c>
      <c r="Y48">
        <v>9900</v>
      </c>
      <c r="Z48">
        <v>12481</v>
      </c>
      <c r="AA48">
        <v>6407</v>
      </c>
      <c r="AB48">
        <v>7283</v>
      </c>
      <c r="AC48">
        <v>5124</v>
      </c>
      <c r="AD48">
        <v>8021</v>
      </c>
      <c r="AE48">
        <v>4751</v>
      </c>
      <c r="AF48">
        <v>5284</v>
      </c>
      <c r="AG48">
        <v>7077</v>
      </c>
      <c r="AH48">
        <v>7309</v>
      </c>
      <c r="AI48">
        <v>4203</v>
      </c>
      <c r="AJ48">
        <v>6145</v>
      </c>
      <c r="AK48">
        <v>6316</v>
      </c>
      <c r="AL48">
        <v>6973</v>
      </c>
      <c r="AM48">
        <v>3835</v>
      </c>
      <c r="AN48">
        <v>4387</v>
      </c>
      <c r="AO48">
        <v>8198</v>
      </c>
      <c r="AP48">
        <v>7299</v>
      </c>
      <c r="AQ48">
        <v>8350</v>
      </c>
      <c r="AR48">
        <v>9460</v>
      </c>
      <c r="AS48">
        <v>33429</v>
      </c>
      <c r="AT48">
        <v>24056</v>
      </c>
      <c r="AU48">
        <v>12394</v>
      </c>
      <c r="AV48">
        <v>27512</v>
      </c>
      <c r="AW48">
        <v>17240</v>
      </c>
      <c r="AX48">
        <v>14056</v>
      </c>
      <c r="AY48">
        <v>8615</v>
      </c>
      <c r="AZ48">
        <v>16141</v>
      </c>
      <c r="BA48">
        <v>13944</v>
      </c>
      <c r="BB48">
        <v>11668</v>
      </c>
      <c r="BC48">
        <v>12189</v>
      </c>
      <c r="BD48">
        <v>8630</v>
      </c>
      <c r="BE48">
        <v>11706</v>
      </c>
      <c r="BF48">
        <v>11509</v>
      </c>
      <c r="BG48">
        <v>13202</v>
      </c>
      <c r="BH48">
        <v>10664</v>
      </c>
      <c r="BI48">
        <v>8004</v>
      </c>
      <c r="BJ48">
        <v>7826</v>
      </c>
      <c r="BK48">
        <v>5665</v>
      </c>
      <c r="BL48">
        <v>5717</v>
      </c>
      <c r="BM48">
        <v>5378</v>
      </c>
      <c r="BN48">
        <v>4157</v>
      </c>
      <c r="BO48">
        <v>6785.34</v>
      </c>
      <c r="BP48">
        <v>5513.05</v>
      </c>
      <c r="BQ48">
        <v>5304.06</v>
      </c>
      <c r="BR48">
        <v>3932.13</v>
      </c>
      <c r="BS48">
        <v>5052</v>
      </c>
      <c r="BT48">
        <v>6447.27</v>
      </c>
      <c r="BU48">
        <v>7261.96</v>
      </c>
      <c r="BV48">
        <v>6842.63</v>
      </c>
      <c r="BW48">
        <v>6182.78</v>
      </c>
    </row>
    <row r="49" spans="1:75" x14ac:dyDescent="0.35">
      <c r="A49">
        <v>167</v>
      </c>
      <c r="B49">
        <v>41</v>
      </c>
      <c r="C49">
        <v>36</v>
      </c>
      <c r="D49" t="s">
        <v>246</v>
      </c>
      <c r="E49" t="s">
        <v>247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100</v>
      </c>
      <c r="Q49">
        <v>200</v>
      </c>
      <c r="R49">
        <v>2700</v>
      </c>
      <c r="S49">
        <v>2700</v>
      </c>
      <c r="T49">
        <v>2300</v>
      </c>
      <c r="U49">
        <v>2900</v>
      </c>
      <c r="V49">
        <v>1600</v>
      </c>
      <c r="W49">
        <v>500</v>
      </c>
      <c r="X49">
        <v>1000</v>
      </c>
      <c r="Y49">
        <v>2300</v>
      </c>
      <c r="Z49">
        <v>3668</v>
      </c>
      <c r="AA49">
        <v>1161</v>
      </c>
      <c r="AB49">
        <v>1199</v>
      </c>
      <c r="AC49">
        <v>1169</v>
      </c>
      <c r="AD49">
        <v>1257</v>
      </c>
      <c r="AE49">
        <v>1893</v>
      </c>
      <c r="AF49">
        <v>1760</v>
      </c>
      <c r="AG49">
        <v>3499</v>
      </c>
      <c r="AH49">
        <v>2902</v>
      </c>
      <c r="AI49">
        <v>3233</v>
      </c>
      <c r="AJ49">
        <v>2025</v>
      </c>
      <c r="AK49">
        <v>1851</v>
      </c>
      <c r="AL49">
        <v>2874</v>
      </c>
      <c r="AM49">
        <v>2015</v>
      </c>
      <c r="AN49">
        <v>3446</v>
      </c>
      <c r="AO49">
        <v>4888</v>
      </c>
      <c r="AP49">
        <v>6676</v>
      </c>
      <c r="AQ49">
        <v>5652</v>
      </c>
      <c r="AR49">
        <v>6390</v>
      </c>
      <c r="AS49">
        <v>7477</v>
      </c>
      <c r="AT49">
        <v>7587</v>
      </c>
      <c r="AU49">
        <v>7551</v>
      </c>
      <c r="AV49">
        <v>8455</v>
      </c>
      <c r="AW49">
        <v>10010</v>
      </c>
      <c r="AX49">
        <v>9382</v>
      </c>
      <c r="AY49">
        <v>8128</v>
      </c>
      <c r="AZ49">
        <v>11697</v>
      </c>
      <c r="BA49">
        <v>9370</v>
      </c>
      <c r="BB49">
        <v>6061</v>
      </c>
      <c r="BC49">
        <v>5560</v>
      </c>
      <c r="BD49">
        <v>7839</v>
      </c>
      <c r="BE49">
        <v>7890</v>
      </c>
      <c r="BF49">
        <v>10022</v>
      </c>
      <c r="BG49">
        <v>7736</v>
      </c>
      <c r="BH49">
        <v>7187</v>
      </c>
      <c r="BI49">
        <v>5277</v>
      </c>
      <c r="BJ49">
        <v>5578</v>
      </c>
      <c r="BK49">
        <v>6091</v>
      </c>
      <c r="BL49">
        <v>6759</v>
      </c>
      <c r="BM49">
        <v>8507</v>
      </c>
      <c r="BN49">
        <v>6690</v>
      </c>
      <c r="BO49">
        <v>5325</v>
      </c>
      <c r="BP49">
        <v>3689.07</v>
      </c>
      <c r="BQ49">
        <v>4214.37</v>
      </c>
      <c r="BR49">
        <v>6558.42</v>
      </c>
      <c r="BS49">
        <v>6862</v>
      </c>
      <c r="BT49">
        <v>6232</v>
      </c>
      <c r="BU49">
        <v>4757</v>
      </c>
      <c r="BV49">
        <v>4500</v>
      </c>
      <c r="BW49">
        <v>3710.36</v>
      </c>
    </row>
    <row r="50" spans="1:75" x14ac:dyDescent="0.35">
      <c r="A50">
        <v>168</v>
      </c>
      <c r="B50">
        <v>41</v>
      </c>
      <c r="C50">
        <v>36</v>
      </c>
      <c r="D50" t="s">
        <v>176</v>
      </c>
      <c r="E50" t="s">
        <v>252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300</v>
      </c>
      <c r="P50">
        <v>100</v>
      </c>
      <c r="Q50">
        <v>300</v>
      </c>
      <c r="R50">
        <v>300</v>
      </c>
      <c r="S50">
        <v>400</v>
      </c>
      <c r="T50">
        <v>400</v>
      </c>
      <c r="U50">
        <v>500</v>
      </c>
      <c r="V50">
        <v>600</v>
      </c>
      <c r="W50">
        <v>1500</v>
      </c>
      <c r="X50">
        <v>800</v>
      </c>
      <c r="Y50">
        <v>400</v>
      </c>
      <c r="Z50">
        <v>403</v>
      </c>
      <c r="AA50">
        <v>401</v>
      </c>
      <c r="AB50">
        <v>1003</v>
      </c>
      <c r="AC50">
        <v>629</v>
      </c>
      <c r="AD50">
        <v>567</v>
      </c>
      <c r="AE50">
        <v>1152</v>
      </c>
      <c r="AF50">
        <v>87</v>
      </c>
      <c r="AG50">
        <v>223</v>
      </c>
      <c r="AH50">
        <v>1459</v>
      </c>
      <c r="AI50">
        <v>2133</v>
      </c>
      <c r="AJ50">
        <v>7379</v>
      </c>
      <c r="AK50">
        <v>17067</v>
      </c>
      <c r="AL50">
        <v>18472</v>
      </c>
      <c r="AM50">
        <v>16193</v>
      </c>
      <c r="AN50">
        <v>14082</v>
      </c>
      <c r="AO50">
        <v>25198</v>
      </c>
      <c r="AP50">
        <v>23294</v>
      </c>
      <c r="AQ50">
        <v>16291</v>
      </c>
      <c r="AR50">
        <v>17330</v>
      </c>
      <c r="AS50">
        <v>20880</v>
      </c>
      <c r="AT50">
        <v>20251</v>
      </c>
      <c r="AU50">
        <v>20850</v>
      </c>
      <c r="AV50">
        <v>18684</v>
      </c>
      <c r="AW50">
        <v>17830</v>
      </c>
      <c r="AX50">
        <v>20595</v>
      </c>
      <c r="AY50">
        <v>16560</v>
      </c>
      <c r="AZ50">
        <v>22531</v>
      </c>
      <c r="BA50">
        <v>26576</v>
      </c>
      <c r="BB50">
        <v>23790</v>
      </c>
      <c r="BC50">
        <v>23189</v>
      </c>
      <c r="BD50">
        <v>25182</v>
      </c>
      <c r="BE50">
        <v>24155</v>
      </c>
      <c r="BF50">
        <v>18345</v>
      </c>
      <c r="BG50">
        <v>20428</v>
      </c>
      <c r="BH50">
        <v>23078</v>
      </c>
      <c r="BI50">
        <v>26405</v>
      </c>
      <c r="BJ50">
        <v>23318</v>
      </c>
      <c r="BK50">
        <v>24210</v>
      </c>
      <c r="BL50">
        <v>20876</v>
      </c>
      <c r="BM50">
        <v>23315</v>
      </c>
      <c r="BN50">
        <v>20607</v>
      </c>
      <c r="BO50">
        <v>30572</v>
      </c>
      <c r="BP50">
        <v>30823</v>
      </c>
      <c r="BQ50">
        <v>32231</v>
      </c>
      <c r="BR50">
        <v>24828</v>
      </c>
      <c r="BS50">
        <v>17688</v>
      </c>
      <c r="BT50">
        <v>18626</v>
      </c>
      <c r="BU50">
        <v>15637</v>
      </c>
      <c r="BV50">
        <v>15356</v>
      </c>
      <c r="BW50">
        <v>16053.73</v>
      </c>
    </row>
    <row r="51" spans="1:75" x14ac:dyDescent="0.35">
      <c r="A51">
        <v>169</v>
      </c>
      <c r="B51">
        <v>41</v>
      </c>
      <c r="C51">
        <v>36</v>
      </c>
      <c r="D51" t="s">
        <v>253</v>
      </c>
      <c r="E51" t="s">
        <v>254</v>
      </c>
      <c r="F51">
        <v>0</v>
      </c>
      <c r="G51">
        <v>0</v>
      </c>
      <c r="H51">
        <v>0</v>
      </c>
      <c r="I51">
        <v>0</v>
      </c>
      <c r="J51">
        <v>0</v>
      </c>
      <c r="K51">
        <v>100</v>
      </c>
      <c r="L51">
        <v>100</v>
      </c>
      <c r="M51">
        <v>200</v>
      </c>
      <c r="N51">
        <v>200</v>
      </c>
      <c r="O51">
        <v>300</v>
      </c>
      <c r="P51">
        <v>700</v>
      </c>
      <c r="Q51">
        <v>540</v>
      </c>
      <c r="R51">
        <v>651</v>
      </c>
      <c r="S51">
        <v>925</v>
      </c>
      <c r="T51">
        <v>1225</v>
      </c>
      <c r="U51">
        <v>1125</v>
      </c>
      <c r="V51">
        <v>725</v>
      </c>
      <c r="W51">
        <v>562</v>
      </c>
      <c r="X51">
        <v>1100</v>
      </c>
      <c r="Y51">
        <v>2681</v>
      </c>
      <c r="Z51">
        <v>3733</v>
      </c>
      <c r="AA51">
        <v>698</v>
      </c>
      <c r="AB51">
        <v>1210</v>
      </c>
      <c r="AC51">
        <v>629</v>
      </c>
      <c r="AD51">
        <v>825</v>
      </c>
      <c r="AE51">
        <v>821</v>
      </c>
      <c r="AF51">
        <v>832</v>
      </c>
      <c r="AG51">
        <v>1169</v>
      </c>
      <c r="AH51">
        <v>720</v>
      </c>
      <c r="AI51">
        <v>1783</v>
      </c>
      <c r="AJ51">
        <v>1996</v>
      </c>
      <c r="AK51">
        <v>1209</v>
      </c>
      <c r="AL51">
        <v>1946</v>
      </c>
      <c r="AM51">
        <v>2009</v>
      </c>
      <c r="AN51">
        <v>2571</v>
      </c>
      <c r="AO51">
        <v>2612</v>
      </c>
      <c r="AP51">
        <v>2014</v>
      </c>
      <c r="AQ51">
        <v>2824</v>
      </c>
      <c r="AR51">
        <v>2833</v>
      </c>
      <c r="AS51">
        <v>3620</v>
      </c>
      <c r="AT51">
        <v>6643</v>
      </c>
      <c r="AU51">
        <v>6024</v>
      </c>
      <c r="AV51">
        <v>7833</v>
      </c>
      <c r="AW51">
        <v>7960</v>
      </c>
      <c r="AX51">
        <v>8957</v>
      </c>
      <c r="AY51">
        <v>11110</v>
      </c>
      <c r="AZ51">
        <v>7400</v>
      </c>
      <c r="BA51">
        <v>10275</v>
      </c>
      <c r="BB51">
        <v>8710</v>
      </c>
      <c r="BC51">
        <v>8924</v>
      </c>
      <c r="BD51">
        <v>10835</v>
      </c>
      <c r="BE51">
        <v>9313</v>
      </c>
      <c r="BF51">
        <v>8750</v>
      </c>
      <c r="BG51">
        <v>6831</v>
      </c>
      <c r="BH51">
        <v>7977</v>
      </c>
      <c r="BI51">
        <v>7797</v>
      </c>
      <c r="BJ51">
        <v>8619</v>
      </c>
      <c r="BK51">
        <v>8443</v>
      </c>
      <c r="BL51">
        <v>7321</v>
      </c>
      <c r="BM51">
        <v>7910</v>
      </c>
      <c r="BN51">
        <v>7036</v>
      </c>
      <c r="BO51">
        <v>6212</v>
      </c>
      <c r="BP51">
        <v>6299</v>
      </c>
      <c r="BQ51">
        <v>5428</v>
      </c>
      <c r="BR51">
        <v>5684</v>
      </c>
      <c r="BS51">
        <v>5377</v>
      </c>
      <c r="BT51">
        <v>6453</v>
      </c>
      <c r="BU51">
        <v>5608</v>
      </c>
      <c r="BV51">
        <v>5764</v>
      </c>
      <c r="BW51">
        <v>5548.41</v>
      </c>
    </row>
    <row r="52" spans="1:75" x14ac:dyDescent="0.35">
      <c r="A52">
        <v>170</v>
      </c>
      <c r="B52">
        <v>41</v>
      </c>
      <c r="C52">
        <v>36</v>
      </c>
      <c r="D52" t="s">
        <v>177</v>
      </c>
      <c r="E52" t="s">
        <v>257</v>
      </c>
      <c r="F52">
        <v>3000</v>
      </c>
      <c r="G52">
        <v>3000</v>
      </c>
      <c r="H52">
        <v>3000</v>
      </c>
      <c r="I52">
        <v>3000</v>
      </c>
      <c r="J52">
        <v>4000</v>
      </c>
      <c r="K52">
        <v>4000</v>
      </c>
      <c r="L52">
        <v>5000</v>
      </c>
      <c r="M52">
        <v>4000</v>
      </c>
      <c r="N52">
        <v>4400</v>
      </c>
      <c r="O52">
        <v>5100</v>
      </c>
      <c r="P52">
        <v>4700</v>
      </c>
      <c r="Q52">
        <v>4400</v>
      </c>
      <c r="R52">
        <v>1400</v>
      </c>
      <c r="S52">
        <v>1600</v>
      </c>
      <c r="T52">
        <v>5900</v>
      </c>
      <c r="U52">
        <v>4300</v>
      </c>
      <c r="V52">
        <v>1100</v>
      </c>
      <c r="W52">
        <v>1400</v>
      </c>
      <c r="X52">
        <v>1500</v>
      </c>
      <c r="Y52">
        <v>2200</v>
      </c>
      <c r="Z52">
        <v>1925</v>
      </c>
      <c r="AA52">
        <v>1279</v>
      </c>
      <c r="AB52">
        <v>1899</v>
      </c>
      <c r="AC52">
        <v>915</v>
      </c>
      <c r="AD52">
        <v>1031</v>
      </c>
      <c r="AE52">
        <v>1422</v>
      </c>
      <c r="AF52">
        <v>1636</v>
      </c>
      <c r="AG52">
        <v>5209</v>
      </c>
      <c r="AH52">
        <v>2887</v>
      </c>
      <c r="AI52">
        <v>3145</v>
      </c>
      <c r="AJ52">
        <v>1475</v>
      </c>
      <c r="AK52">
        <v>2582</v>
      </c>
      <c r="AL52">
        <v>2633</v>
      </c>
      <c r="AM52">
        <v>3321</v>
      </c>
      <c r="AN52">
        <v>2991</v>
      </c>
      <c r="AO52">
        <v>4591</v>
      </c>
      <c r="AP52">
        <v>4527</v>
      </c>
      <c r="AQ52">
        <v>3973</v>
      </c>
      <c r="AR52">
        <v>5012</v>
      </c>
      <c r="AS52">
        <v>4104</v>
      </c>
      <c r="AT52">
        <v>3860</v>
      </c>
      <c r="AU52">
        <v>3631</v>
      </c>
      <c r="AV52">
        <v>5775</v>
      </c>
      <c r="AW52">
        <v>7181</v>
      </c>
      <c r="AX52">
        <v>6387</v>
      </c>
      <c r="AY52">
        <v>5228</v>
      </c>
      <c r="AZ52">
        <v>5430</v>
      </c>
      <c r="BA52">
        <v>4507</v>
      </c>
      <c r="BB52">
        <v>4946</v>
      </c>
      <c r="BC52">
        <v>6163</v>
      </c>
      <c r="BD52">
        <v>7282</v>
      </c>
      <c r="BE52">
        <v>7642</v>
      </c>
      <c r="BF52">
        <v>7504</v>
      </c>
      <c r="BG52">
        <v>5717</v>
      </c>
      <c r="BH52">
        <v>8420</v>
      </c>
      <c r="BI52">
        <v>8935</v>
      </c>
      <c r="BJ52">
        <v>4933</v>
      </c>
      <c r="BK52">
        <v>6687</v>
      </c>
      <c r="BL52">
        <v>4974</v>
      </c>
      <c r="BM52">
        <v>5010</v>
      </c>
      <c r="BN52">
        <v>4728</v>
      </c>
      <c r="BO52">
        <v>4307</v>
      </c>
      <c r="BP52">
        <v>2201.11</v>
      </c>
      <c r="BQ52">
        <v>2093.7399999999998</v>
      </c>
      <c r="BR52">
        <v>782.99</v>
      </c>
      <c r="BS52">
        <v>810.64</v>
      </c>
      <c r="BT52">
        <v>2834.45</v>
      </c>
      <c r="BU52">
        <v>6706.22</v>
      </c>
      <c r="BV52">
        <v>1460.74</v>
      </c>
      <c r="BW52">
        <v>1742.56</v>
      </c>
    </row>
    <row r="53" spans="1:75" x14ac:dyDescent="0.35">
      <c r="A53">
        <v>186</v>
      </c>
      <c r="B53">
        <v>47</v>
      </c>
      <c r="C53">
        <v>36</v>
      </c>
      <c r="D53" t="s">
        <v>163</v>
      </c>
      <c r="E53" t="s">
        <v>164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500</v>
      </c>
      <c r="R53">
        <v>10200</v>
      </c>
      <c r="S53">
        <v>8334</v>
      </c>
      <c r="T53">
        <v>14731</v>
      </c>
      <c r="U53">
        <v>20809</v>
      </c>
      <c r="V53">
        <v>20192</v>
      </c>
      <c r="W53">
        <v>12000</v>
      </c>
      <c r="X53">
        <v>14500</v>
      </c>
      <c r="Y53">
        <v>12400</v>
      </c>
      <c r="Z53">
        <v>7524</v>
      </c>
      <c r="AA53">
        <v>15516</v>
      </c>
      <c r="AB53">
        <v>20596</v>
      </c>
      <c r="AC53">
        <v>18808</v>
      </c>
      <c r="AD53">
        <v>10894</v>
      </c>
      <c r="AE53">
        <v>12407</v>
      </c>
      <c r="AF53">
        <v>13379</v>
      </c>
      <c r="AG53">
        <v>15003</v>
      </c>
      <c r="AH53">
        <v>17498</v>
      </c>
      <c r="AI53">
        <v>19129</v>
      </c>
      <c r="AJ53">
        <v>16014</v>
      </c>
      <c r="AK53">
        <v>15804</v>
      </c>
      <c r="AL53">
        <v>16940</v>
      </c>
      <c r="AM53">
        <v>9957</v>
      </c>
      <c r="AN53">
        <v>10501</v>
      </c>
      <c r="AO53">
        <v>21529</v>
      </c>
      <c r="AP53">
        <v>24041</v>
      </c>
      <c r="AQ53">
        <v>19567</v>
      </c>
      <c r="AR53">
        <v>19106</v>
      </c>
      <c r="AS53">
        <v>16008</v>
      </c>
      <c r="AT53">
        <v>11267</v>
      </c>
      <c r="AU53">
        <v>12458</v>
      </c>
      <c r="AV53">
        <v>19574</v>
      </c>
      <c r="AW53">
        <v>23626</v>
      </c>
      <c r="AX53">
        <v>22687</v>
      </c>
      <c r="AY53">
        <v>17658</v>
      </c>
      <c r="AZ53">
        <v>12238</v>
      </c>
      <c r="BA53">
        <v>12241</v>
      </c>
      <c r="BB53">
        <v>20572</v>
      </c>
      <c r="BC53">
        <v>15559</v>
      </c>
      <c r="BD53">
        <v>14508</v>
      </c>
      <c r="BE53">
        <v>15457</v>
      </c>
      <c r="BF53">
        <v>14505</v>
      </c>
      <c r="BG53">
        <v>14724</v>
      </c>
      <c r="BH53">
        <v>11768</v>
      </c>
      <c r="BI53">
        <v>9043</v>
      </c>
      <c r="BJ53">
        <v>15780</v>
      </c>
      <c r="BK53">
        <v>14676</v>
      </c>
      <c r="BL53">
        <v>13838</v>
      </c>
      <c r="BM53">
        <v>16975</v>
      </c>
      <c r="BN53">
        <v>15166</v>
      </c>
      <c r="BO53">
        <v>16887</v>
      </c>
      <c r="BP53">
        <v>19958</v>
      </c>
      <c r="BQ53">
        <v>14492.16</v>
      </c>
      <c r="BR53">
        <v>8550.17</v>
      </c>
      <c r="BS53">
        <v>9779.85</v>
      </c>
      <c r="BT53">
        <v>7722</v>
      </c>
      <c r="BU53">
        <v>6331</v>
      </c>
      <c r="BV53">
        <v>9831</v>
      </c>
      <c r="BW53">
        <v>10355.23</v>
      </c>
    </row>
    <row r="54" spans="1:75" x14ac:dyDescent="0.35">
      <c r="A54">
        <v>187</v>
      </c>
      <c r="B54">
        <v>47</v>
      </c>
      <c r="C54">
        <v>36</v>
      </c>
      <c r="D54" t="s">
        <v>246</v>
      </c>
      <c r="E54" t="s">
        <v>247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4000</v>
      </c>
      <c r="S54">
        <v>4286</v>
      </c>
      <c r="T54">
        <v>4714</v>
      </c>
      <c r="U54">
        <v>10000</v>
      </c>
      <c r="V54">
        <v>6500</v>
      </c>
      <c r="W54">
        <v>3900</v>
      </c>
      <c r="X54">
        <v>3500</v>
      </c>
      <c r="Y54">
        <v>4800</v>
      </c>
      <c r="Z54">
        <v>3375</v>
      </c>
      <c r="AA54">
        <v>9100</v>
      </c>
      <c r="AB54">
        <v>8691</v>
      </c>
      <c r="AC54">
        <v>11254</v>
      </c>
      <c r="AD54">
        <v>5957</v>
      </c>
      <c r="AE54">
        <v>8997</v>
      </c>
      <c r="AF54">
        <v>5222</v>
      </c>
      <c r="AG54">
        <v>6410</v>
      </c>
      <c r="AH54">
        <v>8047</v>
      </c>
      <c r="AI54">
        <v>8902</v>
      </c>
      <c r="AJ54">
        <v>12997</v>
      </c>
      <c r="AK54">
        <v>12620</v>
      </c>
      <c r="AL54">
        <v>18687</v>
      </c>
      <c r="AM54">
        <v>11465</v>
      </c>
      <c r="AN54">
        <v>15415</v>
      </c>
      <c r="AO54">
        <v>18402</v>
      </c>
      <c r="AP54">
        <v>12472</v>
      </c>
      <c r="AQ54">
        <v>9657</v>
      </c>
      <c r="AR54">
        <v>14728</v>
      </c>
      <c r="AS54">
        <v>17038</v>
      </c>
      <c r="AT54">
        <v>15741</v>
      </c>
      <c r="AU54">
        <v>13747</v>
      </c>
      <c r="AV54">
        <v>14677</v>
      </c>
      <c r="AW54">
        <v>23377</v>
      </c>
      <c r="AX54">
        <v>27556</v>
      </c>
      <c r="AY54">
        <v>24386</v>
      </c>
      <c r="AZ54">
        <v>19806</v>
      </c>
      <c r="BA54">
        <v>15620</v>
      </c>
      <c r="BB54">
        <v>16560</v>
      </c>
      <c r="BC54">
        <v>23474</v>
      </c>
      <c r="BD54">
        <v>24307</v>
      </c>
      <c r="BE54">
        <v>19110</v>
      </c>
      <c r="BF54">
        <v>19803</v>
      </c>
      <c r="BG54">
        <v>17716</v>
      </c>
      <c r="BH54">
        <v>15204</v>
      </c>
      <c r="BI54">
        <v>9601</v>
      </c>
      <c r="BJ54">
        <v>8980</v>
      </c>
      <c r="BK54">
        <v>15339</v>
      </c>
      <c r="BL54">
        <v>12782</v>
      </c>
      <c r="BM54">
        <v>12758</v>
      </c>
      <c r="BN54">
        <v>13048</v>
      </c>
      <c r="BO54">
        <v>10797</v>
      </c>
      <c r="BP54">
        <v>12454</v>
      </c>
      <c r="BQ54">
        <v>12244.71</v>
      </c>
      <c r="BR54">
        <v>11170.32</v>
      </c>
      <c r="BS54">
        <v>12083.55</v>
      </c>
      <c r="BT54">
        <v>8566.2800000000007</v>
      </c>
      <c r="BU54">
        <v>9608.75</v>
      </c>
      <c r="BV54">
        <v>9138.5</v>
      </c>
      <c r="BW54">
        <v>10250.43</v>
      </c>
    </row>
    <row r="55" spans="1:75" x14ac:dyDescent="0.35">
      <c r="A55">
        <v>188</v>
      </c>
      <c r="B55">
        <v>47</v>
      </c>
      <c r="C55">
        <v>36</v>
      </c>
      <c r="D55" t="s">
        <v>412</v>
      </c>
      <c r="E55" t="s">
        <v>413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723</v>
      </c>
      <c r="T55">
        <v>276</v>
      </c>
      <c r="U55">
        <v>61</v>
      </c>
      <c r="V55">
        <v>339</v>
      </c>
      <c r="W55">
        <v>64</v>
      </c>
      <c r="X55">
        <v>78</v>
      </c>
      <c r="Y55">
        <v>504</v>
      </c>
      <c r="Z55">
        <v>4003</v>
      </c>
      <c r="AA55">
        <v>2055</v>
      </c>
      <c r="AB55">
        <v>4325</v>
      </c>
      <c r="AC55">
        <v>2677</v>
      </c>
      <c r="AD55">
        <v>2620</v>
      </c>
      <c r="AE55">
        <v>2418</v>
      </c>
      <c r="AF55">
        <v>4920</v>
      </c>
      <c r="AG55">
        <v>8459</v>
      </c>
      <c r="AH55">
        <v>10204</v>
      </c>
      <c r="AI55">
        <v>12242</v>
      </c>
      <c r="AJ55">
        <v>8608</v>
      </c>
      <c r="AK55">
        <v>6784</v>
      </c>
      <c r="AL55">
        <v>5369</v>
      </c>
      <c r="AM55">
        <v>4629</v>
      </c>
      <c r="AN55">
        <v>5224</v>
      </c>
      <c r="AO55">
        <v>3733</v>
      </c>
      <c r="AP55">
        <v>2557</v>
      </c>
      <c r="AQ55">
        <v>1130</v>
      </c>
      <c r="AR55">
        <v>555</v>
      </c>
      <c r="AS55">
        <v>626</v>
      </c>
      <c r="AT55">
        <v>1229</v>
      </c>
      <c r="AU55">
        <v>1337</v>
      </c>
      <c r="AV55">
        <v>2683</v>
      </c>
      <c r="AW55">
        <v>1807</v>
      </c>
      <c r="AX55">
        <v>781</v>
      </c>
      <c r="AY55">
        <v>1605</v>
      </c>
      <c r="AZ55">
        <v>1358</v>
      </c>
      <c r="BA55">
        <v>350</v>
      </c>
      <c r="BB55">
        <v>1146</v>
      </c>
      <c r="BC55">
        <v>1133</v>
      </c>
      <c r="BD55">
        <v>1552</v>
      </c>
      <c r="BE55">
        <v>472</v>
      </c>
      <c r="BF55">
        <v>1264</v>
      </c>
      <c r="BG55">
        <v>2053</v>
      </c>
      <c r="BH55">
        <v>952</v>
      </c>
      <c r="BI55">
        <v>1919</v>
      </c>
      <c r="BJ55">
        <v>343</v>
      </c>
      <c r="BK55">
        <v>73</v>
      </c>
      <c r="BL55">
        <v>1176</v>
      </c>
      <c r="BM55">
        <v>509</v>
      </c>
      <c r="BN55">
        <v>161</v>
      </c>
      <c r="BO55">
        <v>217</v>
      </c>
      <c r="BP55">
        <v>650</v>
      </c>
      <c r="BQ55">
        <v>1341</v>
      </c>
      <c r="BR55">
        <v>1799</v>
      </c>
      <c r="BS55">
        <v>2441</v>
      </c>
      <c r="BT55">
        <v>2739</v>
      </c>
      <c r="BU55">
        <v>3072</v>
      </c>
      <c r="BV55">
        <v>3280</v>
      </c>
      <c r="BW55">
        <v>2819</v>
      </c>
    </row>
    <row r="56" spans="1:75" x14ac:dyDescent="0.35">
      <c r="A56">
        <v>220</v>
      </c>
      <c r="B56">
        <v>51</v>
      </c>
      <c r="C56">
        <v>36</v>
      </c>
      <c r="D56" t="s">
        <v>246</v>
      </c>
      <c r="E56" t="s">
        <v>247</v>
      </c>
      <c r="F56">
        <v>16</v>
      </c>
      <c r="G56">
        <v>17</v>
      </c>
      <c r="H56">
        <v>10</v>
      </c>
      <c r="I56">
        <v>10</v>
      </c>
      <c r="J56">
        <v>602</v>
      </c>
      <c r="K56">
        <v>4061</v>
      </c>
      <c r="L56">
        <v>5497</v>
      </c>
      <c r="M56">
        <v>3821</v>
      </c>
      <c r="N56">
        <v>4792</v>
      </c>
      <c r="O56">
        <v>4066</v>
      </c>
      <c r="P56">
        <v>7913</v>
      </c>
      <c r="Q56">
        <v>5928</v>
      </c>
      <c r="R56">
        <v>7890</v>
      </c>
      <c r="S56">
        <v>5307</v>
      </c>
      <c r="T56">
        <v>7711</v>
      </c>
      <c r="U56">
        <v>8111</v>
      </c>
      <c r="V56">
        <v>12414</v>
      </c>
      <c r="W56">
        <v>13716</v>
      </c>
      <c r="X56">
        <v>23819</v>
      </c>
      <c r="Y56">
        <v>20120</v>
      </c>
      <c r="Z56">
        <v>9919</v>
      </c>
      <c r="AA56">
        <v>12062</v>
      </c>
      <c r="AB56">
        <v>12147</v>
      </c>
      <c r="AC56">
        <v>9470</v>
      </c>
      <c r="AD56">
        <v>17008</v>
      </c>
      <c r="AE56">
        <v>20281</v>
      </c>
      <c r="AF56">
        <v>13745</v>
      </c>
      <c r="AG56">
        <v>22600</v>
      </c>
      <c r="AH56">
        <v>32455</v>
      </c>
      <c r="AI56">
        <v>14731</v>
      </c>
      <c r="AJ56">
        <v>15239</v>
      </c>
      <c r="AK56">
        <v>21882</v>
      </c>
      <c r="AL56">
        <v>29971</v>
      </c>
      <c r="AM56">
        <v>33144</v>
      </c>
      <c r="AN56">
        <v>27653</v>
      </c>
      <c r="AO56">
        <v>37177</v>
      </c>
      <c r="AP56">
        <v>40482</v>
      </c>
      <c r="AQ56">
        <v>45615</v>
      </c>
      <c r="AR56">
        <v>53459</v>
      </c>
      <c r="AS56">
        <v>41508</v>
      </c>
      <c r="AT56">
        <v>42889</v>
      </c>
      <c r="AU56">
        <v>40539</v>
      </c>
      <c r="AV56">
        <v>35875</v>
      </c>
      <c r="AW56">
        <v>55356</v>
      </c>
      <c r="AX56">
        <v>53999</v>
      </c>
      <c r="AY56">
        <v>71273</v>
      </c>
      <c r="AZ56">
        <v>71070</v>
      </c>
      <c r="BA56">
        <v>83719</v>
      </c>
      <c r="BB56">
        <v>82504</v>
      </c>
      <c r="BC56">
        <v>92491</v>
      </c>
      <c r="BD56">
        <v>90953</v>
      </c>
      <c r="BE56">
        <v>88872</v>
      </c>
      <c r="BF56">
        <v>93855</v>
      </c>
      <c r="BG56">
        <v>93802</v>
      </c>
      <c r="BH56">
        <v>105521</v>
      </c>
      <c r="BI56">
        <v>91009</v>
      </c>
      <c r="BJ56">
        <v>88985</v>
      </c>
      <c r="BK56">
        <v>86398</v>
      </c>
      <c r="BL56">
        <v>69786</v>
      </c>
      <c r="BM56">
        <v>65231</v>
      </c>
      <c r="BN56">
        <v>41455</v>
      </c>
      <c r="BO56">
        <v>45724</v>
      </c>
      <c r="BP56">
        <v>77569</v>
      </c>
      <c r="BQ56">
        <v>68880</v>
      </c>
      <c r="BR56">
        <v>55318</v>
      </c>
      <c r="BS56">
        <v>57550</v>
      </c>
      <c r="BT56">
        <v>53268</v>
      </c>
      <c r="BU56">
        <v>57557</v>
      </c>
      <c r="BV56">
        <v>65015.69</v>
      </c>
      <c r="BW56">
        <v>61829.34</v>
      </c>
    </row>
    <row r="57" spans="1:75" x14ac:dyDescent="0.35">
      <c r="A57">
        <v>221</v>
      </c>
      <c r="B57">
        <v>51</v>
      </c>
      <c r="C57">
        <v>36</v>
      </c>
      <c r="D57" t="s">
        <v>478</v>
      </c>
      <c r="E57" t="s">
        <v>479</v>
      </c>
      <c r="F57">
        <v>3047</v>
      </c>
      <c r="G57">
        <v>917</v>
      </c>
      <c r="H57">
        <v>945</v>
      </c>
      <c r="I57">
        <v>1067</v>
      </c>
      <c r="J57">
        <v>1852</v>
      </c>
      <c r="K57">
        <v>2498</v>
      </c>
      <c r="L57">
        <v>2801</v>
      </c>
      <c r="M57">
        <v>2629</v>
      </c>
      <c r="N57">
        <v>2276</v>
      </c>
      <c r="O57">
        <v>2304</v>
      </c>
      <c r="P57">
        <v>3446</v>
      </c>
      <c r="Q57">
        <v>4455</v>
      </c>
      <c r="R57">
        <v>2147</v>
      </c>
      <c r="S57">
        <v>3371</v>
      </c>
      <c r="T57">
        <v>4300</v>
      </c>
      <c r="U57">
        <v>3594</v>
      </c>
      <c r="V57">
        <v>3642</v>
      </c>
      <c r="W57">
        <v>4324</v>
      </c>
      <c r="X57">
        <v>4623</v>
      </c>
      <c r="Y57">
        <v>4421</v>
      </c>
      <c r="Z57">
        <v>4673</v>
      </c>
      <c r="AA57">
        <v>5820</v>
      </c>
      <c r="AB57">
        <v>6155</v>
      </c>
      <c r="AC57">
        <v>6060</v>
      </c>
      <c r="AD57">
        <v>9337</v>
      </c>
      <c r="AE57">
        <v>9131</v>
      </c>
      <c r="AF57">
        <v>14669</v>
      </c>
      <c r="AG57">
        <v>11366</v>
      </c>
      <c r="AH57">
        <v>9604</v>
      </c>
      <c r="AI57">
        <v>17363</v>
      </c>
      <c r="AJ57">
        <v>15843</v>
      </c>
      <c r="AK57">
        <v>14754</v>
      </c>
      <c r="AL57">
        <v>18241</v>
      </c>
      <c r="AM57">
        <v>16386</v>
      </c>
      <c r="AN57">
        <v>19534</v>
      </c>
      <c r="AO57">
        <v>23652</v>
      </c>
      <c r="AP57">
        <v>24609</v>
      </c>
      <c r="AQ57">
        <v>23117</v>
      </c>
      <c r="AR57">
        <v>28200</v>
      </c>
      <c r="AS57">
        <v>23799</v>
      </c>
      <c r="AT57">
        <v>27107</v>
      </c>
      <c r="AU57">
        <v>25658</v>
      </c>
      <c r="AV57">
        <v>31485</v>
      </c>
      <c r="AW57">
        <v>24455</v>
      </c>
      <c r="AX57">
        <v>30426</v>
      </c>
      <c r="AY57">
        <v>28549</v>
      </c>
      <c r="AZ57">
        <v>31870</v>
      </c>
      <c r="BA57">
        <v>35664</v>
      </c>
      <c r="BB57">
        <v>37377</v>
      </c>
      <c r="BC57">
        <v>40532</v>
      </c>
      <c r="BD57">
        <v>41759</v>
      </c>
      <c r="BE57">
        <v>40381</v>
      </c>
      <c r="BF57">
        <v>46450</v>
      </c>
      <c r="BG57">
        <v>43700</v>
      </c>
      <c r="BH57">
        <v>45254</v>
      </c>
      <c r="BI57">
        <v>45996</v>
      </c>
      <c r="BJ57">
        <v>49503</v>
      </c>
      <c r="BK57">
        <v>51146</v>
      </c>
      <c r="BL57">
        <v>63680</v>
      </c>
      <c r="BM57">
        <v>57779</v>
      </c>
      <c r="BN57">
        <v>52301</v>
      </c>
      <c r="BO57">
        <v>66898</v>
      </c>
      <c r="BP57">
        <v>74591</v>
      </c>
      <c r="BQ57">
        <v>79944</v>
      </c>
      <c r="BR57">
        <v>76226</v>
      </c>
      <c r="BS57">
        <v>72958</v>
      </c>
      <c r="BT57">
        <v>80411</v>
      </c>
      <c r="BU57">
        <v>79697</v>
      </c>
      <c r="BV57">
        <v>89035</v>
      </c>
      <c r="BW57">
        <v>75453</v>
      </c>
    </row>
    <row r="58" spans="1:75" x14ac:dyDescent="0.35">
      <c r="A58">
        <v>222</v>
      </c>
      <c r="B58">
        <v>51</v>
      </c>
      <c r="C58">
        <v>36</v>
      </c>
      <c r="D58" t="s">
        <v>480</v>
      </c>
      <c r="E58" t="s">
        <v>481</v>
      </c>
      <c r="F58">
        <v>4426</v>
      </c>
      <c r="G58">
        <v>4201</v>
      </c>
      <c r="H58">
        <v>4259</v>
      </c>
      <c r="I58">
        <v>4557</v>
      </c>
      <c r="J58">
        <v>5667</v>
      </c>
      <c r="K58">
        <v>5234</v>
      </c>
      <c r="L58">
        <v>8030</v>
      </c>
      <c r="M58">
        <v>8116</v>
      </c>
      <c r="N58">
        <v>6919</v>
      </c>
      <c r="O58">
        <v>7141</v>
      </c>
      <c r="P58">
        <v>7622</v>
      </c>
      <c r="Q58">
        <v>8837</v>
      </c>
      <c r="R58">
        <v>9333</v>
      </c>
      <c r="S58">
        <v>9283</v>
      </c>
      <c r="T58">
        <v>10989</v>
      </c>
      <c r="U58">
        <v>11284</v>
      </c>
      <c r="V58">
        <v>12458</v>
      </c>
      <c r="W58">
        <v>12427</v>
      </c>
      <c r="X58">
        <v>13118</v>
      </c>
      <c r="Y58">
        <v>12212</v>
      </c>
      <c r="Z58">
        <v>11952</v>
      </c>
      <c r="AA58">
        <v>13671</v>
      </c>
      <c r="AB58">
        <v>17944</v>
      </c>
      <c r="AC58">
        <v>15060</v>
      </c>
      <c r="AD58">
        <v>18213</v>
      </c>
      <c r="AE58">
        <v>16843</v>
      </c>
      <c r="AF58">
        <v>18211</v>
      </c>
      <c r="AG58">
        <v>21266</v>
      </c>
      <c r="AH58">
        <v>20918</v>
      </c>
      <c r="AI58">
        <v>25753</v>
      </c>
      <c r="AJ58">
        <v>20051</v>
      </c>
      <c r="AK58">
        <v>23217</v>
      </c>
      <c r="AL58">
        <v>28927</v>
      </c>
      <c r="AM58">
        <v>29629</v>
      </c>
      <c r="AN58">
        <v>32030</v>
      </c>
      <c r="AO58">
        <v>56282</v>
      </c>
      <c r="AP58">
        <v>58875</v>
      </c>
      <c r="AQ58">
        <v>67204</v>
      </c>
      <c r="AR58">
        <v>74779</v>
      </c>
      <c r="AS58">
        <v>56191</v>
      </c>
      <c r="AT58">
        <v>48766</v>
      </c>
      <c r="AU58">
        <v>50509</v>
      </c>
      <c r="AV58">
        <v>53392</v>
      </c>
      <c r="AW58">
        <v>50459</v>
      </c>
      <c r="AX58">
        <v>53862</v>
      </c>
      <c r="AY58">
        <v>55619</v>
      </c>
      <c r="AZ58">
        <v>52117</v>
      </c>
      <c r="BA58">
        <v>57013</v>
      </c>
      <c r="BB58">
        <v>60563</v>
      </c>
      <c r="BC58">
        <v>60193</v>
      </c>
      <c r="BD58">
        <v>61963</v>
      </c>
      <c r="BE58">
        <v>58109</v>
      </c>
      <c r="BF58">
        <v>61256</v>
      </c>
      <c r="BG58">
        <v>64072</v>
      </c>
      <c r="BH58">
        <v>59988</v>
      </c>
      <c r="BI58">
        <v>56669</v>
      </c>
      <c r="BJ58">
        <v>64514</v>
      </c>
      <c r="BK58">
        <v>66975</v>
      </c>
      <c r="BL58">
        <v>66315</v>
      </c>
      <c r="BM58">
        <v>68890</v>
      </c>
      <c r="BN58">
        <v>68866</v>
      </c>
      <c r="BO58">
        <v>74554</v>
      </c>
      <c r="BP58">
        <v>86089.13</v>
      </c>
      <c r="BQ58">
        <v>87596.42</v>
      </c>
      <c r="BR58">
        <v>102934.06</v>
      </c>
      <c r="BS58">
        <v>102228.81</v>
      </c>
      <c r="BT58">
        <v>108455.22</v>
      </c>
      <c r="BU58">
        <v>102791.21</v>
      </c>
      <c r="BV58">
        <v>93227.41</v>
      </c>
      <c r="BW58">
        <v>86524.44</v>
      </c>
    </row>
    <row r="59" spans="1:75" x14ac:dyDescent="0.35">
      <c r="A59">
        <v>223</v>
      </c>
      <c r="B59">
        <v>51</v>
      </c>
      <c r="C59">
        <v>36</v>
      </c>
      <c r="D59" t="s">
        <v>176</v>
      </c>
      <c r="E59" t="s">
        <v>252</v>
      </c>
      <c r="F59">
        <v>8968</v>
      </c>
      <c r="G59">
        <v>8965</v>
      </c>
      <c r="H59">
        <v>8959</v>
      </c>
      <c r="I59">
        <v>10215</v>
      </c>
      <c r="J59">
        <v>10244</v>
      </c>
      <c r="K59">
        <v>10290</v>
      </c>
      <c r="L59">
        <v>10252</v>
      </c>
      <c r="M59">
        <v>12387</v>
      </c>
      <c r="N59">
        <v>11454</v>
      </c>
      <c r="O59">
        <v>11453</v>
      </c>
      <c r="P59">
        <v>10672</v>
      </c>
      <c r="Q59">
        <v>9827</v>
      </c>
      <c r="R59">
        <v>9911</v>
      </c>
      <c r="S59">
        <v>11030</v>
      </c>
      <c r="T59">
        <v>11908</v>
      </c>
      <c r="U59">
        <v>18252</v>
      </c>
      <c r="V59">
        <v>22202</v>
      </c>
      <c r="W59">
        <v>24302</v>
      </c>
      <c r="X59">
        <v>23115</v>
      </c>
      <c r="Y59">
        <v>24943</v>
      </c>
      <c r="Z59">
        <v>33163</v>
      </c>
      <c r="AA59">
        <v>33114</v>
      </c>
      <c r="AB59">
        <v>23165</v>
      </c>
      <c r="AC59">
        <v>29762</v>
      </c>
      <c r="AD59">
        <v>39709</v>
      </c>
      <c r="AE59">
        <v>24112</v>
      </c>
      <c r="AF59">
        <v>25735</v>
      </c>
      <c r="AG59">
        <v>20398</v>
      </c>
      <c r="AH59">
        <v>19146</v>
      </c>
      <c r="AI59">
        <v>25540</v>
      </c>
      <c r="AJ59">
        <v>28896</v>
      </c>
      <c r="AK59">
        <v>28917</v>
      </c>
      <c r="AL59">
        <v>27070</v>
      </c>
      <c r="AM59">
        <v>36184</v>
      </c>
      <c r="AN59">
        <v>79589</v>
      </c>
      <c r="AO59">
        <v>109349</v>
      </c>
      <c r="AP59">
        <v>121305</v>
      </c>
      <c r="AQ59">
        <v>135462</v>
      </c>
      <c r="AR59">
        <v>164944</v>
      </c>
      <c r="AS59">
        <v>200210</v>
      </c>
      <c r="AT59">
        <v>172466</v>
      </c>
      <c r="AU59">
        <v>185074</v>
      </c>
      <c r="AV59">
        <v>220561</v>
      </c>
      <c r="AW59">
        <v>234964</v>
      </c>
      <c r="AX59">
        <v>256600</v>
      </c>
      <c r="AY59">
        <v>238096</v>
      </c>
      <c r="AZ59">
        <v>213542</v>
      </c>
      <c r="BA59">
        <v>222975</v>
      </c>
      <c r="BB59">
        <v>225221</v>
      </c>
      <c r="BC59">
        <v>290246</v>
      </c>
      <c r="BD59">
        <v>283995</v>
      </c>
      <c r="BE59">
        <v>288400</v>
      </c>
      <c r="BF59">
        <v>383941</v>
      </c>
      <c r="BG59">
        <v>347127</v>
      </c>
      <c r="BH59">
        <v>319273</v>
      </c>
      <c r="BI59">
        <v>430550</v>
      </c>
      <c r="BJ59">
        <v>504263</v>
      </c>
      <c r="BK59">
        <v>328274</v>
      </c>
      <c r="BL59">
        <v>298933</v>
      </c>
      <c r="BM59">
        <v>289425</v>
      </c>
      <c r="BN59">
        <v>269423</v>
      </c>
      <c r="BO59">
        <v>224456</v>
      </c>
      <c r="BP59">
        <v>185532</v>
      </c>
      <c r="BQ59">
        <v>262511</v>
      </c>
      <c r="BR59">
        <v>275390</v>
      </c>
      <c r="BS59">
        <v>269393</v>
      </c>
      <c r="BT59">
        <v>353009</v>
      </c>
      <c r="BU59">
        <v>390665</v>
      </c>
      <c r="BV59">
        <v>485837</v>
      </c>
      <c r="BW59">
        <v>416011.08</v>
      </c>
    </row>
    <row r="60" spans="1:75" x14ac:dyDescent="0.35">
      <c r="A60">
        <v>224</v>
      </c>
      <c r="B60">
        <v>51</v>
      </c>
      <c r="C60">
        <v>36</v>
      </c>
      <c r="D60" t="s">
        <v>255</v>
      </c>
      <c r="E60" t="s">
        <v>256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200</v>
      </c>
      <c r="T60">
        <v>1100</v>
      </c>
      <c r="U60">
        <v>2300</v>
      </c>
      <c r="V60">
        <v>4500</v>
      </c>
      <c r="W60">
        <v>4300</v>
      </c>
      <c r="X60">
        <v>6900</v>
      </c>
      <c r="Y60">
        <v>6900</v>
      </c>
      <c r="Z60">
        <v>4000</v>
      </c>
      <c r="AA60">
        <v>3400</v>
      </c>
      <c r="AB60">
        <v>3100</v>
      </c>
      <c r="AC60">
        <v>2400</v>
      </c>
      <c r="AD60">
        <v>1427</v>
      </c>
      <c r="AE60">
        <v>498</v>
      </c>
      <c r="AF60">
        <v>532</v>
      </c>
      <c r="AG60">
        <v>504</v>
      </c>
      <c r="AH60">
        <v>803</v>
      </c>
      <c r="AI60">
        <v>300</v>
      </c>
      <c r="AJ60">
        <v>199</v>
      </c>
      <c r="AK60">
        <v>1483</v>
      </c>
      <c r="AL60">
        <v>972</v>
      </c>
      <c r="AM60">
        <v>2117</v>
      </c>
      <c r="AN60">
        <v>2604</v>
      </c>
      <c r="AO60">
        <v>4947</v>
      </c>
      <c r="AP60">
        <v>7156</v>
      </c>
      <c r="AQ60">
        <v>11215</v>
      </c>
      <c r="AR60">
        <v>10560</v>
      </c>
      <c r="AS60">
        <v>9383</v>
      </c>
      <c r="AT60">
        <v>9229</v>
      </c>
      <c r="AU60">
        <v>11721</v>
      </c>
      <c r="AV60">
        <v>19021</v>
      </c>
      <c r="AW60">
        <v>15912</v>
      </c>
      <c r="AX60">
        <v>22308</v>
      </c>
      <c r="AY60">
        <v>2500</v>
      </c>
      <c r="AZ60">
        <v>5042</v>
      </c>
      <c r="BA60">
        <v>6098</v>
      </c>
      <c r="BB60">
        <v>5037</v>
      </c>
      <c r="BC60">
        <v>6532</v>
      </c>
      <c r="BD60">
        <v>7812</v>
      </c>
      <c r="BE60">
        <v>7663</v>
      </c>
      <c r="BF60">
        <v>8135</v>
      </c>
      <c r="BG60">
        <v>6476</v>
      </c>
      <c r="BH60">
        <v>8208</v>
      </c>
      <c r="BI60">
        <v>7087</v>
      </c>
      <c r="BJ60">
        <v>8733</v>
      </c>
      <c r="BK60">
        <v>7941</v>
      </c>
      <c r="BL60">
        <v>7804</v>
      </c>
      <c r="BM60">
        <v>6712</v>
      </c>
      <c r="BN60">
        <v>7103</v>
      </c>
      <c r="BO60">
        <v>8667</v>
      </c>
      <c r="BP60">
        <v>9024.58</v>
      </c>
      <c r="BQ60">
        <v>9634.23</v>
      </c>
      <c r="BR60">
        <v>10085.11</v>
      </c>
      <c r="BS60">
        <v>11544.61</v>
      </c>
      <c r="BT60">
        <v>10717.03</v>
      </c>
      <c r="BU60">
        <v>11275.37</v>
      </c>
      <c r="BV60">
        <v>10074.76</v>
      </c>
      <c r="BW60">
        <v>10561.35</v>
      </c>
    </row>
    <row r="61" spans="1:75" x14ac:dyDescent="0.35">
      <c r="A61">
        <v>225</v>
      </c>
      <c r="B61">
        <v>51</v>
      </c>
      <c r="C61">
        <v>36</v>
      </c>
      <c r="D61" t="s">
        <v>177</v>
      </c>
      <c r="E61" t="s">
        <v>257</v>
      </c>
      <c r="F61">
        <v>2642</v>
      </c>
      <c r="G61">
        <v>2318</v>
      </c>
      <c r="H61">
        <v>2216</v>
      </c>
      <c r="I61">
        <v>2422</v>
      </c>
      <c r="J61">
        <v>8209</v>
      </c>
      <c r="K61">
        <v>35683</v>
      </c>
      <c r="L61">
        <v>46123</v>
      </c>
      <c r="M61">
        <v>19427</v>
      </c>
      <c r="N61">
        <v>15816</v>
      </c>
      <c r="O61">
        <v>17578</v>
      </c>
      <c r="P61">
        <v>26743</v>
      </c>
      <c r="Q61">
        <v>28145</v>
      </c>
      <c r="R61">
        <v>32318</v>
      </c>
      <c r="S61">
        <v>20136</v>
      </c>
      <c r="T61">
        <v>17571</v>
      </c>
      <c r="U61">
        <v>19985</v>
      </c>
      <c r="V61">
        <v>32737</v>
      </c>
      <c r="W61">
        <v>32947</v>
      </c>
      <c r="X61">
        <v>50996</v>
      </c>
      <c r="Y61">
        <v>39836</v>
      </c>
      <c r="Z61">
        <v>24534</v>
      </c>
      <c r="AA61">
        <v>26521</v>
      </c>
      <c r="AB61">
        <v>25820</v>
      </c>
      <c r="AC61">
        <v>25164</v>
      </c>
      <c r="AD61">
        <v>27400</v>
      </c>
      <c r="AE61">
        <v>23856</v>
      </c>
      <c r="AF61">
        <v>24977</v>
      </c>
      <c r="AG61">
        <v>43956</v>
      </c>
      <c r="AH61">
        <v>35076</v>
      </c>
      <c r="AI61">
        <v>27700</v>
      </c>
      <c r="AJ61">
        <v>22728</v>
      </c>
      <c r="AK61">
        <v>29030</v>
      </c>
      <c r="AL61">
        <v>42075</v>
      </c>
      <c r="AM61">
        <v>47620</v>
      </c>
      <c r="AN61">
        <v>90843</v>
      </c>
      <c r="AO61">
        <v>109321</v>
      </c>
      <c r="AP61">
        <v>122891</v>
      </c>
      <c r="AQ61">
        <v>136510</v>
      </c>
      <c r="AR61">
        <v>183815</v>
      </c>
      <c r="AS61">
        <v>148562</v>
      </c>
      <c r="AT61">
        <v>170633</v>
      </c>
      <c r="AU61">
        <v>161397</v>
      </c>
      <c r="AV61">
        <v>214727</v>
      </c>
      <c r="AW61">
        <v>307139</v>
      </c>
      <c r="AX61">
        <v>228965</v>
      </c>
      <c r="AY61">
        <v>266870</v>
      </c>
      <c r="AZ61">
        <v>252974</v>
      </c>
      <c r="BA61">
        <v>235507</v>
      </c>
      <c r="BB61">
        <v>209701</v>
      </c>
      <c r="BC61">
        <v>240539</v>
      </c>
      <c r="BD61">
        <v>242372</v>
      </c>
      <c r="BE61">
        <v>239392</v>
      </c>
      <c r="BF61">
        <v>273030</v>
      </c>
      <c r="BG61">
        <v>370735</v>
      </c>
      <c r="BH61">
        <v>438351</v>
      </c>
      <c r="BI61">
        <v>423658</v>
      </c>
      <c r="BJ61">
        <v>348008</v>
      </c>
      <c r="BK61">
        <v>244941</v>
      </c>
      <c r="BL61">
        <v>230856</v>
      </c>
      <c r="BM61">
        <v>203971</v>
      </c>
      <c r="BN61">
        <v>226451</v>
      </c>
      <c r="BO61">
        <v>244872</v>
      </c>
      <c r="BP61">
        <v>305403</v>
      </c>
      <c r="BQ61">
        <v>316113</v>
      </c>
      <c r="BR61">
        <v>325326</v>
      </c>
      <c r="BS61">
        <v>331722</v>
      </c>
      <c r="BT61">
        <v>361378</v>
      </c>
      <c r="BU61">
        <v>355475</v>
      </c>
      <c r="BV61">
        <v>360391</v>
      </c>
      <c r="BW61">
        <v>368735.34</v>
      </c>
    </row>
    <row r="62" spans="1:75" x14ac:dyDescent="0.35">
      <c r="A62">
        <v>260</v>
      </c>
      <c r="B62">
        <v>57</v>
      </c>
      <c r="C62">
        <v>36</v>
      </c>
      <c r="D62" t="s">
        <v>478</v>
      </c>
      <c r="E62" t="s">
        <v>479</v>
      </c>
      <c r="F62">
        <v>1952</v>
      </c>
      <c r="G62">
        <v>1760</v>
      </c>
      <c r="H62">
        <v>1639</v>
      </c>
      <c r="I62">
        <v>1474</v>
      </c>
      <c r="J62">
        <v>1939</v>
      </c>
      <c r="K62">
        <v>2179</v>
      </c>
      <c r="L62">
        <v>2492</v>
      </c>
      <c r="M62">
        <v>2197</v>
      </c>
      <c r="N62">
        <v>2228</v>
      </c>
      <c r="O62">
        <v>2275</v>
      </c>
      <c r="P62">
        <v>2960</v>
      </c>
      <c r="Q62">
        <v>3660</v>
      </c>
      <c r="R62">
        <v>3278</v>
      </c>
      <c r="S62">
        <v>4211</v>
      </c>
      <c r="T62">
        <v>4529</v>
      </c>
      <c r="U62">
        <v>4223</v>
      </c>
      <c r="V62">
        <v>4555</v>
      </c>
      <c r="W62">
        <v>4944</v>
      </c>
      <c r="X62">
        <v>5248</v>
      </c>
      <c r="Y62">
        <v>5418</v>
      </c>
      <c r="Z62">
        <v>4555</v>
      </c>
      <c r="AA62">
        <v>4787</v>
      </c>
      <c r="AB62">
        <v>6166</v>
      </c>
      <c r="AC62">
        <v>6736</v>
      </c>
      <c r="AD62">
        <v>7741</v>
      </c>
      <c r="AE62">
        <v>8777</v>
      </c>
      <c r="AF62">
        <v>12518</v>
      </c>
      <c r="AG62">
        <v>11535</v>
      </c>
      <c r="AH62">
        <v>13700</v>
      </c>
      <c r="AI62">
        <v>14728</v>
      </c>
      <c r="AJ62">
        <v>14858</v>
      </c>
      <c r="AK62">
        <v>15973</v>
      </c>
      <c r="AL62">
        <v>18665</v>
      </c>
      <c r="AM62">
        <v>16517</v>
      </c>
      <c r="AN62">
        <v>16609</v>
      </c>
      <c r="AO62">
        <v>19266</v>
      </c>
      <c r="AP62">
        <v>19136</v>
      </c>
      <c r="AQ62">
        <v>22262</v>
      </c>
      <c r="AR62">
        <v>24725</v>
      </c>
      <c r="AS62">
        <v>26424</v>
      </c>
      <c r="AT62">
        <v>26771</v>
      </c>
      <c r="AU62">
        <v>31988</v>
      </c>
      <c r="AV62">
        <v>34587</v>
      </c>
      <c r="AW62">
        <v>37042</v>
      </c>
      <c r="AX62">
        <v>38911</v>
      </c>
      <c r="AY62">
        <v>42732</v>
      </c>
      <c r="AZ62">
        <v>44176</v>
      </c>
      <c r="BA62">
        <v>47127</v>
      </c>
      <c r="BB62">
        <v>45618</v>
      </c>
      <c r="BC62">
        <v>41858</v>
      </c>
      <c r="BD62">
        <v>45879</v>
      </c>
      <c r="BE62">
        <v>43608</v>
      </c>
      <c r="BF62">
        <v>40889</v>
      </c>
      <c r="BG62">
        <v>44678</v>
      </c>
      <c r="BH62">
        <v>53306</v>
      </c>
      <c r="BI62">
        <v>60079</v>
      </c>
      <c r="BJ62">
        <v>61257</v>
      </c>
      <c r="BK62">
        <v>63239</v>
      </c>
      <c r="BL62">
        <v>62758</v>
      </c>
      <c r="BM62">
        <v>70189</v>
      </c>
      <c r="BN62">
        <v>69256.08</v>
      </c>
      <c r="BO62">
        <v>78052</v>
      </c>
      <c r="BP62">
        <v>76443.039999999994</v>
      </c>
      <c r="BQ62">
        <v>78715.070000000007</v>
      </c>
      <c r="BR62">
        <v>73482.02</v>
      </c>
      <c r="BS62">
        <v>74688.009999999995</v>
      </c>
      <c r="BT62">
        <v>70349</v>
      </c>
      <c r="BU62">
        <v>69776</v>
      </c>
      <c r="BV62">
        <v>72930.5</v>
      </c>
      <c r="BW62">
        <v>77538.38</v>
      </c>
    </row>
    <row r="63" spans="1:75" x14ac:dyDescent="0.35">
      <c r="A63">
        <v>261</v>
      </c>
      <c r="B63">
        <v>57</v>
      </c>
      <c r="C63">
        <v>36</v>
      </c>
      <c r="D63" t="s">
        <v>480</v>
      </c>
      <c r="E63" t="s">
        <v>481</v>
      </c>
      <c r="F63">
        <v>3264</v>
      </c>
      <c r="G63">
        <v>4130</v>
      </c>
      <c r="H63">
        <v>3634</v>
      </c>
      <c r="I63">
        <v>3214</v>
      </c>
      <c r="J63">
        <v>3573</v>
      </c>
      <c r="K63">
        <v>3111</v>
      </c>
      <c r="L63">
        <v>4770</v>
      </c>
      <c r="M63">
        <v>4136</v>
      </c>
      <c r="N63">
        <v>4143</v>
      </c>
      <c r="O63">
        <v>4030</v>
      </c>
      <c r="P63">
        <v>4251</v>
      </c>
      <c r="Q63">
        <v>5100</v>
      </c>
      <c r="R63">
        <v>6147</v>
      </c>
      <c r="S63">
        <v>6828</v>
      </c>
      <c r="T63">
        <v>7304</v>
      </c>
      <c r="U63">
        <v>6699</v>
      </c>
      <c r="V63">
        <v>9258</v>
      </c>
      <c r="W63">
        <v>10937</v>
      </c>
      <c r="X63">
        <v>11322</v>
      </c>
      <c r="Y63">
        <v>10862</v>
      </c>
      <c r="Z63">
        <v>7988</v>
      </c>
      <c r="AA63">
        <v>7393</v>
      </c>
      <c r="AB63">
        <v>8532</v>
      </c>
      <c r="AC63">
        <v>8635</v>
      </c>
      <c r="AD63">
        <v>9141</v>
      </c>
      <c r="AE63">
        <v>9282</v>
      </c>
      <c r="AF63">
        <v>10545</v>
      </c>
      <c r="AG63">
        <v>14697</v>
      </c>
      <c r="AH63">
        <v>14753</v>
      </c>
      <c r="AI63">
        <v>17135</v>
      </c>
      <c r="AJ63">
        <v>18895</v>
      </c>
      <c r="AK63">
        <v>17646</v>
      </c>
      <c r="AL63">
        <v>21174</v>
      </c>
      <c r="AM63">
        <v>18831</v>
      </c>
      <c r="AN63">
        <v>17677</v>
      </c>
      <c r="AO63">
        <v>17951</v>
      </c>
      <c r="AP63">
        <v>22124</v>
      </c>
      <c r="AQ63">
        <v>22147</v>
      </c>
      <c r="AR63">
        <v>22595</v>
      </c>
      <c r="AS63">
        <v>23405</v>
      </c>
      <c r="AT63">
        <v>19912</v>
      </c>
      <c r="AU63">
        <v>21905</v>
      </c>
      <c r="AV63">
        <v>24550</v>
      </c>
      <c r="AW63">
        <v>26080</v>
      </c>
      <c r="AX63">
        <v>28548</v>
      </c>
      <c r="AY63">
        <v>29575</v>
      </c>
      <c r="AZ63">
        <v>29745</v>
      </c>
      <c r="BA63">
        <v>31763</v>
      </c>
      <c r="BB63">
        <v>34378</v>
      </c>
      <c r="BC63">
        <v>33849</v>
      </c>
      <c r="BD63">
        <v>36745</v>
      </c>
      <c r="BE63">
        <v>33376</v>
      </c>
      <c r="BF63">
        <v>35288</v>
      </c>
      <c r="BG63">
        <v>36741</v>
      </c>
      <c r="BH63">
        <v>39810</v>
      </c>
      <c r="BI63">
        <v>44593</v>
      </c>
      <c r="BJ63">
        <v>46970</v>
      </c>
      <c r="BK63">
        <v>54945</v>
      </c>
      <c r="BL63">
        <v>50812</v>
      </c>
      <c r="BM63">
        <v>57375</v>
      </c>
      <c r="BN63">
        <v>58148.69</v>
      </c>
      <c r="BO63">
        <v>61206.36</v>
      </c>
      <c r="BP63">
        <v>63678.17</v>
      </c>
      <c r="BQ63">
        <v>66497.58</v>
      </c>
      <c r="BR63">
        <v>63702.07</v>
      </c>
      <c r="BS63">
        <v>66625.710000000006</v>
      </c>
      <c r="BT63">
        <v>64442.9</v>
      </c>
      <c r="BU63">
        <v>59930.5</v>
      </c>
      <c r="BV63">
        <v>50870.45</v>
      </c>
      <c r="BW63">
        <v>62153.87</v>
      </c>
    </row>
    <row r="64" spans="1:75" x14ac:dyDescent="0.35">
      <c r="A64">
        <v>262</v>
      </c>
      <c r="B64">
        <v>57</v>
      </c>
      <c r="C64">
        <v>36</v>
      </c>
      <c r="D64" t="s">
        <v>523</v>
      </c>
      <c r="E64" t="s">
        <v>524</v>
      </c>
      <c r="F64">
        <v>100</v>
      </c>
      <c r="G64">
        <v>100</v>
      </c>
      <c r="H64">
        <v>100</v>
      </c>
      <c r="I64">
        <v>200</v>
      </c>
      <c r="J64">
        <v>100</v>
      </c>
      <c r="K64">
        <v>0</v>
      </c>
      <c r="L64">
        <v>100</v>
      </c>
      <c r="M64">
        <v>100</v>
      </c>
      <c r="N64">
        <v>100</v>
      </c>
      <c r="O64">
        <v>200</v>
      </c>
      <c r="P64">
        <v>0</v>
      </c>
      <c r="Q64">
        <v>0</v>
      </c>
      <c r="R64">
        <v>177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406</v>
      </c>
      <c r="AA64">
        <v>631</v>
      </c>
      <c r="AB64">
        <v>396</v>
      </c>
      <c r="AC64">
        <v>857</v>
      </c>
      <c r="AD64">
        <v>373</v>
      </c>
      <c r="AE64">
        <v>396</v>
      </c>
      <c r="AF64">
        <v>1643</v>
      </c>
      <c r="AG64">
        <v>2485</v>
      </c>
      <c r="AH64">
        <v>1432</v>
      </c>
      <c r="AI64">
        <v>2259</v>
      </c>
      <c r="AJ64">
        <v>2157</v>
      </c>
      <c r="AK64">
        <v>2633</v>
      </c>
      <c r="AL64">
        <v>2135</v>
      </c>
      <c r="AM64">
        <v>2123</v>
      </c>
      <c r="AN64">
        <v>1475</v>
      </c>
      <c r="AO64">
        <v>2346</v>
      </c>
      <c r="AP64">
        <v>2651</v>
      </c>
      <c r="AQ64">
        <v>3079</v>
      </c>
      <c r="AR64">
        <v>2309</v>
      </c>
      <c r="AS64">
        <v>2673</v>
      </c>
      <c r="AT64">
        <v>3158</v>
      </c>
      <c r="AU64">
        <v>3071</v>
      </c>
      <c r="AV64">
        <v>4058</v>
      </c>
      <c r="AW64">
        <v>4276</v>
      </c>
      <c r="AX64">
        <v>3253</v>
      </c>
      <c r="AY64">
        <v>4909</v>
      </c>
      <c r="AZ64">
        <v>4006</v>
      </c>
      <c r="BA64">
        <v>3873</v>
      </c>
      <c r="BB64">
        <v>3640</v>
      </c>
      <c r="BC64">
        <v>4874</v>
      </c>
      <c r="BD64">
        <v>4295</v>
      </c>
      <c r="BE64">
        <v>5416</v>
      </c>
      <c r="BF64">
        <v>7278</v>
      </c>
      <c r="BG64">
        <v>7843</v>
      </c>
      <c r="BH64">
        <v>8367</v>
      </c>
      <c r="BI64">
        <v>8765</v>
      </c>
      <c r="BJ64">
        <v>12756</v>
      </c>
      <c r="BK64">
        <v>8825</v>
      </c>
      <c r="BL64">
        <v>13594</v>
      </c>
      <c r="BM64">
        <v>18775</v>
      </c>
      <c r="BN64">
        <v>19593</v>
      </c>
      <c r="BO64">
        <v>17082</v>
      </c>
      <c r="BP64">
        <v>16925</v>
      </c>
      <c r="BQ64">
        <v>15689</v>
      </c>
      <c r="BR64">
        <v>16353</v>
      </c>
      <c r="BS64">
        <v>15988</v>
      </c>
      <c r="BT64">
        <v>17723</v>
      </c>
      <c r="BU64">
        <v>17883</v>
      </c>
      <c r="BV64">
        <v>16267</v>
      </c>
      <c r="BW64">
        <v>22249.64</v>
      </c>
    </row>
    <row r="65" spans="1:75" x14ac:dyDescent="0.35">
      <c r="A65">
        <v>263</v>
      </c>
      <c r="B65">
        <v>57</v>
      </c>
      <c r="C65">
        <v>36</v>
      </c>
      <c r="D65" t="s">
        <v>176</v>
      </c>
      <c r="E65" t="s">
        <v>252</v>
      </c>
      <c r="F65">
        <v>1851</v>
      </c>
      <c r="G65">
        <v>4704</v>
      </c>
      <c r="H65">
        <v>4473</v>
      </c>
      <c r="I65">
        <v>4063</v>
      </c>
      <c r="J65">
        <v>4667</v>
      </c>
      <c r="K65">
        <v>4590</v>
      </c>
      <c r="L65">
        <v>5129</v>
      </c>
      <c r="M65">
        <v>4988</v>
      </c>
      <c r="N65">
        <v>5098</v>
      </c>
      <c r="O65">
        <v>5218</v>
      </c>
      <c r="P65">
        <v>5644</v>
      </c>
      <c r="Q65">
        <v>6386</v>
      </c>
      <c r="R65">
        <v>8557</v>
      </c>
      <c r="S65">
        <v>9943</v>
      </c>
      <c r="T65">
        <v>9866</v>
      </c>
      <c r="U65">
        <v>9961</v>
      </c>
      <c r="V65">
        <v>11057</v>
      </c>
      <c r="W65">
        <v>11663</v>
      </c>
      <c r="X65">
        <v>12498</v>
      </c>
      <c r="Y65">
        <v>13465</v>
      </c>
      <c r="Z65">
        <v>11074</v>
      </c>
      <c r="AA65">
        <v>9444</v>
      </c>
      <c r="AB65">
        <v>13471</v>
      </c>
      <c r="AC65">
        <v>16639</v>
      </c>
      <c r="AD65">
        <v>17053</v>
      </c>
      <c r="AE65">
        <v>20462</v>
      </c>
      <c r="AF65">
        <v>26501</v>
      </c>
      <c r="AG65">
        <v>28664</v>
      </c>
      <c r="AH65">
        <v>25496</v>
      </c>
      <c r="AI65">
        <v>22946</v>
      </c>
      <c r="AJ65">
        <v>26598</v>
      </c>
      <c r="AK65">
        <v>29720</v>
      </c>
      <c r="AL65">
        <v>34721</v>
      </c>
      <c r="AM65">
        <v>33688</v>
      </c>
      <c r="AN65">
        <v>31078</v>
      </c>
      <c r="AO65">
        <v>32868</v>
      </c>
      <c r="AP65">
        <v>34371</v>
      </c>
      <c r="AQ65">
        <v>36077</v>
      </c>
      <c r="AR65">
        <v>40690</v>
      </c>
      <c r="AS65">
        <v>44782</v>
      </c>
      <c r="AT65">
        <v>41444</v>
      </c>
      <c r="AU65">
        <v>48797</v>
      </c>
      <c r="AV65">
        <v>49223</v>
      </c>
      <c r="AW65">
        <v>65270</v>
      </c>
      <c r="AX65">
        <v>76155</v>
      </c>
      <c r="AY65">
        <v>90009</v>
      </c>
      <c r="AZ65">
        <v>93069</v>
      </c>
      <c r="BA65">
        <v>97957</v>
      </c>
      <c r="BB65">
        <v>106531</v>
      </c>
      <c r="BC65">
        <v>110724</v>
      </c>
      <c r="BD65">
        <v>109415</v>
      </c>
      <c r="BE65">
        <v>99758</v>
      </c>
      <c r="BF65">
        <v>91325</v>
      </c>
      <c r="BG65">
        <v>109983</v>
      </c>
      <c r="BH65">
        <v>119024</v>
      </c>
      <c r="BI65">
        <v>114237</v>
      </c>
      <c r="BJ65">
        <v>108911</v>
      </c>
      <c r="BK65">
        <v>137650</v>
      </c>
      <c r="BL65">
        <v>139906</v>
      </c>
      <c r="BM65">
        <v>151490</v>
      </c>
      <c r="BN65">
        <v>155067.01</v>
      </c>
      <c r="BO65">
        <v>153899.07999999999</v>
      </c>
      <c r="BP65">
        <v>155574.79</v>
      </c>
      <c r="BQ65">
        <v>171220.59</v>
      </c>
      <c r="BR65">
        <v>149035.06</v>
      </c>
      <c r="BS65">
        <v>131255.62</v>
      </c>
      <c r="BT65">
        <v>117132.05</v>
      </c>
      <c r="BU65">
        <v>114553.61</v>
      </c>
      <c r="BV65">
        <v>123332.15</v>
      </c>
      <c r="BW65">
        <v>170606.28</v>
      </c>
    </row>
    <row r="66" spans="1:75" x14ac:dyDescent="0.35">
      <c r="A66">
        <v>264</v>
      </c>
      <c r="B66">
        <v>57</v>
      </c>
      <c r="C66">
        <v>36</v>
      </c>
      <c r="D66" t="s">
        <v>255</v>
      </c>
      <c r="E66" t="s">
        <v>256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100</v>
      </c>
      <c r="Y66">
        <v>0</v>
      </c>
      <c r="Z66">
        <v>2019</v>
      </c>
      <c r="AA66">
        <v>1409</v>
      </c>
      <c r="AB66">
        <v>1614</v>
      </c>
      <c r="AC66">
        <v>811</v>
      </c>
      <c r="AD66">
        <v>1292</v>
      </c>
      <c r="AE66">
        <v>2125</v>
      </c>
      <c r="AF66">
        <v>1608</v>
      </c>
      <c r="AG66">
        <v>2222</v>
      </c>
      <c r="AH66">
        <v>2799</v>
      </c>
      <c r="AI66">
        <v>1711</v>
      </c>
      <c r="AJ66">
        <v>3942</v>
      </c>
      <c r="AK66">
        <v>2010</v>
      </c>
      <c r="AL66">
        <v>1412</v>
      </c>
      <c r="AM66">
        <v>2683</v>
      </c>
      <c r="AN66">
        <v>4180</v>
      </c>
      <c r="AO66">
        <v>4626</v>
      </c>
      <c r="AP66">
        <v>4060</v>
      </c>
      <c r="AQ66">
        <v>6762</v>
      </c>
      <c r="AR66">
        <v>66</v>
      </c>
      <c r="AS66">
        <v>3118</v>
      </c>
      <c r="AT66">
        <v>21</v>
      </c>
      <c r="AU66">
        <v>25</v>
      </c>
      <c r="AV66">
        <v>108</v>
      </c>
      <c r="AW66">
        <v>73</v>
      </c>
      <c r="AX66">
        <v>56</v>
      </c>
      <c r="AY66">
        <v>140</v>
      </c>
      <c r="AZ66">
        <v>367</v>
      </c>
      <c r="BA66">
        <v>332</v>
      </c>
      <c r="BB66">
        <v>559</v>
      </c>
      <c r="BC66">
        <v>825</v>
      </c>
      <c r="BD66">
        <v>323</v>
      </c>
      <c r="BE66">
        <v>447</v>
      </c>
      <c r="BF66">
        <v>114</v>
      </c>
      <c r="BG66">
        <v>146</v>
      </c>
      <c r="BH66">
        <v>10</v>
      </c>
      <c r="BI66">
        <v>13</v>
      </c>
      <c r="BJ66">
        <v>54</v>
      </c>
      <c r="BK66">
        <v>129</v>
      </c>
      <c r="BL66">
        <v>10</v>
      </c>
      <c r="BM66">
        <v>315</v>
      </c>
      <c r="BN66">
        <v>8.92</v>
      </c>
      <c r="BO66">
        <v>67.680000000000007</v>
      </c>
      <c r="BP66">
        <v>4.8899999999999997</v>
      </c>
      <c r="BQ66">
        <v>73.39</v>
      </c>
      <c r="BR66">
        <v>115.38</v>
      </c>
      <c r="BS66">
        <v>167.39</v>
      </c>
      <c r="BT66">
        <v>35</v>
      </c>
      <c r="BU66">
        <v>1035</v>
      </c>
      <c r="BV66">
        <v>11.66</v>
      </c>
      <c r="BW66">
        <v>74</v>
      </c>
    </row>
    <row r="67" spans="1:75" x14ac:dyDescent="0.35">
      <c r="A67">
        <v>265</v>
      </c>
      <c r="B67">
        <v>57</v>
      </c>
      <c r="C67">
        <v>36</v>
      </c>
      <c r="D67" t="s">
        <v>177</v>
      </c>
      <c r="E67" t="s">
        <v>257</v>
      </c>
      <c r="F67">
        <v>816</v>
      </c>
      <c r="G67">
        <v>1582</v>
      </c>
      <c r="H67">
        <v>5149</v>
      </c>
      <c r="I67">
        <v>8071</v>
      </c>
      <c r="J67">
        <v>17524</v>
      </c>
      <c r="K67">
        <v>13289</v>
      </c>
      <c r="L67">
        <v>18419</v>
      </c>
      <c r="M67">
        <v>18728</v>
      </c>
      <c r="N67">
        <v>12635</v>
      </c>
      <c r="O67">
        <v>10030</v>
      </c>
      <c r="P67">
        <v>14589</v>
      </c>
      <c r="Q67">
        <v>10992</v>
      </c>
      <c r="R67">
        <v>19502</v>
      </c>
      <c r="S67">
        <v>11059</v>
      </c>
      <c r="T67">
        <v>9943</v>
      </c>
      <c r="U67">
        <v>10267</v>
      </c>
      <c r="V67">
        <v>9375</v>
      </c>
      <c r="W67">
        <v>11802</v>
      </c>
      <c r="X67">
        <v>16592</v>
      </c>
      <c r="Y67">
        <v>15873</v>
      </c>
      <c r="Z67">
        <v>13373</v>
      </c>
      <c r="AA67">
        <v>8944</v>
      </c>
      <c r="AB67">
        <v>9461</v>
      </c>
      <c r="AC67">
        <v>9505</v>
      </c>
      <c r="AD67">
        <v>10270</v>
      </c>
      <c r="AE67">
        <v>13599</v>
      </c>
      <c r="AF67">
        <v>18095</v>
      </c>
      <c r="AG67">
        <v>21528</v>
      </c>
      <c r="AH67">
        <v>21523</v>
      </c>
      <c r="AI67">
        <v>20861</v>
      </c>
      <c r="AJ67">
        <v>23608</v>
      </c>
      <c r="AK67">
        <v>21911</v>
      </c>
      <c r="AL67">
        <v>21505</v>
      </c>
      <c r="AM67">
        <v>20618</v>
      </c>
      <c r="AN67">
        <v>19960</v>
      </c>
      <c r="AO67">
        <v>22173</v>
      </c>
      <c r="AP67">
        <v>21052</v>
      </c>
      <c r="AQ67">
        <v>22609</v>
      </c>
      <c r="AR67">
        <v>24585</v>
      </c>
      <c r="AS67">
        <v>29531</v>
      </c>
      <c r="AT67">
        <v>26669</v>
      </c>
      <c r="AU67">
        <v>27404</v>
      </c>
      <c r="AV67">
        <v>33048</v>
      </c>
      <c r="AW67">
        <v>45150</v>
      </c>
      <c r="AX67">
        <v>54070</v>
      </c>
      <c r="AY67">
        <v>61629</v>
      </c>
      <c r="AZ67">
        <v>83972</v>
      </c>
      <c r="BA67">
        <v>99150</v>
      </c>
      <c r="BB67">
        <v>102876</v>
      </c>
      <c r="BC67">
        <v>107595</v>
      </c>
      <c r="BD67">
        <v>85192</v>
      </c>
      <c r="BE67">
        <v>75285</v>
      </c>
      <c r="BF67">
        <v>73577</v>
      </c>
      <c r="BG67">
        <v>76105</v>
      </c>
      <c r="BH67">
        <v>93643</v>
      </c>
      <c r="BI67">
        <v>91275</v>
      </c>
      <c r="BJ67">
        <v>84810</v>
      </c>
      <c r="BK67">
        <v>83883</v>
      </c>
      <c r="BL67">
        <v>81527</v>
      </c>
      <c r="BM67">
        <v>80316</v>
      </c>
      <c r="BN67">
        <v>90444.479999999996</v>
      </c>
      <c r="BO67">
        <v>84342.29</v>
      </c>
      <c r="BP67">
        <v>90262.13</v>
      </c>
      <c r="BQ67">
        <v>81785.8</v>
      </c>
      <c r="BR67">
        <v>78653.78</v>
      </c>
      <c r="BS67">
        <v>68501.039999999994</v>
      </c>
      <c r="BT67">
        <v>63575.7</v>
      </c>
      <c r="BU67">
        <v>63581.19</v>
      </c>
      <c r="BV67">
        <v>78011.55</v>
      </c>
      <c r="BW67">
        <v>75205.350000000006</v>
      </c>
    </row>
    <row r="68" spans="1:75" x14ac:dyDescent="0.35">
      <c r="A68">
        <v>300</v>
      </c>
      <c r="B68">
        <v>61</v>
      </c>
      <c r="C68">
        <v>36</v>
      </c>
      <c r="D68" t="s">
        <v>523</v>
      </c>
      <c r="E68" t="s">
        <v>524</v>
      </c>
      <c r="F68">
        <v>500</v>
      </c>
      <c r="G68">
        <v>500</v>
      </c>
      <c r="H68">
        <v>700</v>
      </c>
      <c r="I68">
        <v>700</v>
      </c>
      <c r="J68">
        <v>900</v>
      </c>
      <c r="K68">
        <v>900</v>
      </c>
      <c r="L68">
        <v>900</v>
      </c>
      <c r="M68">
        <v>1000</v>
      </c>
      <c r="N68">
        <v>1000</v>
      </c>
      <c r="O68">
        <v>1000</v>
      </c>
      <c r="P68">
        <v>1100</v>
      </c>
      <c r="Q68">
        <v>1400</v>
      </c>
      <c r="R68">
        <v>1700</v>
      </c>
      <c r="S68">
        <v>1000</v>
      </c>
      <c r="T68">
        <v>1100</v>
      </c>
      <c r="U68">
        <v>1600</v>
      </c>
      <c r="V68">
        <v>1300</v>
      </c>
      <c r="W68">
        <v>1700</v>
      </c>
      <c r="X68">
        <v>2000</v>
      </c>
      <c r="Y68">
        <v>1900</v>
      </c>
      <c r="Z68">
        <v>29000</v>
      </c>
      <c r="AA68">
        <v>2400</v>
      </c>
      <c r="AB68">
        <v>35500</v>
      </c>
      <c r="AC68">
        <v>38900</v>
      </c>
      <c r="AD68">
        <v>41586</v>
      </c>
      <c r="AE68">
        <v>36271</v>
      </c>
      <c r="AF68">
        <v>31845</v>
      </c>
      <c r="AG68">
        <v>41270</v>
      </c>
      <c r="AH68">
        <v>18787</v>
      </c>
      <c r="AI68">
        <v>45485</v>
      </c>
      <c r="AJ68">
        <v>53593</v>
      </c>
      <c r="AK68">
        <v>50673</v>
      </c>
      <c r="AL68">
        <v>63628</v>
      </c>
      <c r="AM68">
        <v>64869</v>
      </c>
      <c r="AN68">
        <v>78224</v>
      </c>
      <c r="AO68">
        <v>93784</v>
      </c>
      <c r="AP68">
        <v>97356</v>
      </c>
      <c r="AQ68">
        <v>102443</v>
      </c>
      <c r="AR68">
        <v>128516</v>
      </c>
      <c r="AS68">
        <v>158571</v>
      </c>
      <c r="AT68">
        <v>217271</v>
      </c>
      <c r="AU68">
        <v>208855</v>
      </c>
      <c r="AV68">
        <v>152888</v>
      </c>
      <c r="AW68">
        <v>150368</v>
      </c>
      <c r="AX68">
        <v>206971</v>
      </c>
      <c r="AY68">
        <v>230395</v>
      </c>
      <c r="AZ68">
        <v>286923</v>
      </c>
      <c r="BA68">
        <v>317363</v>
      </c>
      <c r="BB68">
        <v>461889</v>
      </c>
      <c r="BC68">
        <v>494803</v>
      </c>
      <c r="BD68">
        <v>429756</v>
      </c>
      <c r="BE68">
        <v>409769</v>
      </c>
      <c r="BF68">
        <v>434281</v>
      </c>
      <c r="BG68">
        <v>338055</v>
      </c>
      <c r="BH68">
        <v>327609</v>
      </c>
      <c r="BI68">
        <v>360987</v>
      </c>
      <c r="BJ68">
        <v>376741</v>
      </c>
      <c r="BK68">
        <v>458942</v>
      </c>
      <c r="BL68">
        <v>437375</v>
      </c>
      <c r="BM68">
        <v>431978</v>
      </c>
      <c r="BN68">
        <v>479407</v>
      </c>
      <c r="BO68">
        <v>471775</v>
      </c>
      <c r="BP68">
        <v>463444</v>
      </c>
      <c r="BQ68">
        <v>475560</v>
      </c>
      <c r="BR68">
        <v>433207</v>
      </c>
      <c r="BS68">
        <v>432035</v>
      </c>
      <c r="BT68">
        <v>363815</v>
      </c>
      <c r="BU68">
        <v>360394</v>
      </c>
      <c r="BV68">
        <v>360696</v>
      </c>
      <c r="BW68">
        <v>352589</v>
      </c>
    </row>
    <row r="69" spans="1:75" x14ac:dyDescent="0.35">
      <c r="A69">
        <v>344</v>
      </c>
      <c r="B69">
        <v>71</v>
      </c>
      <c r="C69">
        <v>36</v>
      </c>
      <c r="D69" t="s">
        <v>248</v>
      </c>
      <c r="E69" t="s">
        <v>249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7800</v>
      </c>
      <c r="X69">
        <v>12700</v>
      </c>
      <c r="Y69">
        <v>4900</v>
      </c>
      <c r="Z69">
        <v>18400</v>
      </c>
      <c r="AA69">
        <v>19600</v>
      </c>
      <c r="AB69">
        <v>21900</v>
      </c>
      <c r="AC69">
        <v>26200</v>
      </c>
      <c r="AD69">
        <v>26967</v>
      </c>
      <c r="AE69">
        <v>29819</v>
      </c>
      <c r="AF69">
        <v>28334</v>
      </c>
      <c r="AG69">
        <v>43018</v>
      </c>
      <c r="AH69">
        <v>50950</v>
      </c>
      <c r="AI69">
        <v>80060</v>
      </c>
      <c r="AJ69">
        <v>96875</v>
      </c>
      <c r="AK69">
        <v>78258</v>
      </c>
      <c r="AL69">
        <v>67395</v>
      </c>
      <c r="AM69">
        <v>74284</v>
      </c>
      <c r="AN69">
        <v>80376</v>
      </c>
      <c r="AO69">
        <v>95809</v>
      </c>
      <c r="AP69">
        <v>87555</v>
      </c>
      <c r="AQ69">
        <v>117354</v>
      </c>
      <c r="AR69">
        <v>132323</v>
      </c>
      <c r="AS69">
        <v>131344</v>
      </c>
      <c r="AT69">
        <v>108812</v>
      </c>
      <c r="AU69">
        <v>115763</v>
      </c>
      <c r="AV69">
        <v>160242</v>
      </c>
      <c r="AW69">
        <v>138729</v>
      </c>
      <c r="AX69">
        <v>137005</v>
      </c>
      <c r="AY69">
        <v>107686</v>
      </c>
      <c r="AZ69">
        <v>107854</v>
      </c>
      <c r="BA69">
        <v>125573</v>
      </c>
      <c r="BB69">
        <v>124048</v>
      </c>
      <c r="BC69">
        <v>134004</v>
      </c>
      <c r="BD69">
        <v>130627</v>
      </c>
      <c r="BE69">
        <v>127132</v>
      </c>
      <c r="BF69">
        <v>181445</v>
      </c>
      <c r="BG69">
        <v>193686</v>
      </c>
      <c r="BH69">
        <v>226808</v>
      </c>
      <c r="BI69">
        <v>192660</v>
      </c>
      <c r="BJ69">
        <v>192148</v>
      </c>
      <c r="BK69">
        <v>207072</v>
      </c>
      <c r="BL69">
        <v>162391</v>
      </c>
      <c r="BM69">
        <v>157988</v>
      </c>
      <c r="BN69">
        <v>159002</v>
      </c>
      <c r="BO69">
        <v>140797</v>
      </c>
      <c r="BP69">
        <v>139709</v>
      </c>
      <c r="BQ69">
        <v>143205</v>
      </c>
      <c r="BR69">
        <v>143107</v>
      </c>
      <c r="BS69">
        <v>146251</v>
      </c>
      <c r="BT69">
        <v>141196</v>
      </c>
      <c r="BU69">
        <v>124666</v>
      </c>
      <c r="BV69">
        <v>114219</v>
      </c>
      <c r="BW69">
        <v>113621.22</v>
      </c>
    </row>
    <row r="70" spans="1:75" x14ac:dyDescent="0.35">
      <c r="A70">
        <v>345</v>
      </c>
      <c r="B70">
        <v>71</v>
      </c>
      <c r="C70">
        <v>36</v>
      </c>
      <c r="D70" t="s">
        <v>478</v>
      </c>
      <c r="E70" t="s">
        <v>479</v>
      </c>
      <c r="F70">
        <v>20100</v>
      </c>
      <c r="G70">
        <v>34900</v>
      </c>
      <c r="H70">
        <v>39400</v>
      </c>
      <c r="I70">
        <v>29100</v>
      </c>
      <c r="J70">
        <v>27800</v>
      </c>
      <c r="K70">
        <v>28900</v>
      </c>
      <c r="L70">
        <v>30100</v>
      </c>
      <c r="M70">
        <v>28900</v>
      </c>
      <c r="N70">
        <v>29500</v>
      </c>
      <c r="O70">
        <v>30100</v>
      </c>
      <c r="P70">
        <v>19600</v>
      </c>
      <c r="Q70">
        <v>26500</v>
      </c>
      <c r="R70">
        <v>15900</v>
      </c>
      <c r="S70">
        <v>19100</v>
      </c>
      <c r="T70">
        <v>20300</v>
      </c>
      <c r="U70">
        <v>27200</v>
      </c>
      <c r="V70">
        <v>36200</v>
      </c>
      <c r="W70">
        <v>19400</v>
      </c>
      <c r="X70">
        <v>31400</v>
      </c>
      <c r="Y70">
        <v>29000</v>
      </c>
      <c r="Z70">
        <v>37555</v>
      </c>
      <c r="AA70">
        <v>36744</v>
      </c>
      <c r="AB70">
        <v>43258</v>
      </c>
      <c r="AC70">
        <v>48979</v>
      </c>
      <c r="AD70">
        <v>53283</v>
      </c>
      <c r="AE70">
        <v>55483</v>
      </c>
      <c r="AF70">
        <v>38329</v>
      </c>
      <c r="AG70">
        <v>77780</v>
      </c>
      <c r="AH70">
        <v>56126</v>
      </c>
      <c r="AI70">
        <v>35100</v>
      </c>
      <c r="AJ70">
        <v>37068</v>
      </c>
      <c r="AK70">
        <v>64001</v>
      </c>
      <c r="AL70">
        <v>86305</v>
      </c>
      <c r="AM70">
        <v>101436</v>
      </c>
      <c r="AN70">
        <v>95281</v>
      </c>
      <c r="AO70">
        <v>99948</v>
      </c>
      <c r="AP70">
        <v>107666</v>
      </c>
      <c r="AQ70">
        <v>105673</v>
      </c>
      <c r="AR70">
        <v>106181</v>
      </c>
      <c r="AS70">
        <v>109676</v>
      </c>
      <c r="AT70">
        <v>92911</v>
      </c>
      <c r="AU70">
        <v>111580</v>
      </c>
      <c r="AV70">
        <v>113086</v>
      </c>
      <c r="AW70">
        <v>95102</v>
      </c>
      <c r="AX70">
        <v>96002</v>
      </c>
      <c r="AY70">
        <v>84081</v>
      </c>
      <c r="AZ70">
        <v>85047</v>
      </c>
      <c r="BA70">
        <v>98909</v>
      </c>
      <c r="BB70">
        <v>96287</v>
      </c>
      <c r="BC70">
        <v>113325</v>
      </c>
      <c r="BD70">
        <v>222339</v>
      </c>
      <c r="BE70">
        <v>232672</v>
      </c>
      <c r="BF70">
        <v>276516</v>
      </c>
      <c r="BG70">
        <v>238403</v>
      </c>
      <c r="BH70">
        <v>165364</v>
      </c>
      <c r="BI70">
        <v>172434</v>
      </c>
      <c r="BJ70">
        <v>199300</v>
      </c>
      <c r="BK70">
        <v>198318</v>
      </c>
      <c r="BL70">
        <v>186916</v>
      </c>
      <c r="BM70">
        <v>153101</v>
      </c>
      <c r="BN70">
        <v>141946</v>
      </c>
      <c r="BO70">
        <v>151168</v>
      </c>
      <c r="BP70">
        <v>183293</v>
      </c>
      <c r="BQ70">
        <v>179251</v>
      </c>
      <c r="BR70">
        <v>234851</v>
      </c>
      <c r="BS70">
        <v>222176</v>
      </c>
      <c r="BT70">
        <v>217493</v>
      </c>
      <c r="BU70">
        <v>201702.08</v>
      </c>
      <c r="BV70">
        <v>161234</v>
      </c>
      <c r="BW70">
        <v>165685.79999999999</v>
      </c>
    </row>
    <row r="71" spans="1:75" x14ac:dyDescent="0.35">
      <c r="A71">
        <v>346</v>
      </c>
      <c r="B71">
        <v>71</v>
      </c>
      <c r="C71">
        <v>36</v>
      </c>
      <c r="D71" t="s">
        <v>176</v>
      </c>
      <c r="E71" t="s">
        <v>252</v>
      </c>
      <c r="F71">
        <v>42083</v>
      </c>
      <c r="G71">
        <v>52226</v>
      </c>
      <c r="H71">
        <v>44300</v>
      </c>
      <c r="I71">
        <v>33608</v>
      </c>
      <c r="J71">
        <v>43353</v>
      </c>
      <c r="K71">
        <v>43938</v>
      </c>
      <c r="L71">
        <v>44266</v>
      </c>
      <c r="M71">
        <v>44939</v>
      </c>
      <c r="N71">
        <v>62560</v>
      </c>
      <c r="O71">
        <v>70434</v>
      </c>
      <c r="P71">
        <v>41263</v>
      </c>
      <c r="Q71">
        <v>64653</v>
      </c>
      <c r="R71">
        <v>74409</v>
      </c>
      <c r="S71">
        <v>56434</v>
      </c>
      <c r="T71">
        <v>75459</v>
      </c>
      <c r="U71">
        <v>66262</v>
      </c>
      <c r="V71">
        <v>100648</v>
      </c>
      <c r="W71">
        <v>87048</v>
      </c>
      <c r="X71">
        <v>84096</v>
      </c>
      <c r="Y71">
        <v>90757</v>
      </c>
      <c r="Z71">
        <v>97385</v>
      </c>
      <c r="AA71">
        <v>137319</v>
      </c>
      <c r="AB71">
        <v>144369</v>
      </c>
      <c r="AC71">
        <v>192281</v>
      </c>
      <c r="AD71">
        <v>306876</v>
      </c>
      <c r="AE71">
        <v>204274</v>
      </c>
      <c r="AF71">
        <v>252150</v>
      </c>
      <c r="AG71">
        <v>270474</v>
      </c>
      <c r="AH71">
        <v>359373</v>
      </c>
      <c r="AI71">
        <v>294192</v>
      </c>
      <c r="AJ71">
        <v>296011</v>
      </c>
      <c r="AK71">
        <v>298037</v>
      </c>
      <c r="AL71">
        <v>306230</v>
      </c>
      <c r="AM71">
        <v>457437</v>
      </c>
      <c r="AN71">
        <v>493387</v>
      </c>
      <c r="AO71">
        <v>375051</v>
      </c>
      <c r="AP71">
        <v>545880</v>
      </c>
      <c r="AQ71">
        <v>533194</v>
      </c>
      <c r="AR71">
        <v>641016</v>
      </c>
      <c r="AS71">
        <v>630973</v>
      </c>
      <c r="AT71">
        <v>748397</v>
      </c>
      <c r="AU71">
        <v>904634</v>
      </c>
      <c r="AV71">
        <v>757485</v>
      </c>
      <c r="AW71">
        <v>728163</v>
      </c>
      <c r="AX71">
        <v>860682</v>
      </c>
      <c r="AY71">
        <v>912122</v>
      </c>
      <c r="AZ71">
        <v>972872</v>
      </c>
      <c r="BA71">
        <v>769761</v>
      </c>
      <c r="BB71">
        <v>1061508</v>
      </c>
      <c r="BC71">
        <v>988148</v>
      </c>
      <c r="BD71">
        <v>1051892</v>
      </c>
      <c r="BE71">
        <v>992305</v>
      </c>
      <c r="BF71">
        <v>1157983</v>
      </c>
      <c r="BG71">
        <v>1114757</v>
      </c>
      <c r="BH71">
        <v>1260160</v>
      </c>
      <c r="BI71">
        <v>1231855</v>
      </c>
      <c r="BJ71">
        <v>1371312</v>
      </c>
      <c r="BK71">
        <v>1510516</v>
      </c>
      <c r="BL71">
        <v>1410822</v>
      </c>
      <c r="BM71">
        <v>1598584</v>
      </c>
      <c r="BN71">
        <v>1497974</v>
      </c>
      <c r="BO71">
        <v>1420861</v>
      </c>
      <c r="BP71">
        <v>1593429</v>
      </c>
      <c r="BQ71">
        <v>1682159</v>
      </c>
      <c r="BR71">
        <v>1797292</v>
      </c>
      <c r="BS71">
        <v>1628163</v>
      </c>
      <c r="BT71">
        <v>1652254</v>
      </c>
      <c r="BU71">
        <v>1515162</v>
      </c>
      <c r="BV71">
        <v>1866791</v>
      </c>
      <c r="BW71">
        <v>2028191.38</v>
      </c>
    </row>
    <row r="72" spans="1:75" x14ac:dyDescent="0.35">
      <c r="A72">
        <v>347</v>
      </c>
      <c r="B72">
        <v>71</v>
      </c>
      <c r="C72">
        <v>36</v>
      </c>
      <c r="D72" t="s">
        <v>255</v>
      </c>
      <c r="E72" t="s">
        <v>256</v>
      </c>
      <c r="F72">
        <v>530</v>
      </c>
      <c r="G72">
        <v>16553</v>
      </c>
      <c r="H72">
        <v>18853</v>
      </c>
      <c r="I72">
        <v>19126</v>
      </c>
      <c r="J72">
        <v>20271</v>
      </c>
      <c r="K72">
        <v>20485</v>
      </c>
      <c r="L72">
        <v>20565</v>
      </c>
      <c r="M72">
        <v>19308</v>
      </c>
      <c r="N72">
        <v>19712</v>
      </c>
      <c r="O72">
        <v>17972</v>
      </c>
      <c r="P72">
        <v>17985</v>
      </c>
      <c r="Q72">
        <v>24246</v>
      </c>
      <c r="R72">
        <v>24751</v>
      </c>
      <c r="S72">
        <v>25095</v>
      </c>
      <c r="T72">
        <v>26573</v>
      </c>
      <c r="U72">
        <v>30977</v>
      </c>
      <c r="V72">
        <v>33202</v>
      </c>
      <c r="W72">
        <v>28640</v>
      </c>
      <c r="X72">
        <v>30983</v>
      </c>
      <c r="Y72">
        <v>33723</v>
      </c>
      <c r="Z72">
        <v>21100</v>
      </c>
      <c r="AA72">
        <v>20200</v>
      </c>
      <c r="AB72">
        <v>31000</v>
      </c>
      <c r="AC72">
        <v>34200</v>
      </c>
      <c r="AD72">
        <v>43193</v>
      </c>
      <c r="AE72">
        <v>32181</v>
      </c>
      <c r="AF72">
        <v>32762</v>
      </c>
      <c r="AG72">
        <v>39831</v>
      </c>
      <c r="AH72">
        <v>49128</v>
      </c>
      <c r="AI72">
        <v>48232</v>
      </c>
      <c r="AJ72">
        <v>53216</v>
      </c>
      <c r="AK72">
        <v>58257</v>
      </c>
      <c r="AL72">
        <v>72743</v>
      </c>
      <c r="AM72">
        <v>74145</v>
      </c>
      <c r="AN72">
        <v>67534</v>
      </c>
      <c r="AO72">
        <v>83119</v>
      </c>
      <c r="AP72">
        <v>80798</v>
      </c>
      <c r="AQ72">
        <v>70047</v>
      </c>
      <c r="AR72">
        <v>65212</v>
      </c>
      <c r="AS72">
        <v>65317</v>
      </c>
      <c r="AT72">
        <v>81662</v>
      </c>
      <c r="AU72">
        <v>93462</v>
      </c>
      <c r="AV72">
        <v>100214</v>
      </c>
      <c r="AW72">
        <v>114846</v>
      </c>
      <c r="AX72">
        <v>113470</v>
      </c>
      <c r="AY72">
        <v>110146</v>
      </c>
      <c r="AZ72">
        <v>31671</v>
      </c>
      <c r="BA72">
        <v>79577</v>
      </c>
      <c r="BB72">
        <v>103360</v>
      </c>
      <c r="BC72">
        <v>127106</v>
      </c>
      <c r="BD72">
        <v>4219</v>
      </c>
      <c r="BE72">
        <v>4740</v>
      </c>
      <c r="BF72">
        <v>1574</v>
      </c>
      <c r="BG72">
        <v>3256</v>
      </c>
      <c r="BH72">
        <v>3105</v>
      </c>
      <c r="BI72">
        <v>1549</v>
      </c>
      <c r="BJ72">
        <v>1780</v>
      </c>
      <c r="BK72">
        <v>1187</v>
      </c>
      <c r="BL72">
        <v>829</v>
      </c>
      <c r="BM72">
        <v>280</v>
      </c>
      <c r="BN72">
        <v>960</v>
      </c>
      <c r="BO72">
        <v>247558</v>
      </c>
      <c r="BP72">
        <v>254786</v>
      </c>
      <c r="BQ72">
        <v>287512</v>
      </c>
      <c r="BR72">
        <v>307337</v>
      </c>
      <c r="BS72">
        <v>314087</v>
      </c>
      <c r="BT72">
        <v>331008</v>
      </c>
      <c r="BU72">
        <v>340589</v>
      </c>
      <c r="BV72">
        <v>232536</v>
      </c>
      <c r="BW72">
        <v>334842.06</v>
      </c>
    </row>
    <row r="73" spans="1:75" x14ac:dyDescent="0.35">
      <c r="A73">
        <v>348</v>
      </c>
      <c r="B73">
        <v>71</v>
      </c>
      <c r="C73">
        <v>36</v>
      </c>
      <c r="D73" t="s">
        <v>177</v>
      </c>
      <c r="E73" t="s">
        <v>257</v>
      </c>
      <c r="F73">
        <v>8919</v>
      </c>
      <c r="G73">
        <v>9395</v>
      </c>
      <c r="H73">
        <v>9901</v>
      </c>
      <c r="I73">
        <v>10440</v>
      </c>
      <c r="J73">
        <v>11013</v>
      </c>
      <c r="K73">
        <v>11624</v>
      </c>
      <c r="L73">
        <v>12274</v>
      </c>
      <c r="M73">
        <v>12967</v>
      </c>
      <c r="N73">
        <v>13705</v>
      </c>
      <c r="O73">
        <v>14495</v>
      </c>
      <c r="P73">
        <v>15337</v>
      </c>
      <c r="Q73">
        <v>16236</v>
      </c>
      <c r="R73">
        <v>17197</v>
      </c>
      <c r="S73">
        <v>18223</v>
      </c>
      <c r="T73">
        <v>19460</v>
      </c>
      <c r="U73">
        <v>20665</v>
      </c>
      <c r="V73">
        <v>23018</v>
      </c>
      <c r="W73">
        <v>23943</v>
      </c>
      <c r="X73">
        <v>28548</v>
      </c>
      <c r="Y73">
        <v>29807</v>
      </c>
      <c r="Z73">
        <v>55529</v>
      </c>
      <c r="AA73">
        <v>65255</v>
      </c>
      <c r="AB73">
        <v>69601</v>
      </c>
      <c r="AC73">
        <v>81878</v>
      </c>
      <c r="AD73">
        <v>90307</v>
      </c>
      <c r="AE73">
        <v>93797</v>
      </c>
      <c r="AF73">
        <v>98818</v>
      </c>
      <c r="AG73">
        <v>130690</v>
      </c>
      <c r="AH73">
        <v>128763</v>
      </c>
      <c r="AI73">
        <v>126224</v>
      </c>
      <c r="AJ73">
        <v>150343</v>
      </c>
      <c r="AK73">
        <v>175645</v>
      </c>
      <c r="AL73">
        <v>164820</v>
      </c>
      <c r="AM73">
        <v>207697</v>
      </c>
      <c r="AN73">
        <v>197655</v>
      </c>
      <c r="AO73">
        <v>178413</v>
      </c>
      <c r="AP73">
        <v>218527</v>
      </c>
      <c r="AQ73">
        <v>275746</v>
      </c>
      <c r="AR73">
        <v>222993</v>
      </c>
      <c r="AS73">
        <v>281429</v>
      </c>
      <c r="AT73">
        <v>299420</v>
      </c>
      <c r="AU73">
        <v>323681</v>
      </c>
      <c r="AV73">
        <v>339399</v>
      </c>
      <c r="AW73">
        <v>328426</v>
      </c>
      <c r="AX73">
        <v>388747</v>
      </c>
      <c r="AY73">
        <v>346746</v>
      </c>
      <c r="AZ73">
        <v>331059</v>
      </c>
      <c r="BA73">
        <v>430550</v>
      </c>
      <c r="BB73">
        <v>474147</v>
      </c>
      <c r="BC73">
        <v>426432</v>
      </c>
      <c r="BD73">
        <v>462564</v>
      </c>
      <c r="BE73">
        <v>466596</v>
      </c>
      <c r="BF73">
        <v>440236</v>
      </c>
      <c r="BG73">
        <v>451311</v>
      </c>
      <c r="BH73">
        <v>465433</v>
      </c>
      <c r="BI73">
        <v>447391</v>
      </c>
      <c r="BJ73">
        <v>407619</v>
      </c>
      <c r="BK73">
        <v>429438</v>
      </c>
      <c r="BL73">
        <v>496481</v>
      </c>
      <c r="BM73">
        <v>431877</v>
      </c>
      <c r="BN73">
        <v>469696</v>
      </c>
      <c r="BO73">
        <v>430795</v>
      </c>
      <c r="BP73">
        <v>530530</v>
      </c>
      <c r="BQ73">
        <v>482277</v>
      </c>
      <c r="BR73">
        <v>536810</v>
      </c>
      <c r="BS73">
        <v>536335</v>
      </c>
      <c r="BT73">
        <v>600500</v>
      </c>
      <c r="BU73">
        <v>639407</v>
      </c>
      <c r="BV73">
        <v>657538</v>
      </c>
      <c r="BW73">
        <v>654720.72</v>
      </c>
    </row>
    <row r="74" spans="1:75" x14ac:dyDescent="0.35">
      <c r="A74">
        <v>372</v>
      </c>
      <c r="B74">
        <v>77</v>
      </c>
      <c r="C74">
        <v>36</v>
      </c>
      <c r="D74" t="s">
        <v>163</v>
      </c>
      <c r="E74" t="s">
        <v>164</v>
      </c>
      <c r="F74">
        <v>28008</v>
      </c>
      <c r="G74">
        <v>14023</v>
      </c>
      <c r="H74">
        <v>22587</v>
      </c>
      <c r="I74">
        <v>15347</v>
      </c>
      <c r="J74">
        <v>11842</v>
      </c>
      <c r="K74">
        <v>13155</v>
      </c>
      <c r="L74">
        <v>16808</v>
      </c>
      <c r="M74">
        <v>19743</v>
      </c>
      <c r="N74">
        <v>12332</v>
      </c>
      <c r="O74">
        <v>14851</v>
      </c>
      <c r="P74">
        <v>15927</v>
      </c>
      <c r="Q74">
        <v>13210</v>
      </c>
      <c r="R74">
        <v>16612</v>
      </c>
      <c r="S74">
        <v>22163</v>
      </c>
      <c r="T74">
        <v>23101</v>
      </c>
      <c r="U74">
        <v>13332</v>
      </c>
      <c r="V74">
        <v>10451</v>
      </c>
      <c r="W74">
        <v>10300</v>
      </c>
      <c r="X74">
        <v>11039</v>
      </c>
      <c r="Y74">
        <v>10778</v>
      </c>
      <c r="Z74">
        <v>15250</v>
      </c>
      <c r="AA74">
        <v>19110</v>
      </c>
      <c r="AB74">
        <v>15900</v>
      </c>
      <c r="AC74">
        <v>13500</v>
      </c>
      <c r="AD74">
        <v>10816</v>
      </c>
      <c r="AE74">
        <v>13618</v>
      </c>
      <c r="AF74">
        <v>22562</v>
      </c>
      <c r="AG74">
        <v>22237</v>
      </c>
      <c r="AH74">
        <v>23182</v>
      </c>
      <c r="AI74">
        <v>19822</v>
      </c>
      <c r="AJ74">
        <v>19299</v>
      </c>
      <c r="AK74">
        <v>23776</v>
      </c>
      <c r="AL74">
        <v>18154</v>
      </c>
      <c r="AM74">
        <v>20970</v>
      </c>
      <c r="AN74">
        <v>31301</v>
      </c>
      <c r="AO74">
        <v>34849</v>
      </c>
      <c r="AP74">
        <v>33885</v>
      </c>
      <c r="AQ74">
        <v>24478</v>
      </c>
      <c r="AR74">
        <v>26042</v>
      </c>
      <c r="AS74">
        <v>14462</v>
      </c>
      <c r="AT74">
        <v>13255</v>
      </c>
      <c r="AU74">
        <v>13460</v>
      </c>
      <c r="AV74">
        <v>18298</v>
      </c>
      <c r="AW74">
        <v>14490</v>
      </c>
      <c r="AX74">
        <v>16588</v>
      </c>
      <c r="AY74">
        <v>13383</v>
      </c>
      <c r="AZ74">
        <v>14759</v>
      </c>
      <c r="BA74">
        <v>20156</v>
      </c>
      <c r="BB74">
        <v>24196</v>
      </c>
      <c r="BC74">
        <v>23687</v>
      </c>
      <c r="BD74">
        <v>21674</v>
      </c>
      <c r="BE74">
        <v>28587</v>
      </c>
      <c r="BF74">
        <v>30609</v>
      </c>
      <c r="BG74">
        <v>23532</v>
      </c>
      <c r="BH74">
        <v>23321</v>
      </c>
      <c r="BI74">
        <v>22710</v>
      </c>
      <c r="BJ74">
        <v>18916</v>
      </c>
      <c r="BK74">
        <v>22434</v>
      </c>
      <c r="BL74">
        <v>17446</v>
      </c>
      <c r="BM74">
        <v>16498</v>
      </c>
      <c r="BN74">
        <v>20144</v>
      </c>
      <c r="BO74">
        <v>22174</v>
      </c>
      <c r="BP74">
        <v>28856</v>
      </c>
      <c r="BQ74">
        <v>32422</v>
      </c>
      <c r="BR74">
        <v>28680</v>
      </c>
      <c r="BS74">
        <v>26465</v>
      </c>
      <c r="BT74">
        <v>24698</v>
      </c>
      <c r="BU74">
        <v>23726</v>
      </c>
      <c r="BV74">
        <v>23125</v>
      </c>
      <c r="BW74">
        <v>25958</v>
      </c>
    </row>
    <row r="75" spans="1:75" x14ac:dyDescent="0.35">
      <c r="A75">
        <v>373</v>
      </c>
      <c r="B75">
        <v>77</v>
      </c>
      <c r="C75">
        <v>36</v>
      </c>
      <c r="D75" t="s">
        <v>246</v>
      </c>
      <c r="E75" t="s">
        <v>247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52400</v>
      </c>
      <c r="U75">
        <v>33500</v>
      </c>
      <c r="V75">
        <v>33300</v>
      </c>
      <c r="W75">
        <v>38200</v>
      </c>
      <c r="X75">
        <v>27400</v>
      </c>
      <c r="Y75">
        <v>35600</v>
      </c>
      <c r="Z75">
        <v>41630</v>
      </c>
      <c r="AA75">
        <v>35590</v>
      </c>
      <c r="AB75">
        <v>44100</v>
      </c>
      <c r="AC75">
        <v>49870</v>
      </c>
      <c r="AD75">
        <v>39547</v>
      </c>
      <c r="AE75">
        <v>46360</v>
      </c>
      <c r="AF75">
        <v>70311</v>
      </c>
      <c r="AG75">
        <v>84730</v>
      </c>
      <c r="AH75">
        <v>67565</v>
      </c>
      <c r="AI75">
        <v>74059</v>
      </c>
      <c r="AJ75">
        <v>67131</v>
      </c>
      <c r="AK75">
        <v>54405</v>
      </c>
      <c r="AL75">
        <v>63274</v>
      </c>
      <c r="AM75">
        <v>64529</v>
      </c>
      <c r="AN75">
        <v>58215</v>
      </c>
      <c r="AO75">
        <v>77871</v>
      </c>
      <c r="AP75">
        <v>99743</v>
      </c>
      <c r="AQ75">
        <v>97136</v>
      </c>
      <c r="AR75">
        <v>79833</v>
      </c>
      <c r="AS75">
        <v>76312</v>
      </c>
      <c r="AT75">
        <v>90685</v>
      </c>
      <c r="AU75">
        <v>91272</v>
      </c>
      <c r="AV75">
        <v>92921</v>
      </c>
      <c r="AW75">
        <v>78509</v>
      </c>
      <c r="AX75">
        <v>74934</v>
      </c>
      <c r="AY75">
        <v>65328</v>
      </c>
      <c r="AZ75">
        <v>57049</v>
      </c>
      <c r="BA75">
        <v>58420</v>
      </c>
      <c r="BB75">
        <v>84042</v>
      </c>
      <c r="BC75">
        <v>65278</v>
      </c>
      <c r="BD75">
        <v>71298</v>
      </c>
      <c r="BE75">
        <v>80839</v>
      </c>
      <c r="BF75">
        <v>96543</v>
      </c>
      <c r="BG75">
        <v>81013</v>
      </c>
      <c r="BH75">
        <v>94733</v>
      </c>
      <c r="BI75">
        <v>76075</v>
      </c>
      <c r="BJ75">
        <v>79141</v>
      </c>
      <c r="BK75">
        <v>76002</v>
      </c>
      <c r="BL75">
        <v>67219</v>
      </c>
      <c r="BM75">
        <v>70229</v>
      </c>
      <c r="BN75">
        <v>70404</v>
      </c>
      <c r="BO75">
        <v>66962.509999999995</v>
      </c>
      <c r="BP75">
        <v>67554.600000000006</v>
      </c>
      <c r="BQ75">
        <v>64363.17</v>
      </c>
      <c r="BR75">
        <v>66722.789999999994</v>
      </c>
      <c r="BS75">
        <v>74492.87</v>
      </c>
      <c r="BT75">
        <v>78513.62</v>
      </c>
      <c r="BU75">
        <v>78098.28</v>
      </c>
      <c r="BV75">
        <v>68040.73</v>
      </c>
      <c r="BW75">
        <v>84663.44</v>
      </c>
    </row>
    <row r="76" spans="1:75" x14ac:dyDescent="0.35">
      <c r="A76">
        <v>374</v>
      </c>
      <c r="B76">
        <v>77</v>
      </c>
      <c r="C76">
        <v>36</v>
      </c>
      <c r="D76" t="s">
        <v>658</v>
      </c>
      <c r="E76" t="s">
        <v>659</v>
      </c>
      <c r="F76">
        <v>1242</v>
      </c>
      <c r="G76">
        <v>1752</v>
      </c>
      <c r="H76">
        <v>2079</v>
      </c>
      <c r="I76">
        <v>4448</v>
      </c>
      <c r="J76">
        <v>9554</v>
      </c>
      <c r="K76">
        <v>6177</v>
      </c>
      <c r="L76">
        <v>5735</v>
      </c>
      <c r="M76">
        <v>9219</v>
      </c>
      <c r="N76">
        <v>13941</v>
      </c>
      <c r="O76">
        <v>7508</v>
      </c>
      <c r="P76">
        <v>6026</v>
      </c>
      <c r="Q76">
        <v>10086</v>
      </c>
      <c r="R76">
        <v>15075</v>
      </c>
      <c r="S76">
        <v>14368</v>
      </c>
      <c r="T76">
        <v>10904</v>
      </c>
      <c r="U76">
        <v>7625</v>
      </c>
      <c r="V76">
        <v>16146</v>
      </c>
      <c r="W76">
        <v>6528</v>
      </c>
      <c r="X76">
        <v>6126</v>
      </c>
      <c r="Y76">
        <v>7242</v>
      </c>
      <c r="Z76">
        <v>6114</v>
      </c>
      <c r="AA76">
        <v>10020</v>
      </c>
      <c r="AB76">
        <v>13508</v>
      </c>
      <c r="AC76">
        <v>11008</v>
      </c>
      <c r="AD76">
        <v>5685</v>
      </c>
      <c r="AE76">
        <v>9677</v>
      </c>
      <c r="AF76">
        <v>10831</v>
      </c>
      <c r="AG76">
        <v>8897</v>
      </c>
      <c r="AH76">
        <v>5555</v>
      </c>
      <c r="AI76">
        <v>5681</v>
      </c>
      <c r="AJ76">
        <v>2845</v>
      </c>
      <c r="AK76">
        <v>2099</v>
      </c>
      <c r="AL76">
        <v>3007</v>
      </c>
      <c r="AM76">
        <v>993</v>
      </c>
      <c r="AN76">
        <v>1342</v>
      </c>
      <c r="AO76">
        <v>4216</v>
      </c>
      <c r="AP76">
        <v>4653</v>
      </c>
      <c r="AQ76">
        <v>860</v>
      </c>
      <c r="AR76">
        <v>1235</v>
      </c>
      <c r="AS76">
        <v>1018</v>
      </c>
      <c r="AT76">
        <v>1408</v>
      </c>
      <c r="AU76">
        <v>456</v>
      </c>
      <c r="AV76">
        <v>1191</v>
      </c>
      <c r="AW76">
        <v>631</v>
      </c>
      <c r="AX76">
        <v>991</v>
      </c>
      <c r="AY76">
        <v>120</v>
      </c>
      <c r="AZ76">
        <v>3739</v>
      </c>
      <c r="BA76">
        <v>395</v>
      </c>
      <c r="BB76">
        <v>55</v>
      </c>
      <c r="BC76">
        <v>2389</v>
      </c>
      <c r="BD76">
        <v>3037</v>
      </c>
      <c r="BE76">
        <v>984</v>
      </c>
      <c r="BF76">
        <v>1362</v>
      </c>
      <c r="BG76">
        <v>1230</v>
      </c>
      <c r="BH76">
        <v>8661</v>
      </c>
      <c r="BI76">
        <v>4388</v>
      </c>
      <c r="BJ76">
        <v>9336</v>
      </c>
      <c r="BK76">
        <v>4333</v>
      </c>
      <c r="BL76">
        <v>3444</v>
      </c>
      <c r="BM76">
        <v>3066</v>
      </c>
      <c r="BN76">
        <v>7680</v>
      </c>
      <c r="BO76">
        <v>2733</v>
      </c>
      <c r="BP76">
        <v>6649</v>
      </c>
      <c r="BQ76">
        <v>3156</v>
      </c>
      <c r="BR76">
        <v>4871</v>
      </c>
      <c r="BS76">
        <v>3088</v>
      </c>
      <c r="BT76">
        <v>2819</v>
      </c>
      <c r="BU76">
        <v>3425</v>
      </c>
      <c r="BV76">
        <v>3155</v>
      </c>
      <c r="BW76">
        <v>3878</v>
      </c>
    </row>
    <row r="77" spans="1:75" x14ac:dyDescent="0.35">
      <c r="A77">
        <v>375</v>
      </c>
      <c r="B77">
        <v>77</v>
      </c>
      <c r="C77">
        <v>36</v>
      </c>
      <c r="D77" t="s">
        <v>176</v>
      </c>
      <c r="E77" t="s">
        <v>252</v>
      </c>
      <c r="F77">
        <v>56981</v>
      </c>
      <c r="G77">
        <v>53069</v>
      </c>
      <c r="H77">
        <v>38936</v>
      </c>
      <c r="I77">
        <v>56280</v>
      </c>
      <c r="J77">
        <v>70743</v>
      </c>
      <c r="K77">
        <v>47293</v>
      </c>
      <c r="L77">
        <v>56001</v>
      </c>
      <c r="M77">
        <v>41850</v>
      </c>
      <c r="N77">
        <v>56287</v>
      </c>
      <c r="O77">
        <v>51501</v>
      </c>
      <c r="P77">
        <v>25740</v>
      </c>
      <c r="Q77">
        <v>36034</v>
      </c>
      <c r="R77">
        <v>48229</v>
      </c>
      <c r="S77">
        <v>49400</v>
      </c>
      <c r="T77">
        <v>36757</v>
      </c>
      <c r="U77">
        <v>48541</v>
      </c>
      <c r="V77">
        <v>30631</v>
      </c>
      <c r="W77">
        <v>58878</v>
      </c>
      <c r="X77">
        <v>36095</v>
      </c>
      <c r="Y77">
        <v>26128</v>
      </c>
      <c r="Z77">
        <v>45250</v>
      </c>
      <c r="AA77">
        <v>88530</v>
      </c>
      <c r="AB77">
        <v>31810</v>
      </c>
      <c r="AC77">
        <v>33810</v>
      </c>
      <c r="AD77">
        <v>68535</v>
      </c>
      <c r="AE77">
        <v>70765</v>
      </c>
      <c r="AF77">
        <v>126359</v>
      </c>
      <c r="AG77">
        <v>80891</v>
      </c>
      <c r="AH77">
        <v>134595</v>
      </c>
      <c r="AI77">
        <v>114470</v>
      </c>
      <c r="AJ77">
        <v>137765</v>
      </c>
      <c r="AK77">
        <v>142676</v>
      </c>
      <c r="AL77">
        <v>105831</v>
      </c>
      <c r="AM77">
        <v>57755</v>
      </c>
      <c r="AN77">
        <v>62349</v>
      </c>
      <c r="AO77">
        <v>127987</v>
      </c>
      <c r="AP77">
        <v>61368</v>
      </c>
      <c r="AQ77">
        <v>52149</v>
      </c>
      <c r="AR77">
        <v>84188</v>
      </c>
      <c r="AS77">
        <v>79245</v>
      </c>
      <c r="AT77">
        <v>44518</v>
      </c>
      <c r="AU77">
        <v>41679</v>
      </c>
      <c r="AV77">
        <v>76605</v>
      </c>
      <c r="AW77">
        <v>35927</v>
      </c>
      <c r="AX77">
        <v>31096</v>
      </c>
      <c r="AY77">
        <v>47278</v>
      </c>
      <c r="AZ77">
        <v>45084</v>
      </c>
      <c r="BA77">
        <v>64945</v>
      </c>
      <c r="BB77">
        <v>78493</v>
      </c>
      <c r="BC77">
        <v>88767</v>
      </c>
      <c r="BD77">
        <v>51976</v>
      </c>
      <c r="BE77">
        <v>48648</v>
      </c>
      <c r="BF77">
        <v>64417</v>
      </c>
      <c r="BG77">
        <v>84079</v>
      </c>
      <c r="BH77">
        <v>82657</v>
      </c>
      <c r="BI77">
        <v>98715</v>
      </c>
      <c r="BJ77">
        <v>123606</v>
      </c>
      <c r="BK77">
        <v>113722</v>
      </c>
      <c r="BL77">
        <v>77477</v>
      </c>
      <c r="BM77">
        <v>84862</v>
      </c>
      <c r="BN77">
        <v>81392</v>
      </c>
      <c r="BO77">
        <v>63698.03</v>
      </c>
      <c r="BP77">
        <v>92209.919999999998</v>
      </c>
      <c r="BQ77">
        <v>69401.09</v>
      </c>
      <c r="BR77">
        <v>209762.1</v>
      </c>
      <c r="BS77">
        <v>227781.02</v>
      </c>
      <c r="BT77">
        <v>222151.53</v>
      </c>
      <c r="BU77">
        <v>212879.02</v>
      </c>
      <c r="BV77">
        <v>176070.47</v>
      </c>
      <c r="BW77">
        <v>257223.86</v>
      </c>
    </row>
    <row r="78" spans="1:75" x14ac:dyDescent="0.35">
      <c r="A78">
        <v>376</v>
      </c>
      <c r="B78">
        <v>77</v>
      </c>
      <c r="C78">
        <v>36</v>
      </c>
      <c r="D78" t="s">
        <v>177</v>
      </c>
      <c r="E78" t="s">
        <v>257</v>
      </c>
      <c r="F78">
        <v>82270</v>
      </c>
      <c r="G78">
        <v>72687</v>
      </c>
      <c r="H78">
        <v>80939</v>
      </c>
      <c r="I78">
        <v>59914</v>
      </c>
      <c r="J78">
        <v>54360</v>
      </c>
      <c r="K78">
        <v>56271</v>
      </c>
      <c r="L78">
        <v>68013</v>
      </c>
      <c r="M78">
        <v>62623</v>
      </c>
      <c r="N78">
        <v>58683</v>
      </c>
      <c r="O78">
        <v>53014</v>
      </c>
      <c r="P78">
        <v>89530</v>
      </c>
      <c r="Q78">
        <v>90132</v>
      </c>
      <c r="R78">
        <v>59935</v>
      </c>
      <c r="S78">
        <v>52982</v>
      </c>
      <c r="T78">
        <v>89822</v>
      </c>
      <c r="U78">
        <v>93137</v>
      </c>
      <c r="V78">
        <v>73280</v>
      </c>
      <c r="W78">
        <v>79608</v>
      </c>
      <c r="X78">
        <v>89049</v>
      </c>
      <c r="Y78">
        <v>119998</v>
      </c>
      <c r="Z78">
        <v>152060</v>
      </c>
      <c r="AA78">
        <v>106790</v>
      </c>
      <c r="AB78">
        <v>178510</v>
      </c>
      <c r="AC78">
        <v>191680</v>
      </c>
      <c r="AD78">
        <v>189368</v>
      </c>
      <c r="AE78">
        <v>171523</v>
      </c>
      <c r="AF78">
        <v>215357</v>
      </c>
      <c r="AG78">
        <v>182777</v>
      </c>
      <c r="AH78">
        <v>176345</v>
      </c>
      <c r="AI78">
        <v>183309</v>
      </c>
      <c r="AJ78">
        <v>153024</v>
      </c>
      <c r="AK78">
        <v>163807</v>
      </c>
      <c r="AL78">
        <v>134555</v>
      </c>
      <c r="AM78">
        <v>105390</v>
      </c>
      <c r="AN78">
        <v>136147</v>
      </c>
      <c r="AO78">
        <v>221408</v>
      </c>
      <c r="AP78">
        <v>266836</v>
      </c>
      <c r="AQ78">
        <v>271039</v>
      </c>
      <c r="AR78">
        <v>281302</v>
      </c>
      <c r="AS78">
        <v>273139</v>
      </c>
      <c r="AT78">
        <v>256341</v>
      </c>
      <c r="AU78">
        <v>212440</v>
      </c>
      <c r="AV78">
        <v>230314</v>
      </c>
      <c r="AW78">
        <v>195156</v>
      </c>
      <c r="AX78">
        <v>204122</v>
      </c>
      <c r="AY78">
        <v>181331</v>
      </c>
      <c r="AZ78">
        <v>209392</v>
      </c>
      <c r="BA78">
        <v>230650</v>
      </c>
      <c r="BB78">
        <v>214520</v>
      </c>
      <c r="BC78">
        <v>212306</v>
      </c>
      <c r="BD78">
        <v>213243</v>
      </c>
      <c r="BE78">
        <v>260045</v>
      </c>
      <c r="BF78">
        <v>341032</v>
      </c>
      <c r="BG78">
        <v>276771</v>
      </c>
      <c r="BH78">
        <v>246680</v>
      </c>
      <c r="BI78">
        <v>199091</v>
      </c>
      <c r="BJ78">
        <v>163541</v>
      </c>
      <c r="BK78">
        <v>157207</v>
      </c>
      <c r="BL78">
        <v>143465</v>
      </c>
      <c r="BM78">
        <v>190427</v>
      </c>
      <c r="BN78">
        <v>185467</v>
      </c>
      <c r="BO78">
        <v>175879.6</v>
      </c>
      <c r="BP78">
        <v>160911.01</v>
      </c>
      <c r="BQ78">
        <v>179978.85</v>
      </c>
      <c r="BR78">
        <v>206188.79</v>
      </c>
      <c r="BS78">
        <v>192759.88</v>
      </c>
      <c r="BT78">
        <v>173445.21</v>
      </c>
      <c r="BU78">
        <v>193725.59</v>
      </c>
      <c r="BV78">
        <v>170966.28</v>
      </c>
      <c r="BW78">
        <v>205546.57</v>
      </c>
    </row>
    <row r="79" spans="1:75" x14ac:dyDescent="0.35">
      <c r="A79">
        <v>419</v>
      </c>
      <c r="B79">
        <v>87</v>
      </c>
      <c r="C79">
        <v>36</v>
      </c>
      <c r="D79" t="s">
        <v>246</v>
      </c>
      <c r="E79" t="s">
        <v>247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3900</v>
      </c>
      <c r="U79">
        <v>2000</v>
      </c>
      <c r="V79">
        <v>3700</v>
      </c>
      <c r="W79">
        <v>2000</v>
      </c>
      <c r="X79">
        <v>4800</v>
      </c>
      <c r="Y79">
        <v>9900</v>
      </c>
      <c r="Z79">
        <v>6110</v>
      </c>
      <c r="AA79">
        <v>3340</v>
      </c>
      <c r="AB79">
        <v>4780</v>
      </c>
      <c r="AC79">
        <v>5880</v>
      </c>
      <c r="AD79">
        <v>5366</v>
      </c>
      <c r="AE79">
        <v>5084</v>
      </c>
      <c r="AF79">
        <v>7391</v>
      </c>
      <c r="AG79">
        <v>10399</v>
      </c>
      <c r="AH79">
        <v>13921</v>
      </c>
      <c r="AI79">
        <v>11025</v>
      </c>
      <c r="AJ79">
        <v>18652</v>
      </c>
      <c r="AK79">
        <v>14429</v>
      </c>
      <c r="AL79">
        <v>9808</v>
      </c>
      <c r="AM79">
        <v>13497</v>
      </c>
      <c r="AN79">
        <v>12331</v>
      </c>
      <c r="AO79">
        <v>13811</v>
      </c>
      <c r="AP79">
        <v>14871</v>
      </c>
      <c r="AQ79">
        <v>10636</v>
      </c>
      <c r="AR79">
        <v>6732</v>
      </c>
      <c r="AS79">
        <v>11049</v>
      </c>
      <c r="AT79">
        <v>24013</v>
      </c>
      <c r="AU79">
        <v>15648</v>
      </c>
      <c r="AV79">
        <v>12156</v>
      </c>
      <c r="AW79">
        <v>12365</v>
      </c>
      <c r="AX79">
        <v>31188</v>
      </c>
      <c r="AY79">
        <v>33148</v>
      </c>
      <c r="AZ79">
        <v>45623</v>
      </c>
      <c r="BA79">
        <v>46304</v>
      </c>
      <c r="BB79">
        <v>26125</v>
      </c>
      <c r="BC79">
        <v>30059</v>
      </c>
      <c r="BD79">
        <v>63326</v>
      </c>
      <c r="BE79">
        <v>41682</v>
      </c>
      <c r="BF79">
        <v>37698</v>
      </c>
      <c r="BG79">
        <v>32091</v>
      </c>
      <c r="BH79">
        <v>42894</v>
      </c>
      <c r="BI79">
        <v>40576</v>
      </c>
      <c r="BJ79">
        <v>50611</v>
      </c>
      <c r="BK79">
        <v>39184</v>
      </c>
      <c r="BL79">
        <v>55080</v>
      </c>
      <c r="BM79">
        <v>40475</v>
      </c>
      <c r="BN79">
        <v>31052</v>
      </c>
      <c r="BO79">
        <v>33093.49</v>
      </c>
      <c r="BP79">
        <v>44314.39</v>
      </c>
      <c r="BQ79">
        <v>37726.83</v>
      </c>
      <c r="BR79">
        <v>40858.21</v>
      </c>
      <c r="BS79">
        <v>51858.13</v>
      </c>
      <c r="BT79">
        <v>30478.38</v>
      </c>
      <c r="BU79">
        <v>36510.720000000001</v>
      </c>
      <c r="BV79">
        <v>39664.269999999997</v>
      </c>
      <c r="BW79">
        <v>31895.11</v>
      </c>
    </row>
    <row r="80" spans="1:75" x14ac:dyDescent="0.35">
      <c r="A80">
        <v>420</v>
      </c>
      <c r="B80">
        <v>87</v>
      </c>
      <c r="C80">
        <v>36</v>
      </c>
      <c r="D80" t="s">
        <v>704</v>
      </c>
      <c r="E80" t="s">
        <v>705</v>
      </c>
      <c r="F80">
        <v>34700</v>
      </c>
      <c r="G80">
        <v>55200</v>
      </c>
      <c r="H80">
        <v>55200</v>
      </c>
      <c r="I80">
        <v>46400</v>
      </c>
      <c r="J80">
        <v>57200</v>
      </c>
      <c r="K80">
        <v>79800</v>
      </c>
      <c r="L80">
        <v>88200</v>
      </c>
      <c r="M80">
        <v>60600</v>
      </c>
      <c r="N80">
        <v>69900</v>
      </c>
      <c r="O80">
        <v>84900</v>
      </c>
      <c r="P80">
        <v>99200</v>
      </c>
      <c r="Q80">
        <v>109200</v>
      </c>
      <c r="R80">
        <v>92500</v>
      </c>
      <c r="S80">
        <v>93200</v>
      </c>
      <c r="T80">
        <v>86800</v>
      </c>
      <c r="U80">
        <v>73400</v>
      </c>
      <c r="V80">
        <v>84200</v>
      </c>
      <c r="W80">
        <v>72200</v>
      </c>
      <c r="X80">
        <v>59300</v>
      </c>
      <c r="Y80">
        <v>65200</v>
      </c>
      <c r="Z80">
        <v>61900</v>
      </c>
      <c r="AA80">
        <v>74700</v>
      </c>
      <c r="AB80">
        <v>68800</v>
      </c>
      <c r="AC80">
        <v>39200</v>
      </c>
      <c r="AD80">
        <v>8402</v>
      </c>
      <c r="AE80">
        <v>5032</v>
      </c>
      <c r="AF80">
        <v>4343</v>
      </c>
      <c r="AG80">
        <v>8622</v>
      </c>
      <c r="AH80">
        <v>7160</v>
      </c>
      <c r="AI80">
        <v>9085</v>
      </c>
      <c r="AJ80">
        <v>9509</v>
      </c>
      <c r="AK80">
        <v>11736</v>
      </c>
      <c r="AL80">
        <v>18497</v>
      </c>
      <c r="AM80">
        <v>21473</v>
      </c>
      <c r="AN80">
        <v>28286</v>
      </c>
      <c r="AO80">
        <v>9503</v>
      </c>
      <c r="AP80">
        <v>5121</v>
      </c>
      <c r="AQ80">
        <v>19443</v>
      </c>
      <c r="AR80">
        <v>34565</v>
      </c>
      <c r="AS80">
        <v>26534</v>
      </c>
      <c r="AT80">
        <v>40251</v>
      </c>
      <c r="AU80">
        <v>25357</v>
      </c>
      <c r="AV80">
        <v>35256</v>
      </c>
      <c r="AW80">
        <v>37264</v>
      </c>
      <c r="AX80">
        <v>31297</v>
      </c>
      <c r="AY80">
        <v>28386</v>
      </c>
      <c r="AZ80">
        <v>23079</v>
      </c>
      <c r="BA80">
        <v>17764</v>
      </c>
      <c r="BB80">
        <v>5722</v>
      </c>
      <c r="BC80">
        <v>1325</v>
      </c>
      <c r="BD80">
        <v>489</v>
      </c>
      <c r="BE80">
        <v>1319</v>
      </c>
      <c r="BF80">
        <v>865</v>
      </c>
      <c r="BG80">
        <v>2215</v>
      </c>
      <c r="BH80">
        <v>1496</v>
      </c>
      <c r="BI80">
        <v>3104</v>
      </c>
      <c r="BJ80">
        <v>13609</v>
      </c>
      <c r="BK80">
        <v>9889</v>
      </c>
      <c r="BL80">
        <v>42916</v>
      </c>
      <c r="BM80">
        <v>30684</v>
      </c>
      <c r="BN80">
        <v>13152</v>
      </c>
      <c r="BO80">
        <v>14663</v>
      </c>
      <c r="BP80">
        <v>24025</v>
      </c>
      <c r="BQ80">
        <v>38629</v>
      </c>
      <c r="BR80">
        <v>40864</v>
      </c>
      <c r="BS80">
        <v>93092</v>
      </c>
      <c r="BT80">
        <v>78828</v>
      </c>
      <c r="BU80">
        <v>100745</v>
      </c>
      <c r="BV80">
        <v>81908</v>
      </c>
      <c r="BW80">
        <v>82999</v>
      </c>
    </row>
    <row r="81" spans="1:75" x14ac:dyDescent="0.35">
      <c r="A81">
        <v>421</v>
      </c>
      <c r="B81">
        <v>87</v>
      </c>
      <c r="C81">
        <v>36</v>
      </c>
      <c r="D81" t="s">
        <v>176</v>
      </c>
      <c r="E81" t="s">
        <v>252</v>
      </c>
      <c r="F81">
        <v>3300</v>
      </c>
      <c r="G81">
        <v>4600</v>
      </c>
      <c r="H81">
        <v>7500</v>
      </c>
      <c r="I81">
        <v>8600</v>
      </c>
      <c r="J81">
        <v>12800</v>
      </c>
      <c r="K81">
        <v>13700</v>
      </c>
      <c r="L81">
        <v>16400</v>
      </c>
      <c r="M81">
        <v>20200</v>
      </c>
      <c r="N81">
        <v>25000</v>
      </c>
      <c r="O81">
        <v>41500</v>
      </c>
      <c r="P81">
        <v>38000</v>
      </c>
      <c r="Q81">
        <v>31300</v>
      </c>
      <c r="R81">
        <v>24100</v>
      </c>
      <c r="S81">
        <v>30000</v>
      </c>
      <c r="T81">
        <v>16900</v>
      </c>
      <c r="U81">
        <v>22700</v>
      </c>
      <c r="V81">
        <v>17300</v>
      </c>
      <c r="W81">
        <v>31100</v>
      </c>
      <c r="X81">
        <v>20900</v>
      </c>
      <c r="Y81">
        <v>29300</v>
      </c>
      <c r="Z81">
        <v>19320</v>
      </c>
      <c r="AA81">
        <v>25030</v>
      </c>
      <c r="AB81">
        <v>10610</v>
      </c>
      <c r="AC81">
        <v>15340</v>
      </c>
      <c r="AD81">
        <v>19511</v>
      </c>
      <c r="AE81">
        <v>50909</v>
      </c>
      <c r="AF81">
        <v>19924</v>
      </c>
      <c r="AG81">
        <v>25801</v>
      </c>
      <c r="AH81">
        <v>38435</v>
      </c>
      <c r="AI81">
        <v>32098</v>
      </c>
      <c r="AJ81">
        <v>12420</v>
      </c>
      <c r="AK81">
        <v>18890</v>
      </c>
      <c r="AL81">
        <v>20578</v>
      </c>
      <c r="AM81">
        <v>18165</v>
      </c>
      <c r="AN81">
        <v>31374</v>
      </c>
      <c r="AO81">
        <v>29524</v>
      </c>
      <c r="AP81">
        <v>22576</v>
      </c>
      <c r="AQ81">
        <v>32531</v>
      </c>
      <c r="AR81">
        <v>24290</v>
      </c>
      <c r="AS81">
        <v>39493</v>
      </c>
      <c r="AT81">
        <v>45947</v>
      </c>
      <c r="AU81">
        <v>43334</v>
      </c>
      <c r="AV81">
        <v>62947</v>
      </c>
      <c r="AW81">
        <v>52302</v>
      </c>
      <c r="AX81">
        <v>48805</v>
      </c>
      <c r="AY81">
        <v>76590</v>
      </c>
      <c r="AZ81">
        <v>69800</v>
      </c>
      <c r="BA81">
        <v>100844</v>
      </c>
      <c r="BB81">
        <v>84218</v>
      </c>
      <c r="BC81">
        <v>186639</v>
      </c>
      <c r="BD81">
        <v>153624</v>
      </c>
      <c r="BE81">
        <v>97406</v>
      </c>
      <c r="BF81">
        <v>118064</v>
      </c>
      <c r="BG81">
        <v>180535</v>
      </c>
      <c r="BH81">
        <v>131800</v>
      </c>
      <c r="BI81">
        <v>194115</v>
      </c>
      <c r="BJ81">
        <v>222882</v>
      </c>
      <c r="BK81">
        <v>140578</v>
      </c>
      <c r="BL81">
        <v>241775</v>
      </c>
      <c r="BM81">
        <v>185149</v>
      </c>
      <c r="BN81">
        <v>115607</v>
      </c>
      <c r="BO81">
        <v>228043.97</v>
      </c>
      <c r="BP81">
        <v>197116.08</v>
      </c>
      <c r="BQ81">
        <v>221807.91</v>
      </c>
      <c r="BR81">
        <v>221279.9</v>
      </c>
      <c r="BS81">
        <v>218332.98</v>
      </c>
      <c r="BT81">
        <v>176601.47</v>
      </c>
      <c r="BU81">
        <v>195922.98</v>
      </c>
      <c r="BV81">
        <v>202369.5</v>
      </c>
      <c r="BW81">
        <v>221408.12</v>
      </c>
    </row>
    <row r="82" spans="1:75" x14ac:dyDescent="0.35">
      <c r="A82">
        <v>422</v>
      </c>
      <c r="B82">
        <v>87</v>
      </c>
      <c r="C82">
        <v>36</v>
      </c>
      <c r="D82" t="s">
        <v>177</v>
      </c>
      <c r="E82" t="s">
        <v>257</v>
      </c>
      <c r="F82">
        <v>12400</v>
      </c>
      <c r="G82">
        <v>6500</v>
      </c>
      <c r="H82">
        <v>2900</v>
      </c>
      <c r="I82">
        <v>2300</v>
      </c>
      <c r="J82">
        <v>5400</v>
      </c>
      <c r="K82">
        <v>6800</v>
      </c>
      <c r="L82">
        <v>3600</v>
      </c>
      <c r="M82">
        <v>2400</v>
      </c>
      <c r="N82">
        <v>5800</v>
      </c>
      <c r="O82">
        <v>7200</v>
      </c>
      <c r="P82">
        <v>8300</v>
      </c>
      <c r="Q82">
        <v>9000</v>
      </c>
      <c r="R82">
        <v>10900</v>
      </c>
      <c r="S82">
        <v>11200</v>
      </c>
      <c r="T82">
        <v>10800</v>
      </c>
      <c r="U82">
        <v>4900</v>
      </c>
      <c r="V82">
        <v>8500</v>
      </c>
      <c r="W82">
        <v>7500</v>
      </c>
      <c r="X82">
        <v>10200</v>
      </c>
      <c r="Y82">
        <v>10700</v>
      </c>
      <c r="Z82">
        <v>25450</v>
      </c>
      <c r="AA82">
        <v>19920</v>
      </c>
      <c r="AB82">
        <v>23160</v>
      </c>
      <c r="AC82">
        <v>24980</v>
      </c>
      <c r="AD82">
        <v>30611</v>
      </c>
      <c r="AE82">
        <v>46468</v>
      </c>
      <c r="AF82">
        <v>42745</v>
      </c>
      <c r="AG82">
        <v>34641</v>
      </c>
      <c r="AH82">
        <v>28244</v>
      </c>
      <c r="AI82">
        <v>31521</v>
      </c>
      <c r="AJ82">
        <v>29797</v>
      </c>
      <c r="AK82">
        <v>35897</v>
      </c>
      <c r="AL82">
        <v>20333</v>
      </c>
      <c r="AM82">
        <v>29147</v>
      </c>
      <c r="AN82">
        <v>33410</v>
      </c>
      <c r="AO82">
        <v>29191</v>
      </c>
      <c r="AP82">
        <v>26164</v>
      </c>
      <c r="AQ82">
        <v>30407</v>
      </c>
      <c r="AR82">
        <v>54173</v>
      </c>
      <c r="AS82">
        <v>46132</v>
      </c>
      <c r="AT82">
        <v>56265</v>
      </c>
      <c r="AU82">
        <v>54536</v>
      </c>
      <c r="AV82">
        <v>48177</v>
      </c>
      <c r="AW82">
        <v>68658</v>
      </c>
      <c r="AX82">
        <v>81992</v>
      </c>
      <c r="AY82">
        <v>64451</v>
      </c>
      <c r="AZ82">
        <v>71625</v>
      </c>
      <c r="BA82">
        <v>74719</v>
      </c>
      <c r="BB82">
        <v>102840</v>
      </c>
      <c r="BC82">
        <v>113854</v>
      </c>
      <c r="BD82">
        <v>101329</v>
      </c>
      <c r="BE82">
        <v>171377</v>
      </c>
      <c r="BF82">
        <v>112055</v>
      </c>
      <c r="BG82">
        <v>157017</v>
      </c>
      <c r="BH82">
        <v>128021</v>
      </c>
      <c r="BI82">
        <v>112361</v>
      </c>
      <c r="BJ82">
        <v>71090</v>
      </c>
      <c r="BK82">
        <v>65042</v>
      </c>
      <c r="BL82">
        <v>74481</v>
      </c>
      <c r="BM82">
        <v>78541</v>
      </c>
      <c r="BN82">
        <v>72264</v>
      </c>
      <c r="BO82">
        <v>68207.399999999994</v>
      </c>
      <c r="BP82">
        <v>66112.990000000005</v>
      </c>
      <c r="BQ82">
        <v>63917.15</v>
      </c>
      <c r="BR82">
        <v>80595.210000000006</v>
      </c>
      <c r="BS82">
        <v>99752.12</v>
      </c>
      <c r="BT82">
        <v>105793.79</v>
      </c>
      <c r="BU82">
        <v>100365.41</v>
      </c>
      <c r="BV82">
        <v>127860.22</v>
      </c>
      <c r="BW82">
        <v>104009.09</v>
      </c>
    </row>
    <row r="83" spans="1:75" x14ac:dyDescent="0.35">
      <c r="A83">
        <v>429</v>
      </c>
      <c r="B83" t="s">
        <v>710</v>
      </c>
      <c r="C83">
        <v>36</v>
      </c>
      <c r="D83" t="s">
        <v>163</v>
      </c>
      <c r="E83" t="s">
        <v>164</v>
      </c>
      <c r="F83">
        <v>103678</v>
      </c>
      <c r="G83">
        <v>80112</v>
      </c>
      <c r="H83">
        <v>116256</v>
      </c>
      <c r="I83">
        <v>98175</v>
      </c>
      <c r="J83">
        <v>108448</v>
      </c>
      <c r="K83">
        <v>94076</v>
      </c>
      <c r="L83">
        <v>125996</v>
      </c>
      <c r="M83">
        <v>141335</v>
      </c>
      <c r="N83">
        <v>132656</v>
      </c>
      <c r="O83">
        <v>140944</v>
      </c>
      <c r="P83">
        <v>161273</v>
      </c>
      <c r="Q83">
        <v>147316</v>
      </c>
      <c r="R83">
        <v>181477</v>
      </c>
      <c r="S83">
        <v>191999</v>
      </c>
      <c r="T83">
        <v>191647</v>
      </c>
      <c r="U83">
        <v>198176</v>
      </c>
      <c r="V83">
        <v>193445</v>
      </c>
      <c r="W83">
        <v>216491</v>
      </c>
      <c r="X83">
        <v>184836</v>
      </c>
      <c r="Y83">
        <v>196963</v>
      </c>
      <c r="Z83">
        <v>170027</v>
      </c>
      <c r="AA83">
        <v>206545</v>
      </c>
      <c r="AB83">
        <v>227594</v>
      </c>
      <c r="AC83">
        <v>226584</v>
      </c>
      <c r="AD83">
        <v>222273</v>
      </c>
      <c r="AE83">
        <v>169549</v>
      </c>
      <c r="AF83">
        <v>232102</v>
      </c>
      <c r="AG83">
        <v>190020</v>
      </c>
      <c r="AH83">
        <v>228451</v>
      </c>
      <c r="AI83">
        <v>196532</v>
      </c>
      <c r="AJ83">
        <v>196144</v>
      </c>
      <c r="AK83">
        <v>186829</v>
      </c>
      <c r="AL83">
        <v>206637</v>
      </c>
      <c r="AM83">
        <v>174279</v>
      </c>
      <c r="AN83">
        <v>178959</v>
      </c>
      <c r="AO83">
        <v>193464</v>
      </c>
      <c r="AP83">
        <v>216645</v>
      </c>
      <c r="AQ83">
        <v>221069</v>
      </c>
      <c r="AR83">
        <v>226818</v>
      </c>
      <c r="AS83">
        <v>246086</v>
      </c>
      <c r="AT83">
        <v>233457</v>
      </c>
      <c r="AU83">
        <v>171898</v>
      </c>
      <c r="AV83">
        <v>219776</v>
      </c>
      <c r="AW83">
        <v>199997</v>
      </c>
      <c r="AX83">
        <v>212074</v>
      </c>
      <c r="AY83">
        <v>191849</v>
      </c>
      <c r="AZ83">
        <v>201972</v>
      </c>
      <c r="BA83">
        <v>221670</v>
      </c>
      <c r="BB83">
        <v>231468</v>
      </c>
      <c r="BC83">
        <v>256527</v>
      </c>
      <c r="BD83">
        <v>215013</v>
      </c>
      <c r="BE83">
        <v>241828</v>
      </c>
      <c r="BF83">
        <v>245790</v>
      </c>
      <c r="BG83">
        <v>227580</v>
      </c>
      <c r="BH83">
        <v>231939</v>
      </c>
      <c r="BI83">
        <v>202314</v>
      </c>
      <c r="BJ83">
        <v>221140</v>
      </c>
      <c r="BK83">
        <v>230798</v>
      </c>
      <c r="BL83">
        <v>198153</v>
      </c>
      <c r="BM83">
        <v>232700</v>
      </c>
      <c r="BN83">
        <v>241036.66</v>
      </c>
      <c r="BO83">
        <v>224442.57</v>
      </c>
      <c r="BP83">
        <v>260995.55</v>
      </c>
      <c r="BQ83">
        <v>245512.51</v>
      </c>
      <c r="BR83">
        <v>236630.43</v>
      </c>
      <c r="BS83">
        <v>232414.44</v>
      </c>
      <c r="BT83">
        <v>218581.51</v>
      </c>
      <c r="BU83">
        <v>239139.62</v>
      </c>
      <c r="BV83">
        <v>234227.79</v>
      </c>
      <c r="BW83">
        <v>245322.88</v>
      </c>
    </row>
    <row r="84" spans="1:75" x14ac:dyDescent="0.35">
      <c r="A84">
        <v>430</v>
      </c>
      <c r="B84" t="s">
        <v>710</v>
      </c>
      <c r="C84">
        <v>36</v>
      </c>
      <c r="D84" t="s">
        <v>327</v>
      </c>
      <c r="E84" t="s">
        <v>328</v>
      </c>
      <c r="F84">
        <v>26088</v>
      </c>
      <c r="G84">
        <v>29224</v>
      </c>
      <c r="H84">
        <v>36484</v>
      </c>
      <c r="I84">
        <v>37469</v>
      </c>
      <c r="J84">
        <v>34814</v>
      </c>
      <c r="K84">
        <v>39150</v>
      </c>
      <c r="L84">
        <v>27575</v>
      </c>
      <c r="M84">
        <v>34573</v>
      </c>
      <c r="N84">
        <v>34135</v>
      </c>
      <c r="O84">
        <v>26042</v>
      </c>
      <c r="P84">
        <v>24898</v>
      </c>
      <c r="Q84">
        <v>28179</v>
      </c>
      <c r="R84">
        <v>32747</v>
      </c>
      <c r="S84">
        <v>27288</v>
      </c>
      <c r="T84">
        <v>32847</v>
      </c>
      <c r="U84">
        <v>29350</v>
      </c>
      <c r="V84">
        <v>19141</v>
      </c>
      <c r="W84">
        <v>24612</v>
      </c>
      <c r="X84">
        <v>15217</v>
      </c>
      <c r="Y84">
        <v>16395</v>
      </c>
      <c r="Z84">
        <v>15081</v>
      </c>
      <c r="AA84">
        <v>15928</v>
      </c>
      <c r="AB84">
        <v>13420</v>
      </c>
      <c r="AC84">
        <v>14383</v>
      </c>
      <c r="AD84">
        <v>21965</v>
      </c>
      <c r="AE84">
        <v>25645</v>
      </c>
      <c r="AF84">
        <v>28307</v>
      </c>
      <c r="AG84">
        <v>25321</v>
      </c>
      <c r="AH84">
        <v>20118</v>
      </c>
      <c r="AI84">
        <v>17371</v>
      </c>
      <c r="AJ84">
        <v>19764</v>
      </c>
      <c r="AK84">
        <v>19373</v>
      </c>
      <c r="AL84">
        <v>23526</v>
      </c>
      <c r="AM84">
        <v>24020</v>
      </c>
      <c r="AN84">
        <v>26534</v>
      </c>
      <c r="AO84">
        <v>26478</v>
      </c>
      <c r="AP84">
        <v>21537</v>
      </c>
      <c r="AQ84">
        <v>20589</v>
      </c>
      <c r="AR84">
        <v>26223</v>
      </c>
      <c r="AS84">
        <v>23515</v>
      </c>
      <c r="AT84">
        <v>25612</v>
      </c>
      <c r="AU84">
        <v>27853</v>
      </c>
      <c r="AV84">
        <v>33821</v>
      </c>
      <c r="AW84">
        <v>36082</v>
      </c>
      <c r="AX84">
        <v>49279</v>
      </c>
      <c r="AY84">
        <v>49168</v>
      </c>
      <c r="AZ84">
        <v>52800</v>
      </c>
      <c r="BA84">
        <v>48746</v>
      </c>
      <c r="BB84">
        <v>42597</v>
      </c>
      <c r="BC84">
        <v>35330</v>
      </c>
      <c r="BD84">
        <v>36021</v>
      </c>
      <c r="BE84">
        <v>36449</v>
      </c>
      <c r="BF84">
        <v>35974</v>
      </c>
      <c r="BG84">
        <v>33010</v>
      </c>
      <c r="BH84">
        <v>33218</v>
      </c>
      <c r="BI84">
        <v>36664</v>
      </c>
      <c r="BJ84">
        <v>32267</v>
      </c>
      <c r="BK84">
        <v>34900</v>
      </c>
      <c r="BL84">
        <v>24844.29</v>
      </c>
      <c r="BM84">
        <v>21253</v>
      </c>
      <c r="BN84">
        <v>12941</v>
      </c>
      <c r="BO84">
        <v>11957</v>
      </c>
      <c r="BP84">
        <v>12336.04</v>
      </c>
      <c r="BQ84">
        <v>14527.5</v>
      </c>
      <c r="BR84">
        <v>14763.64</v>
      </c>
      <c r="BS84">
        <v>17949</v>
      </c>
      <c r="BT84">
        <v>21111.01</v>
      </c>
      <c r="BU84">
        <v>27368.19</v>
      </c>
      <c r="BV84">
        <v>30105.97</v>
      </c>
      <c r="BW84">
        <v>30706.74</v>
      </c>
    </row>
    <row r="85" spans="1:75" x14ac:dyDescent="0.35">
      <c r="A85">
        <v>431</v>
      </c>
      <c r="B85" t="s">
        <v>710</v>
      </c>
      <c r="C85">
        <v>36</v>
      </c>
      <c r="D85" t="s">
        <v>246</v>
      </c>
      <c r="E85" t="s">
        <v>247</v>
      </c>
      <c r="F85">
        <v>829</v>
      </c>
      <c r="G85">
        <v>11698</v>
      </c>
      <c r="H85">
        <v>32960</v>
      </c>
      <c r="I85">
        <v>32194</v>
      </c>
      <c r="J85">
        <v>28782</v>
      </c>
      <c r="K85">
        <v>46964</v>
      </c>
      <c r="L85">
        <v>53527</v>
      </c>
      <c r="M85">
        <v>70418</v>
      </c>
      <c r="N85">
        <v>79298</v>
      </c>
      <c r="O85">
        <v>82924</v>
      </c>
      <c r="P85">
        <v>81033</v>
      </c>
      <c r="Q85">
        <v>122349</v>
      </c>
      <c r="R85">
        <v>136738</v>
      </c>
      <c r="S85">
        <v>145148</v>
      </c>
      <c r="T85">
        <v>123322</v>
      </c>
      <c r="U85">
        <v>125611</v>
      </c>
      <c r="V85">
        <v>120333</v>
      </c>
      <c r="W85">
        <v>131225</v>
      </c>
      <c r="X85">
        <v>124006</v>
      </c>
      <c r="Y85">
        <v>140891</v>
      </c>
      <c r="Z85">
        <v>146789</v>
      </c>
      <c r="AA85">
        <v>141611</v>
      </c>
      <c r="AB85">
        <v>153040</v>
      </c>
      <c r="AC85">
        <v>162733</v>
      </c>
      <c r="AD85">
        <v>178083</v>
      </c>
      <c r="AE85">
        <v>204023</v>
      </c>
      <c r="AF85">
        <v>207316</v>
      </c>
      <c r="AG85">
        <v>240129</v>
      </c>
      <c r="AH85">
        <v>231543</v>
      </c>
      <c r="AI85">
        <v>216794</v>
      </c>
      <c r="AJ85">
        <v>236280</v>
      </c>
      <c r="AK85">
        <v>217700</v>
      </c>
      <c r="AL85">
        <v>235991</v>
      </c>
      <c r="AM85">
        <v>234339</v>
      </c>
      <c r="AN85">
        <v>232886</v>
      </c>
      <c r="AO85">
        <v>270084</v>
      </c>
      <c r="AP85">
        <v>285430</v>
      </c>
      <c r="AQ85">
        <v>286002</v>
      </c>
      <c r="AR85">
        <v>272948</v>
      </c>
      <c r="AS85">
        <v>281149</v>
      </c>
      <c r="AT85">
        <v>321363</v>
      </c>
      <c r="AU85">
        <v>302668</v>
      </c>
      <c r="AV85">
        <v>316069</v>
      </c>
      <c r="AW85">
        <v>346429</v>
      </c>
      <c r="AX85">
        <v>393196</v>
      </c>
      <c r="AY85">
        <v>400794</v>
      </c>
      <c r="AZ85">
        <v>415676</v>
      </c>
      <c r="BA85">
        <v>452186</v>
      </c>
      <c r="BB85">
        <v>467053</v>
      </c>
      <c r="BC85">
        <v>468288</v>
      </c>
      <c r="BD85">
        <v>479760</v>
      </c>
      <c r="BE85">
        <v>449330</v>
      </c>
      <c r="BF85">
        <v>485493</v>
      </c>
      <c r="BG85">
        <v>443560</v>
      </c>
      <c r="BH85">
        <v>495314</v>
      </c>
      <c r="BI85">
        <v>414036</v>
      </c>
      <c r="BJ85">
        <v>419396</v>
      </c>
      <c r="BK85">
        <v>414131</v>
      </c>
      <c r="BL85">
        <v>405181</v>
      </c>
      <c r="BM85">
        <v>405728</v>
      </c>
      <c r="BN85">
        <v>361304.27</v>
      </c>
      <c r="BO85">
        <v>377968.05</v>
      </c>
      <c r="BP85">
        <v>427211.44</v>
      </c>
      <c r="BQ85">
        <v>392369.69</v>
      </c>
      <c r="BR85">
        <v>404701.36</v>
      </c>
      <c r="BS85">
        <v>421525.98</v>
      </c>
      <c r="BT85">
        <v>398388.23</v>
      </c>
      <c r="BU85">
        <v>383472.75</v>
      </c>
      <c r="BV85">
        <v>424643.66</v>
      </c>
      <c r="BW85">
        <v>391952.78</v>
      </c>
    </row>
    <row r="86" spans="1:75" x14ac:dyDescent="0.35">
      <c r="A86">
        <v>432</v>
      </c>
      <c r="B86" t="s">
        <v>710</v>
      </c>
      <c r="C86">
        <v>36</v>
      </c>
      <c r="D86" t="s">
        <v>176</v>
      </c>
      <c r="E86" t="s">
        <v>252</v>
      </c>
      <c r="F86">
        <v>165416</v>
      </c>
      <c r="G86">
        <v>184843</v>
      </c>
      <c r="H86">
        <v>155576</v>
      </c>
      <c r="I86">
        <v>162655</v>
      </c>
      <c r="J86">
        <v>209027</v>
      </c>
      <c r="K86">
        <v>187503</v>
      </c>
      <c r="L86">
        <v>200167</v>
      </c>
      <c r="M86">
        <v>189966</v>
      </c>
      <c r="N86">
        <v>260573</v>
      </c>
      <c r="O86">
        <v>293344</v>
      </c>
      <c r="P86">
        <v>177738</v>
      </c>
      <c r="Q86">
        <v>249285</v>
      </c>
      <c r="R86">
        <v>287919</v>
      </c>
      <c r="S86">
        <v>245617</v>
      </c>
      <c r="T86">
        <v>275463</v>
      </c>
      <c r="U86">
        <v>274486</v>
      </c>
      <c r="V86">
        <v>351922</v>
      </c>
      <c r="W86">
        <v>352052</v>
      </c>
      <c r="X86">
        <v>321005</v>
      </c>
      <c r="Y86">
        <v>325401</v>
      </c>
      <c r="Z86">
        <v>402166</v>
      </c>
      <c r="AA86">
        <v>463902</v>
      </c>
      <c r="AB86">
        <v>456202</v>
      </c>
      <c r="AC86">
        <v>567380</v>
      </c>
      <c r="AD86">
        <v>692297</v>
      </c>
      <c r="AE86">
        <v>573106</v>
      </c>
      <c r="AF86">
        <v>679288</v>
      </c>
      <c r="AG86">
        <v>669172</v>
      </c>
      <c r="AH86">
        <v>851664</v>
      </c>
      <c r="AI86">
        <v>749931</v>
      </c>
      <c r="AJ86">
        <v>802679</v>
      </c>
      <c r="AK86">
        <v>764270</v>
      </c>
      <c r="AL86">
        <v>791459</v>
      </c>
      <c r="AM86">
        <v>905910</v>
      </c>
      <c r="AN86">
        <v>1059135</v>
      </c>
      <c r="AO86">
        <v>915384</v>
      </c>
      <c r="AP86">
        <v>1084794</v>
      </c>
      <c r="AQ86">
        <v>1031819</v>
      </c>
      <c r="AR86">
        <v>1264489</v>
      </c>
      <c r="AS86">
        <v>1237857</v>
      </c>
      <c r="AT86">
        <v>1315489</v>
      </c>
      <c r="AU86">
        <v>1605693</v>
      </c>
      <c r="AV86">
        <v>1452102</v>
      </c>
      <c r="AW86">
        <v>1509343</v>
      </c>
      <c r="AX86">
        <v>1589750</v>
      </c>
      <c r="AY86">
        <v>1669925</v>
      </c>
      <c r="AZ86">
        <v>1667896</v>
      </c>
      <c r="BA86">
        <v>1610255</v>
      </c>
      <c r="BB86">
        <v>1938572</v>
      </c>
      <c r="BC86">
        <v>1996977</v>
      </c>
      <c r="BD86">
        <v>1998065</v>
      </c>
      <c r="BE86">
        <v>1857938</v>
      </c>
      <c r="BF86">
        <v>2091031</v>
      </c>
      <c r="BG86">
        <v>2194906</v>
      </c>
      <c r="BH86">
        <v>2196622</v>
      </c>
      <c r="BI86">
        <v>2383699</v>
      </c>
      <c r="BJ86">
        <v>2574891</v>
      </c>
      <c r="BK86">
        <v>2503857</v>
      </c>
      <c r="BL86">
        <v>2460764</v>
      </c>
      <c r="BM86">
        <v>2563070</v>
      </c>
      <c r="BN86">
        <v>2451945.0099999998</v>
      </c>
      <c r="BO86">
        <v>2428504.08</v>
      </c>
      <c r="BP86">
        <v>2574973.79</v>
      </c>
      <c r="BQ86">
        <v>2783544.65</v>
      </c>
      <c r="BR86">
        <v>2981599.76</v>
      </c>
      <c r="BS86">
        <v>2810492.6</v>
      </c>
      <c r="BT86">
        <v>2862865.72</v>
      </c>
      <c r="BU86">
        <v>2787565.85</v>
      </c>
      <c r="BV86">
        <v>3242856</v>
      </c>
      <c r="BW86">
        <v>3441831.13</v>
      </c>
    </row>
    <row r="87" spans="1:75" x14ac:dyDescent="0.35">
      <c r="A87">
        <v>433</v>
      </c>
      <c r="B87" t="s">
        <v>710</v>
      </c>
      <c r="C87">
        <v>36</v>
      </c>
      <c r="D87" t="s">
        <v>412</v>
      </c>
      <c r="E87" t="s">
        <v>413</v>
      </c>
      <c r="F87">
        <v>0</v>
      </c>
      <c r="G87">
        <v>0</v>
      </c>
      <c r="H87">
        <v>13716</v>
      </c>
      <c r="I87">
        <v>10548</v>
      </c>
      <c r="J87">
        <v>9194</v>
      </c>
      <c r="K87">
        <v>10693</v>
      </c>
      <c r="L87">
        <v>20745</v>
      </c>
      <c r="M87">
        <v>24324</v>
      </c>
      <c r="N87">
        <v>15471</v>
      </c>
      <c r="O87">
        <v>63942</v>
      </c>
      <c r="P87">
        <v>78730</v>
      </c>
      <c r="Q87">
        <v>81416</v>
      </c>
      <c r="R87">
        <v>45041</v>
      </c>
      <c r="S87">
        <v>66688</v>
      </c>
      <c r="T87">
        <v>49994</v>
      </c>
      <c r="U87">
        <v>47602</v>
      </c>
      <c r="V87">
        <v>47736</v>
      </c>
      <c r="W87">
        <v>65805</v>
      </c>
      <c r="X87">
        <v>58840</v>
      </c>
      <c r="Y87">
        <v>58865</v>
      </c>
      <c r="Z87">
        <v>48590</v>
      </c>
      <c r="AA87">
        <v>45746</v>
      </c>
      <c r="AB87">
        <v>52012</v>
      </c>
      <c r="AC87">
        <v>41463</v>
      </c>
      <c r="AD87">
        <v>46976</v>
      </c>
      <c r="AE87">
        <v>33053</v>
      </c>
      <c r="AF87">
        <v>42192</v>
      </c>
      <c r="AG87">
        <v>42204</v>
      </c>
      <c r="AH87">
        <v>35706</v>
      </c>
      <c r="AI87">
        <v>38590</v>
      </c>
      <c r="AJ87">
        <v>44771</v>
      </c>
      <c r="AK87">
        <v>45160</v>
      </c>
      <c r="AL87">
        <v>42661</v>
      </c>
      <c r="AM87">
        <v>42597</v>
      </c>
      <c r="AN87">
        <v>36626</v>
      </c>
      <c r="AO87">
        <v>33051</v>
      </c>
      <c r="AP87">
        <v>28531</v>
      </c>
      <c r="AQ87">
        <v>25201</v>
      </c>
      <c r="AR87">
        <v>22688</v>
      </c>
      <c r="AS87">
        <v>17235</v>
      </c>
      <c r="AT87">
        <v>14564</v>
      </c>
      <c r="AU87">
        <v>10961</v>
      </c>
      <c r="AV87">
        <v>12970</v>
      </c>
      <c r="AW87">
        <v>13273</v>
      </c>
      <c r="AX87">
        <v>11879</v>
      </c>
      <c r="AY87">
        <v>13722</v>
      </c>
      <c r="AZ87">
        <v>16536</v>
      </c>
      <c r="BA87">
        <v>15969</v>
      </c>
      <c r="BB87">
        <v>17712</v>
      </c>
      <c r="BC87">
        <v>19646</v>
      </c>
      <c r="BD87">
        <v>15219</v>
      </c>
      <c r="BE87">
        <v>17383</v>
      </c>
      <c r="BF87">
        <v>15571</v>
      </c>
      <c r="BG87">
        <v>13977</v>
      </c>
      <c r="BH87">
        <v>14632</v>
      </c>
      <c r="BI87">
        <v>16884</v>
      </c>
      <c r="BJ87">
        <v>12658</v>
      </c>
      <c r="BK87">
        <v>10909</v>
      </c>
      <c r="BL87">
        <v>10894</v>
      </c>
      <c r="BM87">
        <v>11084</v>
      </c>
      <c r="BN87">
        <v>9729.85</v>
      </c>
      <c r="BO87">
        <v>9435.2099999999991</v>
      </c>
      <c r="BP87">
        <v>10251.73</v>
      </c>
      <c r="BQ87">
        <v>12416.16</v>
      </c>
      <c r="BR87">
        <v>11985.56</v>
      </c>
      <c r="BS87">
        <v>14357.78</v>
      </c>
      <c r="BT87">
        <v>14528.36</v>
      </c>
      <c r="BU87">
        <v>13920.23</v>
      </c>
      <c r="BV87">
        <v>17135.96</v>
      </c>
      <c r="BW87">
        <v>16830.41</v>
      </c>
    </row>
    <row r="88" spans="1:75" x14ac:dyDescent="0.35">
      <c r="A88">
        <v>434</v>
      </c>
      <c r="B88" t="s">
        <v>710</v>
      </c>
      <c r="C88">
        <v>36</v>
      </c>
      <c r="D88" t="s">
        <v>177</v>
      </c>
      <c r="E88" t="s">
        <v>257</v>
      </c>
      <c r="F88">
        <v>120203</v>
      </c>
      <c r="G88">
        <v>103400</v>
      </c>
      <c r="H88">
        <v>128482</v>
      </c>
      <c r="I88">
        <v>125059</v>
      </c>
      <c r="J88">
        <v>141147</v>
      </c>
      <c r="K88">
        <v>162620</v>
      </c>
      <c r="L88">
        <v>180176</v>
      </c>
      <c r="M88">
        <v>204712</v>
      </c>
      <c r="N88">
        <v>218818</v>
      </c>
      <c r="O88">
        <v>225246</v>
      </c>
      <c r="P88">
        <v>296844</v>
      </c>
      <c r="Q88">
        <v>292775</v>
      </c>
      <c r="R88">
        <v>276480</v>
      </c>
      <c r="S88">
        <v>254456</v>
      </c>
      <c r="T88">
        <v>271333</v>
      </c>
      <c r="U88">
        <v>269696</v>
      </c>
      <c r="V88">
        <v>275678</v>
      </c>
      <c r="W88">
        <v>255542</v>
      </c>
      <c r="X88">
        <v>320925</v>
      </c>
      <c r="Y88">
        <v>334932</v>
      </c>
      <c r="Z88">
        <v>367932</v>
      </c>
      <c r="AA88">
        <v>318068</v>
      </c>
      <c r="AB88">
        <v>427436</v>
      </c>
      <c r="AC88">
        <v>477936</v>
      </c>
      <c r="AD88">
        <v>501613</v>
      </c>
      <c r="AE88">
        <v>513324</v>
      </c>
      <c r="AF88">
        <v>564258</v>
      </c>
      <c r="AG88">
        <v>581294</v>
      </c>
      <c r="AH88">
        <v>560453</v>
      </c>
      <c r="AI88">
        <v>570026</v>
      </c>
      <c r="AJ88">
        <v>563294</v>
      </c>
      <c r="AK88">
        <v>620135</v>
      </c>
      <c r="AL88">
        <v>585085</v>
      </c>
      <c r="AM88">
        <v>610808</v>
      </c>
      <c r="AN88">
        <v>636786</v>
      </c>
      <c r="AO88">
        <v>753368</v>
      </c>
      <c r="AP88">
        <v>825443</v>
      </c>
      <c r="AQ88">
        <v>914478</v>
      </c>
      <c r="AR88">
        <v>938367</v>
      </c>
      <c r="AS88">
        <v>966858</v>
      </c>
      <c r="AT88">
        <v>1031505</v>
      </c>
      <c r="AU88">
        <v>975955</v>
      </c>
      <c r="AV88">
        <v>1093796</v>
      </c>
      <c r="AW88">
        <v>1171475</v>
      </c>
      <c r="AX88">
        <v>1143475</v>
      </c>
      <c r="AY88">
        <v>1097210</v>
      </c>
      <c r="AZ88">
        <v>1118523</v>
      </c>
      <c r="BA88">
        <v>1226206</v>
      </c>
      <c r="BB88">
        <v>1272163</v>
      </c>
      <c r="BC88">
        <v>1257086</v>
      </c>
      <c r="BD88">
        <v>1255077</v>
      </c>
      <c r="BE88">
        <v>1381027</v>
      </c>
      <c r="BF88">
        <v>1389321</v>
      </c>
      <c r="BG88">
        <v>1471835</v>
      </c>
      <c r="BH88">
        <v>1499609</v>
      </c>
      <c r="BI88">
        <v>1388575</v>
      </c>
      <c r="BJ88">
        <v>1194704</v>
      </c>
      <c r="BK88">
        <v>1098401</v>
      </c>
      <c r="BL88">
        <v>1167219</v>
      </c>
      <c r="BM88">
        <v>1131946</v>
      </c>
      <c r="BN88">
        <v>1200696.48</v>
      </c>
      <c r="BO88">
        <v>1157183.8500000001</v>
      </c>
      <c r="BP88">
        <v>1299478.26</v>
      </c>
      <c r="BQ88">
        <v>1259992.77</v>
      </c>
      <c r="BR88">
        <v>1366153.61</v>
      </c>
      <c r="BS88">
        <v>1385975.76</v>
      </c>
      <c r="BT88">
        <v>1493010.61</v>
      </c>
      <c r="BU88">
        <v>1524930.9</v>
      </c>
      <c r="BV88">
        <v>1562192.23</v>
      </c>
      <c r="BW88">
        <v>1578830.3</v>
      </c>
    </row>
    <row r="89" spans="1:75" x14ac:dyDescent="0.35">
      <c r="BP89">
        <f>SUM(BP83:BP88)</f>
        <v>4585246.8100000005</v>
      </c>
      <c r="BQ89">
        <f t="shared" ref="BQ89:BW89" si="0">SUM(BQ83:BQ88)</f>
        <v>4708363.2799999993</v>
      </c>
      <c r="BR89">
        <f t="shared" si="0"/>
        <v>5015834.3599999994</v>
      </c>
      <c r="BS89">
        <f t="shared" si="0"/>
        <v>4882715.5599999996</v>
      </c>
      <c r="BT89">
        <f t="shared" si="0"/>
        <v>5008485.4400000004</v>
      </c>
      <c r="BU89">
        <f t="shared" si="0"/>
        <v>4976397.54</v>
      </c>
      <c r="BV89">
        <f t="shared" si="0"/>
        <v>5511161.6099999994</v>
      </c>
      <c r="BW89">
        <f t="shared" si="0"/>
        <v>5705474.2400000002</v>
      </c>
    </row>
    <row r="90" spans="1:75" x14ac:dyDescent="0.35">
      <c r="BW90">
        <f>AVERAGE(BT89:BW89)</f>
        <v>5300379.7074999996</v>
      </c>
    </row>
    <row r="91" spans="1:75" x14ac:dyDescent="0.35">
      <c r="BS91">
        <f t="shared" ref="BS91:BU91" si="1">SUM(BS81:BS88,,BS79,BS78,BS77,BS75,BS74,BS73,BS71,BS67,BS65,BS61,BS56,BS55,BS54,BS53,BS52,BS50,BS49,BS48,BS44,BS43,BS39,BS36,BS34,BS33,BS27,)</f>
        <v>8904361.9099999983</v>
      </c>
      <c r="BT91">
        <f t="shared" si="1"/>
        <v>9064364.8100000005</v>
      </c>
      <c r="BU91">
        <f t="shared" si="1"/>
        <v>8969456.1000000015</v>
      </c>
      <c r="BV91">
        <f>SUM(BV81:BV88,,BV79,BV78,BV77,BV75,BV74,BV73,BV71,BV67,BV65,BV61,BV56,BV55,BV54,BV53,BV52,BV50,BV49,BV48,BV44,BV43,BV39,BV36,BV34,BV33,BV27,)</f>
        <v>9890363.7700000033</v>
      </c>
      <c r="BW91">
        <f>SUM(BW81:BW88,,BW79,BW78,BW77,BW75,BW74,BW73,BW71,BW67,BW65,BW61,BW56,BW55,BW54,BW53,BW52,BW50,BW49,BW48,BW44,BW43,BW39,BW36,BW34,BW33,BW27,)</f>
        <v>10385048.84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FA59-F8FB-4A40-B548-126CD81609DA}">
  <dimension ref="A1:K37"/>
  <sheetViews>
    <sheetView topLeftCell="A10" zoomScale="90" zoomScaleNormal="90" workbookViewId="0">
      <selection activeCell="K29" sqref="K29"/>
    </sheetView>
  </sheetViews>
  <sheetFormatPr defaultRowHeight="14.5" x14ac:dyDescent="0.35"/>
  <cols>
    <col min="1" max="1" width="31.453125" customWidth="1"/>
    <col min="2" max="2" width="10.26953125" customWidth="1"/>
    <col min="3" max="3" width="9.81640625" customWidth="1"/>
    <col min="4" max="4" width="9.36328125" bestFit="1" customWidth="1"/>
  </cols>
  <sheetData>
    <row r="1" spans="1:5" x14ac:dyDescent="0.35">
      <c r="A1" t="s">
        <v>745</v>
      </c>
    </row>
    <row r="3" spans="1:5" x14ac:dyDescent="0.35">
      <c r="A3" t="s">
        <v>752</v>
      </c>
      <c r="B3" t="s">
        <v>734</v>
      </c>
      <c r="C3" t="s">
        <v>746</v>
      </c>
      <c r="D3" t="s">
        <v>738</v>
      </c>
    </row>
    <row r="4" spans="1:5" x14ac:dyDescent="0.35">
      <c r="B4">
        <f>Area87!B33+area81v2!B40+Area77!B35+Area71!B65+Area67!B43+'Area 61'!B48+Area57!B66+Area51!C54+Area47!B46+Area41!B58+Area37!B62+Area34!B69+'Area 31'!B53+'Area 21'!B48+Area27!B42</f>
        <v>197</v>
      </c>
      <c r="C4">
        <f>Area87!C33+area81v2!C40+Area77!C35+Area71!C65+Area67!C43+'Area 61'!C48+Area57!C66+Area51!D54+Area47!C46+Area41!C58+Area37!C62+Area34!C69+'Area 31'!C53+'Area 21'!C48+Area27!C42</f>
        <v>261</v>
      </c>
      <c r="D4">
        <f>Area87!D33+area81v2!D40+Area77!D35+Area71!D65+Area67!D43+'Area 61'!D48+Area57!D66+Area51!E54+Area47!D46+Area41!D58+Area37!D62+Area34!D69+'Area 31'!D53+'Area 21'!D48+Area27!D42</f>
        <v>50</v>
      </c>
      <c r="E4">
        <f>SUM(B4:D4)</f>
        <v>508</v>
      </c>
    </row>
    <row r="5" spans="1:5" x14ac:dyDescent="0.35">
      <c r="B5">
        <f>B4/SUM($B4:$D4)</f>
        <v>0.38779527559055116</v>
      </c>
      <c r="C5">
        <f t="shared" ref="C5:D5" si="0">C4/SUM($B$4:$D$4)</f>
        <v>0.51377952755905509</v>
      </c>
      <c r="D5">
        <f t="shared" si="0"/>
        <v>9.8425196850393706E-2</v>
      </c>
    </row>
    <row r="6" spans="1:5" x14ac:dyDescent="0.35">
      <c r="C6" t="s">
        <v>751</v>
      </c>
      <c r="D6" s="7">
        <f>SUM(C5:D5)</f>
        <v>0.61220472440944884</v>
      </c>
    </row>
    <row r="7" spans="1:5" x14ac:dyDescent="0.35">
      <c r="A7" t="s">
        <v>831</v>
      </c>
      <c r="B7" s="8">
        <f>Area87!B33+area81v2!B40+Area77!B35+Area71!B65+Area67!B43+'Area 61'!B48+Area57!B66+Area51!C54+Area47!B46+Area41!B64+Area37!B62+Area34!B73+'Area 31'!B53+'Area 21'!B48+Area27!B42+Tunas_HilarioISSF!B21</f>
        <v>200</v>
      </c>
      <c r="C7" s="8">
        <f>Area87!C33+area81v2!C40+Area77!C35+Area71!C65+Area67!C43+'Area 61'!C48+Area57!C66+Area51!D54+Area47!C46+Area41!C64+Area37!C62+Area34!C73+'Area 31'!C53+'Area 21'!C48+Area27!C42+Tunas_HilarioISSF!C21</f>
        <v>268</v>
      </c>
      <c r="D7" s="8">
        <f>Area87!D33+area81v2!D40+Area77!D35+Area71!D65+Area67!D43+'Area 61'!D48+Area57!D66+Area51!E54+Area47!D46+Area41!D64+Area37!D62+Area34!D73+'Area 31'!D53+'Area 21'!D48+Area27!D42+Tunas_HilarioISSF!D21</f>
        <v>63</v>
      </c>
      <c r="E7">
        <f>SUM(B7:D7)</f>
        <v>531</v>
      </c>
    </row>
    <row r="8" spans="1:5" x14ac:dyDescent="0.35">
      <c r="B8">
        <f>B7/SUM($B7:$D7)</f>
        <v>0.37664783427495291</v>
      </c>
      <c r="C8">
        <f t="shared" ref="C8:D8" si="1">C7/SUM($B7:$D7)</f>
        <v>0.50470809792843696</v>
      </c>
      <c r="D8">
        <f t="shared" si="1"/>
        <v>0.11864406779661017</v>
      </c>
    </row>
    <row r="9" spans="1:5" x14ac:dyDescent="0.35">
      <c r="C9" t="s">
        <v>751</v>
      </c>
      <c r="D9" s="7">
        <f>SUM(C8:D8)</f>
        <v>0.62335216572504715</v>
      </c>
    </row>
    <row r="11" spans="1:5" x14ac:dyDescent="0.35">
      <c r="B11" t="s">
        <v>734</v>
      </c>
      <c r="C11" t="s">
        <v>776</v>
      </c>
      <c r="D11" t="s">
        <v>736</v>
      </c>
      <c r="E11" t="s">
        <v>775</v>
      </c>
    </row>
    <row r="12" spans="1:5" x14ac:dyDescent="0.35">
      <c r="A12" t="s">
        <v>760</v>
      </c>
      <c r="B12" s="2">
        <f>'Area 21'!B49</f>
        <v>0.35714285714285715</v>
      </c>
      <c r="C12" s="2">
        <f>'Area 21'!C49</f>
        <v>0.54761904761904767</v>
      </c>
      <c r="D12" s="2">
        <f>'Area 21'!D49</f>
        <v>9.5238095238095233E-2</v>
      </c>
      <c r="E12" s="4">
        <f>SUM(C12:D12)</f>
        <v>0.6428571428571429</v>
      </c>
    </row>
    <row r="13" spans="1:5" x14ac:dyDescent="0.35">
      <c r="A13" t="s">
        <v>761</v>
      </c>
      <c r="B13" s="2">
        <f>Area27!B43</f>
        <v>0.20588235294117646</v>
      </c>
      <c r="C13" s="2">
        <f>Area27!C43</f>
        <v>0.6470588235294118</v>
      </c>
      <c r="D13" s="2">
        <f>Area27!D43</f>
        <v>0.14705882352941177</v>
      </c>
      <c r="E13" s="4">
        <f>SUM(C13:D13)</f>
        <v>0.79411764705882359</v>
      </c>
    </row>
    <row r="14" spans="1:5" x14ac:dyDescent="0.35">
      <c r="A14" t="s">
        <v>762</v>
      </c>
      <c r="B14" s="4">
        <f>'Area 31'!B54</f>
        <v>0.42</v>
      </c>
      <c r="C14" s="4">
        <f>'Area 31'!C54</f>
        <v>0.48</v>
      </c>
      <c r="D14" s="4">
        <f>'Area 31'!D54</f>
        <v>0.1</v>
      </c>
      <c r="E14" s="4">
        <f>SUM(C14:D14)</f>
        <v>0.57999999999999996</v>
      </c>
    </row>
    <row r="15" spans="1:5" x14ac:dyDescent="0.35">
      <c r="A15" t="s">
        <v>763</v>
      </c>
      <c r="B15" s="4">
        <f>Area34!B70</f>
        <v>0.51282051282051277</v>
      </c>
      <c r="C15" s="2">
        <f>Area34!C70</f>
        <v>0.38461538461538464</v>
      </c>
      <c r="D15" s="2">
        <f>Area34!D70</f>
        <v>0.10256410256410256</v>
      </c>
      <c r="E15" s="4">
        <f t="shared" ref="E15:E28" si="2">SUM(C15:D15)</f>
        <v>0.48717948717948723</v>
      </c>
    </row>
    <row r="16" spans="1:5" x14ac:dyDescent="0.35">
      <c r="A16" t="s">
        <v>764</v>
      </c>
      <c r="B16" s="4">
        <f>Area37!B63</f>
        <v>0.625</v>
      </c>
      <c r="C16" s="2">
        <f>Area37!C63</f>
        <v>0.35</v>
      </c>
      <c r="D16" s="2">
        <f>Area37!D63</f>
        <v>2.5000000000000001E-2</v>
      </c>
      <c r="E16" s="4">
        <f t="shared" si="2"/>
        <v>0.375</v>
      </c>
    </row>
    <row r="17" spans="1:11" x14ac:dyDescent="0.35">
      <c r="A17" t="s">
        <v>765</v>
      </c>
      <c r="B17" s="4">
        <f>Area41!B59</f>
        <v>0.41176470588235292</v>
      </c>
      <c r="C17" s="2">
        <f>Area41!C59</f>
        <v>0.52941176470588236</v>
      </c>
      <c r="D17" s="2">
        <f>Area41!D59</f>
        <v>5.8823529411764705E-2</v>
      </c>
      <c r="E17" s="4">
        <f t="shared" si="2"/>
        <v>0.58823529411764708</v>
      </c>
    </row>
    <row r="18" spans="1:11" x14ac:dyDescent="0.35">
      <c r="A18" t="s">
        <v>766</v>
      </c>
      <c r="B18" s="4">
        <f>Area47!B47</f>
        <v>0.40540540540540543</v>
      </c>
      <c r="C18" s="2">
        <f>Area47!C47</f>
        <v>0.59459459459459463</v>
      </c>
      <c r="D18" s="2">
        <f>Area47!D47</f>
        <v>0</v>
      </c>
      <c r="E18" s="4">
        <f t="shared" si="2"/>
        <v>0.59459459459459463</v>
      </c>
    </row>
    <row r="19" spans="1:11" x14ac:dyDescent="0.35">
      <c r="A19" t="s">
        <v>767</v>
      </c>
      <c r="B19" s="4">
        <f>Area51!C55</f>
        <v>0.375</v>
      </c>
      <c r="C19" s="4">
        <f>Area51!D55</f>
        <v>0.59375</v>
      </c>
      <c r="D19" s="4">
        <f>Area51!E55</f>
        <v>3.125E-2</v>
      </c>
      <c r="E19" s="4">
        <f t="shared" si="2"/>
        <v>0.625</v>
      </c>
    </row>
    <row r="20" spans="1:11" x14ac:dyDescent="0.35">
      <c r="A20" t="s">
        <v>768</v>
      </c>
      <c r="B20" s="4">
        <f>Area57!B67</f>
        <v>0.36538461538461536</v>
      </c>
      <c r="C20" s="4">
        <f>Area57!C67</f>
        <v>0.51923076923076927</v>
      </c>
      <c r="D20" s="4">
        <f>Area57!D67</f>
        <v>0.11538461538461539</v>
      </c>
      <c r="E20" s="4">
        <f t="shared" si="2"/>
        <v>0.63461538461538469</v>
      </c>
    </row>
    <row r="21" spans="1:11" x14ac:dyDescent="0.35">
      <c r="A21" t="s">
        <v>769</v>
      </c>
      <c r="B21" s="2">
        <f>'Area 61'!B49</f>
        <v>0.56000000000000005</v>
      </c>
      <c r="C21" s="2">
        <f>'Area 61'!C49</f>
        <v>0.24</v>
      </c>
      <c r="D21" s="2">
        <f>'Area 61'!D49</f>
        <v>0.2</v>
      </c>
      <c r="E21" s="4">
        <f t="shared" si="2"/>
        <v>0.44</v>
      </c>
    </row>
    <row r="22" spans="1:11" x14ac:dyDescent="0.35">
      <c r="A22" t="s">
        <v>770</v>
      </c>
      <c r="B22" s="2">
        <f>Area67!B44</f>
        <v>0.23529411764705882</v>
      </c>
      <c r="C22" s="2">
        <f>Area67!C44</f>
        <v>0.52941176470588236</v>
      </c>
      <c r="D22" s="2">
        <f>Area67!D44</f>
        <v>0.23529411764705882</v>
      </c>
      <c r="E22" s="4">
        <f t="shared" si="2"/>
        <v>0.76470588235294112</v>
      </c>
    </row>
    <row r="23" spans="1:11" x14ac:dyDescent="0.35">
      <c r="A23" t="s">
        <v>771</v>
      </c>
      <c r="B23" s="2">
        <f>Area71!B66</f>
        <v>0.34782608695652173</v>
      </c>
      <c r="C23" s="2">
        <f>Area71!C66</f>
        <v>0.54347826086956519</v>
      </c>
      <c r="D23" s="2">
        <f>Area71!D66</f>
        <v>0.10869565217391304</v>
      </c>
      <c r="E23" s="4">
        <f t="shared" si="2"/>
        <v>0.65217391304347827</v>
      </c>
    </row>
    <row r="24" spans="1:11" x14ac:dyDescent="0.35">
      <c r="A24" t="s">
        <v>772</v>
      </c>
      <c r="B24" s="2">
        <f>Area77!B36</f>
        <v>0.15789473684210525</v>
      </c>
      <c r="C24" s="2">
        <f>Area77!C36</f>
        <v>0.57894736842105265</v>
      </c>
      <c r="D24" s="2">
        <f>Area77!D36</f>
        <v>0.26315789473684209</v>
      </c>
      <c r="E24" s="4">
        <f t="shared" si="2"/>
        <v>0.84210526315789469</v>
      </c>
    </row>
    <row r="25" spans="1:11" x14ac:dyDescent="0.35">
      <c r="A25" t="s">
        <v>773</v>
      </c>
      <c r="B25" s="2">
        <f>area81v2!B41</f>
        <v>0.2413793103448276</v>
      </c>
      <c r="C25" s="2">
        <f>area81v2!C41</f>
        <v>0.75862068965517238</v>
      </c>
      <c r="D25" s="2">
        <f>area81v2!D41</f>
        <v>0</v>
      </c>
      <c r="E25" s="4">
        <f t="shared" si="2"/>
        <v>0.75862068965517238</v>
      </c>
    </row>
    <row r="26" spans="1:11" x14ac:dyDescent="0.35">
      <c r="A26" t="s">
        <v>774</v>
      </c>
      <c r="B26" s="29">
        <f>Area87!B34</f>
        <v>0.66666666666666663</v>
      </c>
      <c r="C26" s="29">
        <f>Area87!C34</f>
        <v>0.33333333333333331</v>
      </c>
      <c r="D26" s="29">
        <f>Area87!D34</f>
        <v>0</v>
      </c>
      <c r="E26" s="30">
        <f t="shared" si="2"/>
        <v>0.33333333333333331</v>
      </c>
    </row>
    <row r="27" spans="1:11" x14ac:dyDescent="0.35">
      <c r="A27" t="s">
        <v>832</v>
      </c>
      <c r="B27" s="4">
        <f>B5</f>
        <v>0.38779527559055116</v>
      </c>
      <c r="C27" s="4">
        <f t="shared" ref="C27:D27" si="3">C5</f>
        <v>0.51377952755905509</v>
      </c>
      <c r="D27" s="6">
        <f t="shared" si="3"/>
        <v>9.8425196850393706E-2</v>
      </c>
      <c r="E27" s="26">
        <f t="shared" si="2"/>
        <v>0.61220472440944884</v>
      </c>
    </row>
    <row r="28" spans="1:11" x14ac:dyDescent="0.35">
      <c r="A28" t="s">
        <v>833</v>
      </c>
      <c r="B28" s="6">
        <f>B8</f>
        <v>0.37664783427495291</v>
      </c>
      <c r="C28" s="6">
        <f t="shared" ref="C28:D28" si="4">C8</f>
        <v>0.50470809792843696</v>
      </c>
      <c r="D28" s="6">
        <f t="shared" si="4"/>
        <v>0.11864406779661017</v>
      </c>
      <c r="E28" s="26">
        <f t="shared" si="2"/>
        <v>0.62335216572504715</v>
      </c>
      <c r="G28" s="6">
        <f>SUM(B28:D28)</f>
        <v>1</v>
      </c>
    </row>
    <row r="29" spans="1:11" x14ac:dyDescent="0.35">
      <c r="K29" s="4">
        <f>AVERAGE(E15,E18,E19)</f>
        <v>0.56892469392469402</v>
      </c>
    </row>
    <row r="30" spans="1:11" x14ac:dyDescent="0.35">
      <c r="A30" t="s">
        <v>803</v>
      </c>
      <c r="B30" s="8">
        <f>Area77!B35+Area67!B43+'Area 61'!B48</f>
        <v>25</v>
      </c>
      <c r="C30" s="8">
        <f>Area77!C35+Area67!C43+'Area 61'!C48</f>
        <v>35</v>
      </c>
      <c r="D30" s="8">
        <f>Area77!D35+Area67!D43+'Area 61'!D48</f>
        <v>18</v>
      </c>
      <c r="F30">
        <f>19.2/79.82</f>
        <v>0.24054121773991483</v>
      </c>
    </row>
    <row r="31" spans="1:11" x14ac:dyDescent="0.35">
      <c r="B31">
        <f>B30/SUM($B30:$D30)</f>
        <v>0.32051282051282054</v>
      </c>
      <c r="C31">
        <f t="shared" ref="C31:D31" si="5">C30/SUM($B30:$D30)</f>
        <v>0.44871794871794873</v>
      </c>
      <c r="D31">
        <f t="shared" si="5"/>
        <v>0.23076923076923078</v>
      </c>
      <c r="E31" s="4">
        <f t="shared" ref="E31:E37" si="6">SUM(C31:D31)</f>
        <v>0.67948717948717952</v>
      </c>
    </row>
    <row r="32" spans="1:11" x14ac:dyDescent="0.35">
      <c r="A32" t="s">
        <v>801</v>
      </c>
      <c r="B32">
        <f>Area87!B33+area81v2!B40+Area47!B46+Area41!B58+Area37!B62+'Area 31'!B53+'Area 21'!B48+Area27!B42</f>
        <v>105</v>
      </c>
      <c r="C32">
        <f>Area87!C33+area81v2!C40+Area47!C46+Area41!C58+Area37!C62+'Area 31'!C53+'Area 21'!C48+Area27!C42</f>
        <v>140</v>
      </c>
      <c r="D32">
        <f>Area87!D33+area81v2!D40+Area47!D46+Area41!D58+Area37!D62+'Area 31'!D53+'Area 21'!D48+Area27!D42</f>
        <v>16</v>
      </c>
    </row>
    <row r="33" spans="1:5" x14ac:dyDescent="0.35">
      <c r="B33">
        <f>B32/SUM($B32:$D32)</f>
        <v>0.40229885057471265</v>
      </c>
      <c r="C33">
        <f t="shared" ref="C33:D33" si="7">C32/SUM($B32:$D32)</f>
        <v>0.53639846743295017</v>
      </c>
      <c r="D33">
        <f t="shared" si="7"/>
        <v>6.1302681992337162E-2</v>
      </c>
      <c r="E33" s="4">
        <f t="shared" si="6"/>
        <v>0.59770114942528729</v>
      </c>
    </row>
    <row r="34" spans="1:5" x14ac:dyDescent="0.35">
      <c r="A34" t="s">
        <v>802</v>
      </c>
      <c r="B34" s="8">
        <f>B4-B30-B32</f>
        <v>67</v>
      </c>
      <c r="C34" s="8">
        <f t="shared" ref="C34:D34" si="8">C4-C30-C32</f>
        <v>86</v>
      </c>
      <c r="D34" s="8">
        <f t="shared" si="8"/>
        <v>16</v>
      </c>
    </row>
    <row r="35" spans="1:5" x14ac:dyDescent="0.35">
      <c r="B35">
        <f>B34/SUM($B34:$D34)</f>
        <v>0.39644970414201186</v>
      </c>
      <c r="C35">
        <f t="shared" ref="C35" si="9">C34/SUM($B34:$D34)</f>
        <v>0.50887573964497046</v>
      </c>
      <c r="D35">
        <f t="shared" ref="D35" si="10">D34/SUM($B34:$D34)</f>
        <v>9.4674556213017749E-2</v>
      </c>
      <c r="E35" s="4">
        <f t="shared" si="6"/>
        <v>0.60355029585798825</v>
      </c>
    </row>
    <row r="36" spans="1:5" x14ac:dyDescent="0.35">
      <c r="A36" t="s">
        <v>710</v>
      </c>
      <c r="B36">
        <v>3</v>
      </c>
      <c r="C36">
        <v>7</v>
      </c>
      <c r="D36">
        <v>13</v>
      </c>
    </row>
    <row r="37" spans="1:5" x14ac:dyDescent="0.35">
      <c r="B37" s="2">
        <f>B36/SUM($B36:$D36)</f>
        <v>0.13043478260869565</v>
      </c>
      <c r="C37" s="2">
        <f>C36/SUM($B36:$D36)</f>
        <v>0.30434782608695654</v>
      </c>
      <c r="D37" s="2">
        <f>D36/SUM($B36:$D36)</f>
        <v>0.56521739130434778</v>
      </c>
      <c r="E37" s="4">
        <f t="shared" si="6"/>
        <v>0.86956521739130432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778F-B38F-4F0A-B285-A9E55CF40F47}">
  <dimension ref="A1:E17"/>
  <sheetViews>
    <sheetView workbookViewId="0">
      <selection activeCell="B6" sqref="B6:B13"/>
    </sheetView>
  </sheetViews>
  <sheetFormatPr defaultRowHeight="14.5" x14ac:dyDescent="0.35"/>
  <sheetData>
    <row r="1" spans="1:5" x14ac:dyDescent="0.35">
      <c r="B1" t="s">
        <v>734</v>
      </c>
      <c r="C1" t="s">
        <v>776</v>
      </c>
      <c r="D1" t="s">
        <v>736</v>
      </c>
      <c r="E1" t="s">
        <v>775</v>
      </c>
    </row>
    <row r="2" spans="1:5" x14ac:dyDescent="0.35">
      <c r="A2" t="s">
        <v>774</v>
      </c>
      <c r="B2">
        <v>0.66666666666666663</v>
      </c>
      <c r="C2">
        <v>0.33333333333333331</v>
      </c>
      <c r="D2">
        <v>0</v>
      </c>
      <c r="E2">
        <v>0.33333333333333331</v>
      </c>
    </row>
    <row r="3" spans="1:5" x14ac:dyDescent="0.35">
      <c r="A3" t="s">
        <v>764</v>
      </c>
      <c r="B3">
        <v>0.625</v>
      </c>
      <c r="C3">
        <v>0.35</v>
      </c>
      <c r="D3">
        <v>2.5000000000000001E-2</v>
      </c>
      <c r="E3">
        <v>0.375</v>
      </c>
    </row>
    <row r="4" spans="1:5" x14ac:dyDescent="0.35">
      <c r="A4" t="s">
        <v>769</v>
      </c>
      <c r="B4">
        <v>0.56000000000000005</v>
      </c>
      <c r="C4">
        <v>0.24</v>
      </c>
      <c r="D4">
        <v>0.2</v>
      </c>
      <c r="E4">
        <v>0.44</v>
      </c>
    </row>
    <row r="5" spans="1:5" x14ac:dyDescent="0.35">
      <c r="A5" t="s">
        <v>763</v>
      </c>
      <c r="B5">
        <v>0.51282051282051277</v>
      </c>
      <c r="C5">
        <v>0.38461538461538464</v>
      </c>
      <c r="D5">
        <v>0.10256410256410256</v>
      </c>
      <c r="E5">
        <v>0.48717948717948723</v>
      </c>
    </row>
    <row r="6" spans="1:5" x14ac:dyDescent="0.35">
      <c r="A6" t="s">
        <v>765</v>
      </c>
      <c r="B6">
        <v>0.41176470588235292</v>
      </c>
      <c r="C6">
        <v>0.52941176470588236</v>
      </c>
      <c r="D6">
        <v>5.8823529411764705E-2</v>
      </c>
      <c r="E6">
        <v>0.58823529411764708</v>
      </c>
    </row>
    <row r="7" spans="1:5" x14ac:dyDescent="0.35">
      <c r="A7" t="s">
        <v>767</v>
      </c>
      <c r="B7">
        <v>0.40740740740740738</v>
      </c>
      <c r="C7">
        <v>0.55555555555555558</v>
      </c>
      <c r="D7">
        <v>3.7037037037037035E-2</v>
      </c>
      <c r="E7">
        <v>0.59259259259259256</v>
      </c>
    </row>
    <row r="8" spans="1:5" x14ac:dyDescent="0.35">
      <c r="A8" t="s">
        <v>766</v>
      </c>
      <c r="B8">
        <v>0.40540540540540543</v>
      </c>
      <c r="C8">
        <v>0.59459459459459463</v>
      </c>
      <c r="D8">
        <v>0</v>
      </c>
      <c r="E8">
        <v>0.59459459459459463</v>
      </c>
    </row>
    <row r="9" spans="1:5" x14ac:dyDescent="0.35">
      <c r="A9" t="s">
        <v>762</v>
      </c>
      <c r="B9">
        <v>0.39622641509433965</v>
      </c>
      <c r="C9">
        <v>0.49056603773584906</v>
      </c>
      <c r="D9">
        <v>0.11320754716981132</v>
      </c>
      <c r="E9">
        <v>0.60377358490566035</v>
      </c>
    </row>
    <row r="10" spans="1:5" x14ac:dyDescent="0.35">
      <c r="A10" t="s">
        <v>777</v>
      </c>
      <c r="B10">
        <v>0.38703339882121807</v>
      </c>
      <c r="C10">
        <v>0.51277013752455791</v>
      </c>
      <c r="D10">
        <v>0.10019646365422397</v>
      </c>
      <c r="E10">
        <v>0.61296660117878188</v>
      </c>
    </row>
    <row r="11" spans="1:5" x14ac:dyDescent="0.35">
      <c r="A11" t="s">
        <v>768</v>
      </c>
      <c r="B11">
        <v>0.37037037037037035</v>
      </c>
      <c r="C11">
        <v>0.51851851851851849</v>
      </c>
      <c r="D11">
        <v>0.1111111111111111</v>
      </c>
      <c r="E11">
        <v>0.62962962962962954</v>
      </c>
    </row>
    <row r="12" spans="1:5" x14ac:dyDescent="0.35">
      <c r="A12" t="s">
        <v>760</v>
      </c>
      <c r="B12">
        <v>0.35714285714285715</v>
      </c>
      <c r="C12">
        <v>0.54761904761904767</v>
      </c>
      <c r="D12">
        <v>9.5238095238095233E-2</v>
      </c>
      <c r="E12">
        <v>0.6428571428571429</v>
      </c>
    </row>
    <row r="13" spans="1:5" x14ac:dyDescent="0.35">
      <c r="A13" t="s">
        <v>771</v>
      </c>
      <c r="B13">
        <v>0.34042553191489361</v>
      </c>
      <c r="C13">
        <v>0.55319148936170215</v>
      </c>
      <c r="D13">
        <v>0.10638297872340426</v>
      </c>
      <c r="E13">
        <v>0.65957446808510645</v>
      </c>
    </row>
    <row r="14" spans="1:5" x14ac:dyDescent="0.35">
      <c r="A14" t="s">
        <v>773</v>
      </c>
      <c r="B14">
        <v>0.2413793103448276</v>
      </c>
      <c r="C14">
        <v>0.75862068965517238</v>
      </c>
      <c r="D14">
        <v>0</v>
      </c>
      <c r="E14">
        <v>0.75862068965517238</v>
      </c>
    </row>
    <row r="15" spans="1:5" x14ac:dyDescent="0.35">
      <c r="A15" t="s">
        <v>770</v>
      </c>
      <c r="B15">
        <v>0.23529411764705882</v>
      </c>
      <c r="C15">
        <v>0.52941176470588236</v>
      </c>
      <c r="D15">
        <v>0.23529411764705882</v>
      </c>
      <c r="E15">
        <v>0.76470588235294112</v>
      </c>
    </row>
    <row r="16" spans="1:5" x14ac:dyDescent="0.35">
      <c r="A16" t="s">
        <v>761</v>
      </c>
      <c r="B16">
        <v>0.20588235294117646</v>
      </c>
      <c r="C16">
        <v>0.6470588235294118</v>
      </c>
      <c r="D16">
        <v>0.14705882352941177</v>
      </c>
      <c r="E16">
        <v>0.79411764705882359</v>
      </c>
    </row>
    <row r="17" spans="1:5" x14ac:dyDescent="0.35">
      <c r="A17" t="s">
        <v>772</v>
      </c>
      <c r="B17">
        <v>0.15789473684210525</v>
      </c>
      <c r="C17">
        <v>0.57894736842105265</v>
      </c>
      <c r="D17">
        <v>0.26315789473684209</v>
      </c>
      <c r="E17">
        <v>0.84210526315789469</v>
      </c>
    </row>
  </sheetData>
  <autoFilter ref="A1:E17" xr:uid="{4C01778F-B38F-4F0A-B285-A9E55CF40F47}">
    <sortState xmlns:xlrd2="http://schemas.microsoft.com/office/spreadsheetml/2017/richdata2" ref="A2:E17">
      <sortCondition descending="1" ref="B1:B1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3"/>
  <sheetViews>
    <sheetView topLeftCell="A191" workbookViewId="0">
      <selection activeCell="R749" sqref="A1:R749"/>
    </sheetView>
  </sheetViews>
  <sheetFormatPr defaultRowHeight="14.5" x14ac:dyDescent="0.35"/>
  <cols>
    <col min="3" max="3" width="14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3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3" t="s">
        <v>778</v>
      </c>
    </row>
    <row r="2" spans="1:18" x14ac:dyDescent="0.35">
      <c r="A2">
        <v>21</v>
      </c>
      <c r="B2">
        <v>31</v>
      </c>
      <c r="C2" t="s">
        <v>16</v>
      </c>
      <c r="D2" t="s">
        <v>17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19</v>
      </c>
      <c r="K2" s="33" t="s">
        <v>18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s="33" t="s">
        <v>20</v>
      </c>
    </row>
    <row r="3" spans="1:18" x14ac:dyDescent="0.35">
      <c r="A3">
        <v>21</v>
      </c>
      <c r="B3">
        <v>31</v>
      </c>
      <c r="C3" t="s">
        <v>21</v>
      </c>
      <c r="D3" t="s">
        <v>22</v>
      </c>
      <c r="F3" t="s">
        <v>23</v>
      </c>
      <c r="G3" t="s">
        <v>23</v>
      </c>
      <c r="I3" t="s">
        <v>23</v>
      </c>
      <c r="K3" s="33"/>
      <c r="O3" t="s">
        <v>24</v>
      </c>
      <c r="P3" t="s">
        <v>24</v>
      </c>
      <c r="Q3" t="s">
        <v>20</v>
      </c>
      <c r="R3" s="33" t="s">
        <v>20</v>
      </c>
    </row>
    <row r="4" spans="1:18" x14ac:dyDescent="0.35">
      <c r="A4">
        <v>21</v>
      </c>
      <c r="B4">
        <v>31</v>
      </c>
      <c r="C4" t="s">
        <v>25</v>
      </c>
      <c r="D4" t="s">
        <v>26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s="33" t="s">
        <v>601</v>
      </c>
      <c r="L4" t="s">
        <v>20</v>
      </c>
      <c r="M4" t="s">
        <v>20</v>
      </c>
      <c r="N4" t="s">
        <v>20</v>
      </c>
      <c r="O4" t="s">
        <v>28</v>
      </c>
      <c r="P4" t="s">
        <v>28</v>
      </c>
      <c r="Q4" t="s">
        <v>20</v>
      </c>
      <c r="R4" s="33" t="s">
        <v>20</v>
      </c>
    </row>
    <row r="5" spans="1:18" x14ac:dyDescent="0.35">
      <c r="A5">
        <v>21</v>
      </c>
      <c r="B5">
        <v>31</v>
      </c>
      <c r="C5" t="s">
        <v>29</v>
      </c>
      <c r="D5" t="s">
        <v>30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s="33" t="s">
        <v>27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s="33" t="s">
        <v>20</v>
      </c>
    </row>
    <row r="6" spans="1:18" x14ac:dyDescent="0.35">
      <c r="A6">
        <v>21</v>
      </c>
      <c r="B6">
        <v>31</v>
      </c>
      <c r="C6" t="s">
        <v>31</v>
      </c>
      <c r="D6" t="s">
        <v>32</v>
      </c>
      <c r="F6" t="s">
        <v>18</v>
      </c>
      <c r="G6" t="s">
        <v>18</v>
      </c>
      <c r="H6" t="s">
        <v>18</v>
      </c>
      <c r="I6" t="s">
        <v>27</v>
      </c>
      <c r="J6" t="s">
        <v>18</v>
      </c>
      <c r="K6" s="33" t="s">
        <v>19</v>
      </c>
      <c r="M6" t="s">
        <v>28</v>
      </c>
      <c r="N6" t="s">
        <v>28</v>
      </c>
      <c r="O6" t="s">
        <v>20</v>
      </c>
      <c r="P6" t="s">
        <v>20</v>
      </c>
      <c r="Q6" t="s">
        <v>20</v>
      </c>
      <c r="R6" s="33" t="s">
        <v>20</v>
      </c>
    </row>
    <row r="7" spans="1:18" x14ac:dyDescent="0.35">
      <c r="A7">
        <v>21</v>
      </c>
      <c r="B7">
        <v>31</v>
      </c>
      <c r="C7" t="s">
        <v>33</v>
      </c>
      <c r="D7" t="s">
        <v>34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s="33" t="s">
        <v>789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s="33" t="s">
        <v>20</v>
      </c>
    </row>
    <row r="8" spans="1:18" x14ac:dyDescent="0.35">
      <c r="A8">
        <v>21</v>
      </c>
      <c r="B8">
        <v>31</v>
      </c>
      <c r="C8" t="s">
        <v>35</v>
      </c>
      <c r="D8" t="s">
        <v>36</v>
      </c>
      <c r="E8" t="s">
        <v>37</v>
      </c>
      <c r="F8" t="s">
        <v>38</v>
      </c>
      <c r="G8" t="s">
        <v>38</v>
      </c>
      <c r="H8" t="s">
        <v>18</v>
      </c>
      <c r="I8" t="s">
        <v>18</v>
      </c>
      <c r="J8" t="s">
        <v>19</v>
      </c>
      <c r="K8" s="33" t="s">
        <v>19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s="33" t="s">
        <v>20</v>
      </c>
    </row>
    <row r="9" spans="1:18" x14ac:dyDescent="0.35">
      <c r="A9">
        <v>21</v>
      </c>
      <c r="B9">
        <v>31</v>
      </c>
      <c r="C9" t="s">
        <v>39</v>
      </c>
      <c r="E9" t="s">
        <v>27</v>
      </c>
      <c r="F9" t="s">
        <v>27</v>
      </c>
      <c r="G9" t="s">
        <v>27</v>
      </c>
      <c r="H9" t="s">
        <v>27</v>
      </c>
      <c r="I9" t="s">
        <v>18</v>
      </c>
      <c r="J9" t="s">
        <v>27</v>
      </c>
      <c r="K9" s="33"/>
      <c r="L9" t="s">
        <v>20</v>
      </c>
      <c r="M9" t="s">
        <v>20</v>
      </c>
      <c r="N9" t="s">
        <v>20</v>
      </c>
      <c r="O9" t="s">
        <v>24</v>
      </c>
      <c r="P9" t="s">
        <v>24</v>
      </c>
      <c r="Q9" t="s">
        <v>20</v>
      </c>
      <c r="R9" s="33" t="s">
        <v>20</v>
      </c>
    </row>
    <row r="10" spans="1:18" x14ac:dyDescent="0.35">
      <c r="A10">
        <v>21</v>
      </c>
      <c r="B10">
        <v>31</v>
      </c>
      <c r="C10" t="s">
        <v>40</v>
      </c>
      <c r="G10" t="s">
        <v>23</v>
      </c>
      <c r="I10" t="s">
        <v>23</v>
      </c>
      <c r="K10" s="33"/>
      <c r="R10" s="33"/>
    </row>
    <row r="11" spans="1:18" x14ac:dyDescent="0.35">
      <c r="A11">
        <v>21</v>
      </c>
      <c r="B11">
        <v>32</v>
      </c>
      <c r="C11" t="s">
        <v>41</v>
      </c>
      <c r="D11" t="s">
        <v>42</v>
      </c>
      <c r="E11" t="s">
        <v>27</v>
      </c>
      <c r="F11" t="s">
        <v>18</v>
      </c>
      <c r="G11" t="s">
        <v>18</v>
      </c>
      <c r="H11" t="s">
        <v>18</v>
      </c>
      <c r="I11" t="s">
        <v>43</v>
      </c>
      <c r="J11" t="s">
        <v>18</v>
      </c>
      <c r="K11" s="33" t="s">
        <v>18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s="33" t="s">
        <v>20</v>
      </c>
    </row>
    <row r="12" spans="1:18" x14ac:dyDescent="0.35">
      <c r="A12">
        <v>21</v>
      </c>
      <c r="B12">
        <v>32</v>
      </c>
      <c r="C12" t="s">
        <v>44</v>
      </c>
      <c r="D12" t="s">
        <v>45</v>
      </c>
      <c r="E12" t="s">
        <v>38</v>
      </c>
      <c r="F12" t="s">
        <v>27</v>
      </c>
      <c r="G12" t="s">
        <v>27</v>
      </c>
      <c r="H12" t="s">
        <v>27</v>
      </c>
      <c r="I12" t="s">
        <v>18</v>
      </c>
      <c r="J12" t="s">
        <v>46</v>
      </c>
      <c r="K12" s="33" t="s">
        <v>19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s="33" t="s">
        <v>20</v>
      </c>
    </row>
    <row r="13" spans="1:18" x14ac:dyDescent="0.35">
      <c r="A13">
        <v>21</v>
      </c>
      <c r="B13">
        <v>32</v>
      </c>
      <c r="C13" t="s">
        <v>47</v>
      </c>
      <c r="D13" t="s">
        <v>48</v>
      </c>
      <c r="E13" t="s">
        <v>27</v>
      </c>
      <c r="F13" t="s">
        <v>27</v>
      </c>
      <c r="G13" t="s">
        <v>27</v>
      </c>
      <c r="H13" t="s">
        <v>27</v>
      </c>
      <c r="I13" t="s">
        <v>46</v>
      </c>
      <c r="J13" t="s">
        <v>49</v>
      </c>
      <c r="K13" s="33" t="s">
        <v>601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s="33" t="s">
        <v>20</v>
      </c>
    </row>
    <row r="14" spans="1:18" x14ac:dyDescent="0.35">
      <c r="A14">
        <v>21</v>
      </c>
      <c r="B14">
        <v>32</v>
      </c>
      <c r="C14" t="s">
        <v>50</v>
      </c>
      <c r="D14" t="s">
        <v>51</v>
      </c>
      <c r="E14" t="s">
        <v>27</v>
      </c>
      <c r="F14" t="s">
        <v>27</v>
      </c>
      <c r="G14" t="s">
        <v>27</v>
      </c>
      <c r="H14" t="s">
        <v>27</v>
      </c>
      <c r="I14" t="s">
        <v>49</v>
      </c>
      <c r="J14" t="s">
        <v>27</v>
      </c>
      <c r="K14" s="33" t="s">
        <v>601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s="33" t="s">
        <v>20</v>
      </c>
    </row>
    <row r="15" spans="1:18" x14ac:dyDescent="0.35">
      <c r="A15">
        <v>21</v>
      </c>
      <c r="B15">
        <v>32</v>
      </c>
      <c r="C15" t="s">
        <v>52</v>
      </c>
      <c r="D15" t="s">
        <v>53</v>
      </c>
      <c r="E15" t="s">
        <v>18</v>
      </c>
      <c r="F15" t="s">
        <v>18</v>
      </c>
      <c r="G15" t="s">
        <v>18</v>
      </c>
      <c r="H15" t="s">
        <v>18</v>
      </c>
      <c r="I15" t="s">
        <v>27</v>
      </c>
      <c r="J15" t="s">
        <v>19</v>
      </c>
      <c r="K15" s="33" t="s">
        <v>18</v>
      </c>
      <c r="L15" t="s">
        <v>20</v>
      </c>
      <c r="M15" t="s">
        <v>20</v>
      </c>
      <c r="N15" t="s">
        <v>28</v>
      </c>
      <c r="Q15" t="s">
        <v>20</v>
      </c>
      <c r="R15" s="33" t="s">
        <v>20</v>
      </c>
    </row>
    <row r="16" spans="1:18" x14ac:dyDescent="0.35">
      <c r="A16">
        <v>21</v>
      </c>
      <c r="B16">
        <v>32</v>
      </c>
      <c r="C16" t="s">
        <v>54</v>
      </c>
      <c r="D16" t="s">
        <v>55</v>
      </c>
      <c r="E16" t="s">
        <v>18</v>
      </c>
      <c r="F16" t="s">
        <v>18</v>
      </c>
      <c r="G16" t="s">
        <v>18</v>
      </c>
      <c r="H16" t="s">
        <v>27</v>
      </c>
      <c r="I16" t="s">
        <v>18</v>
      </c>
      <c r="J16" t="s">
        <v>18</v>
      </c>
      <c r="K16" s="33" t="s">
        <v>19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s="33" t="s">
        <v>20</v>
      </c>
    </row>
    <row r="17" spans="1:18" x14ac:dyDescent="0.35">
      <c r="A17">
        <v>21</v>
      </c>
      <c r="B17">
        <v>32</v>
      </c>
      <c r="C17" t="s">
        <v>56</v>
      </c>
      <c r="E17" t="s">
        <v>27</v>
      </c>
      <c r="F17" t="s">
        <v>23</v>
      </c>
      <c r="G17" t="s">
        <v>23</v>
      </c>
      <c r="I17" t="s">
        <v>18</v>
      </c>
      <c r="J17" t="s">
        <v>18</v>
      </c>
      <c r="K17" s="33"/>
      <c r="L17" t="s">
        <v>20</v>
      </c>
      <c r="O17" t="s">
        <v>23</v>
      </c>
      <c r="P17" t="s">
        <v>23</v>
      </c>
      <c r="R17" s="33"/>
    </row>
    <row r="18" spans="1:18" x14ac:dyDescent="0.35">
      <c r="A18">
        <v>21</v>
      </c>
      <c r="B18">
        <v>32</v>
      </c>
      <c r="C18" t="s">
        <v>57</v>
      </c>
      <c r="I18" t="s">
        <v>23</v>
      </c>
      <c r="K18" s="33"/>
      <c r="R18" s="33"/>
    </row>
    <row r="19" spans="1:18" x14ac:dyDescent="0.35">
      <c r="A19">
        <v>21</v>
      </c>
      <c r="B19">
        <v>33</v>
      </c>
      <c r="C19" t="s">
        <v>58</v>
      </c>
      <c r="I19" t="s">
        <v>23</v>
      </c>
      <c r="K19" s="33"/>
      <c r="O19" t="s">
        <v>23</v>
      </c>
      <c r="P19" t="s">
        <v>23</v>
      </c>
      <c r="R19" s="33"/>
    </row>
    <row r="20" spans="1:18" x14ac:dyDescent="0.35">
      <c r="A20">
        <v>21</v>
      </c>
      <c r="B20">
        <v>34</v>
      </c>
      <c r="C20" t="s">
        <v>59</v>
      </c>
      <c r="D20" t="s">
        <v>60</v>
      </c>
      <c r="E20" t="s">
        <v>27</v>
      </c>
      <c r="F20" t="s">
        <v>27</v>
      </c>
      <c r="G20" t="s">
        <v>27</v>
      </c>
      <c r="H20" t="s">
        <v>61</v>
      </c>
      <c r="I20" t="s">
        <v>27</v>
      </c>
      <c r="J20" t="s">
        <v>46</v>
      </c>
      <c r="K20" s="33" t="s">
        <v>27</v>
      </c>
      <c r="L20" t="s">
        <v>20</v>
      </c>
      <c r="M20" t="s">
        <v>20</v>
      </c>
      <c r="N20" t="s">
        <v>28</v>
      </c>
      <c r="O20" t="s">
        <v>20</v>
      </c>
      <c r="P20" t="s">
        <v>20</v>
      </c>
      <c r="Q20" t="s">
        <v>20</v>
      </c>
      <c r="R20" s="33" t="s">
        <v>20</v>
      </c>
    </row>
    <row r="21" spans="1:18" x14ac:dyDescent="0.35">
      <c r="A21">
        <v>21</v>
      </c>
      <c r="B21">
        <v>34</v>
      </c>
      <c r="C21" t="s">
        <v>62</v>
      </c>
      <c r="D21" t="s">
        <v>63</v>
      </c>
      <c r="E21" t="s">
        <v>18</v>
      </c>
      <c r="F21" t="s">
        <v>64</v>
      </c>
      <c r="G21" t="s">
        <v>64</v>
      </c>
      <c r="H21" t="s">
        <v>27</v>
      </c>
      <c r="I21" t="s">
        <v>49</v>
      </c>
      <c r="J21" t="s">
        <v>27</v>
      </c>
      <c r="K21" s="33" t="s">
        <v>27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s="33" t="s">
        <v>20</v>
      </c>
    </row>
    <row r="22" spans="1:18" x14ac:dyDescent="0.35">
      <c r="A22">
        <v>21</v>
      </c>
      <c r="B22">
        <v>34</v>
      </c>
      <c r="C22" t="s">
        <v>65</v>
      </c>
      <c r="F22" t="s">
        <v>27</v>
      </c>
      <c r="I22" t="s">
        <v>23</v>
      </c>
      <c r="K22" s="33" t="s">
        <v>19</v>
      </c>
      <c r="M22" t="s">
        <v>20</v>
      </c>
      <c r="N22" t="s">
        <v>20</v>
      </c>
      <c r="O22" t="s">
        <v>24</v>
      </c>
      <c r="P22" t="s">
        <v>24</v>
      </c>
      <c r="R22" s="33"/>
    </row>
    <row r="23" spans="1:18" x14ac:dyDescent="0.35">
      <c r="A23">
        <v>21</v>
      </c>
      <c r="B23">
        <v>34</v>
      </c>
      <c r="C23" t="s">
        <v>66</v>
      </c>
      <c r="I23" t="s">
        <v>23</v>
      </c>
      <c r="K23" s="33"/>
      <c r="R23" s="33"/>
    </row>
    <row r="24" spans="1:18" x14ac:dyDescent="0.35">
      <c r="A24">
        <v>21</v>
      </c>
      <c r="B24">
        <v>35</v>
      </c>
      <c r="C24" t="s">
        <v>67</v>
      </c>
      <c r="D24" t="s">
        <v>68</v>
      </c>
      <c r="E24" t="s">
        <v>27</v>
      </c>
      <c r="F24" t="s">
        <v>27</v>
      </c>
      <c r="G24" t="s">
        <v>27</v>
      </c>
      <c r="H24" t="s">
        <v>61</v>
      </c>
      <c r="I24" t="s">
        <v>18</v>
      </c>
      <c r="J24" t="s">
        <v>18</v>
      </c>
      <c r="K24" s="33" t="s">
        <v>19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s="33" t="s">
        <v>20</v>
      </c>
    </row>
    <row r="25" spans="1:18" x14ac:dyDescent="0.35">
      <c r="A25">
        <v>21</v>
      </c>
      <c r="B25">
        <v>35</v>
      </c>
      <c r="C25" t="s">
        <v>69</v>
      </c>
      <c r="D25" t="s">
        <v>70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s="33" t="s">
        <v>27</v>
      </c>
      <c r="L25" t="s">
        <v>20</v>
      </c>
      <c r="M25" t="s">
        <v>20</v>
      </c>
      <c r="N25" t="s">
        <v>20</v>
      </c>
      <c r="Q25" t="s">
        <v>28</v>
      </c>
      <c r="R25" s="33" t="s">
        <v>28</v>
      </c>
    </row>
    <row r="26" spans="1:18" x14ac:dyDescent="0.35">
      <c r="A26">
        <v>21</v>
      </c>
      <c r="B26">
        <v>35</v>
      </c>
      <c r="C26" t="s">
        <v>71</v>
      </c>
      <c r="I26" t="s">
        <v>23</v>
      </c>
      <c r="K26" s="33"/>
      <c r="O26" t="s">
        <v>24</v>
      </c>
      <c r="P26" t="s">
        <v>24</v>
      </c>
      <c r="R26" s="33"/>
    </row>
    <row r="27" spans="1:18" x14ac:dyDescent="0.35">
      <c r="A27">
        <v>21</v>
      </c>
      <c r="B27">
        <v>35</v>
      </c>
      <c r="C27" t="s">
        <v>72</v>
      </c>
      <c r="I27" t="s">
        <v>23</v>
      </c>
      <c r="K27" s="33"/>
      <c r="R27" s="33"/>
    </row>
    <row r="28" spans="1:18" x14ac:dyDescent="0.35">
      <c r="A28">
        <v>21</v>
      </c>
      <c r="B28">
        <v>37</v>
      </c>
      <c r="C28" t="s">
        <v>73</v>
      </c>
      <c r="D28" t="s">
        <v>74</v>
      </c>
      <c r="E28" t="s">
        <v>27</v>
      </c>
      <c r="F28" t="s">
        <v>18</v>
      </c>
      <c r="G28" t="s">
        <v>18</v>
      </c>
      <c r="H28" t="s">
        <v>27</v>
      </c>
      <c r="I28" t="s">
        <v>18</v>
      </c>
      <c r="J28" t="s">
        <v>18</v>
      </c>
      <c r="K28" s="33" t="s">
        <v>18</v>
      </c>
      <c r="L28" t="s">
        <v>20</v>
      </c>
      <c r="M28" t="s">
        <v>28</v>
      </c>
      <c r="N28" t="s">
        <v>28</v>
      </c>
      <c r="Q28" t="s">
        <v>20</v>
      </c>
      <c r="R28" s="33" t="s">
        <v>20</v>
      </c>
    </row>
    <row r="29" spans="1:18" x14ac:dyDescent="0.35">
      <c r="A29">
        <v>21</v>
      </c>
      <c r="B29">
        <v>37</v>
      </c>
      <c r="C29" t="s">
        <v>75</v>
      </c>
      <c r="D29" t="s">
        <v>76</v>
      </c>
      <c r="E29" t="s">
        <v>27</v>
      </c>
      <c r="F29" t="s">
        <v>27</v>
      </c>
      <c r="G29" t="s">
        <v>27</v>
      </c>
      <c r="H29" t="s">
        <v>27</v>
      </c>
      <c r="I29" t="s">
        <v>18</v>
      </c>
      <c r="J29" t="s">
        <v>19</v>
      </c>
      <c r="K29" s="33" t="s">
        <v>19</v>
      </c>
      <c r="L29" t="s">
        <v>20</v>
      </c>
      <c r="M29" t="s">
        <v>20</v>
      </c>
      <c r="N29" t="s">
        <v>20</v>
      </c>
      <c r="Q29" t="s">
        <v>28</v>
      </c>
      <c r="R29" s="33" t="s">
        <v>28</v>
      </c>
    </row>
    <row r="30" spans="1:18" x14ac:dyDescent="0.35">
      <c r="A30">
        <v>21</v>
      </c>
      <c r="B30">
        <v>37</v>
      </c>
      <c r="C30" t="s">
        <v>77</v>
      </c>
      <c r="I30" t="s">
        <v>23</v>
      </c>
      <c r="K30" s="33"/>
      <c r="O30" t="s">
        <v>24</v>
      </c>
      <c r="P30" t="s">
        <v>24</v>
      </c>
      <c r="R30" s="33"/>
    </row>
    <row r="31" spans="1:18" x14ac:dyDescent="0.35">
      <c r="A31">
        <v>21</v>
      </c>
      <c r="B31">
        <v>37</v>
      </c>
      <c r="C31" t="s">
        <v>78</v>
      </c>
      <c r="I31" t="s">
        <v>23</v>
      </c>
      <c r="K31" s="33"/>
      <c r="R31" s="33"/>
    </row>
    <row r="32" spans="1:18" x14ac:dyDescent="0.35">
      <c r="A32">
        <v>21</v>
      </c>
      <c r="B32">
        <v>43</v>
      </c>
      <c r="C32" t="s">
        <v>79</v>
      </c>
      <c r="D32" t="s">
        <v>80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s="33" t="s">
        <v>27</v>
      </c>
      <c r="L32" t="s">
        <v>20</v>
      </c>
      <c r="M32" t="s">
        <v>20</v>
      </c>
      <c r="N32" t="s">
        <v>20</v>
      </c>
      <c r="Q32" t="s">
        <v>20</v>
      </c>
      <c r="R32" s="33" t="s">
        <v>20</v>
      </c>
    </row>
    <row r="33" spans="1:18" x14ac:dyDescent="0.35">
      <c r="A33">
        <v>21</v>
      </c>
      <c r="B33">
        <v>45</v>
      </c>
      <c r="C33" t="s">
        <v>81</v>
      </c>
      <c r="I33" t="s">
        <v>23</v>
      </c>
      <c r="K33" s="33"/>
      <c r="O33" t="s">
        <v>24</v>
      </c>
      <c r="P33" t="s">
        <v>24</v>
      </c>
      <c r="R33" s="33"/>
    </row>
    <row r="34" spans="1:18" x14ac:dyDescent="0.35">
      <c r="A34">
        <v>21</v>
      </c>
      <c r="B34">
        <v>45</v>
      </c>
      <c r="C34" t="s">
        <v>82</v>
      </c>
      <c r="D34" t="s">
        <v>83</v>
      </c>
      <c r="E34" t="s">
        <v>27</v>
      </c>
      <c r="F34" t="s">
        <v>27</v>
      </c>
      <c r="G34" t="s">
        <v>27</v>
      </c>
      <c r="H34" t="s">
        <v>27</v>
      </c>
      <c r="I34" t="s">
        <v>18</v>
      </c>
      <c r="J34" t="s">
        <v>19</v>
      </c>
      <c r="K34" s="33" t="s">
        <v>19</v>
      </c>
      <c r="L34" t="s">
        <v>20</v>
      </c>
      <c r="M34" t="s">
        <v>20</v>
      </c>
      <c r="N34" t="s">
        <v>20</v>
      </c>
      <c r="Q34" t="s">
        <v>20</v>
      </c>
      <c r="R34" s="33" t="s">
        <v>20</v>
      </c>
    </row>
    <row r="35" spans="1:18" x14ac:dyDescent="0.35">
      <c r="A35">
        <v>21</v>
      </c>
      <c r="B35">
        <v>45</v>
      </c>
      <c r="C35" t="s">
        <v>84</v>
      </c>
      <c r="E35" t="s">
        <v>27</v>
      </c>
      <c r="I35" t="s">
        <v>23</v>
      </c>
      <c r="K35" s="33" t="s">
        <v>27</v>
      </c>
      <c r="L35" t="s">
        <v>20</v>
      </c>
      <c r="R35" s="33"/>
    </row>
    <row r="36" spans="1:18" x14ac:dyDescent="0.35">
      <c r="A36">
        <v>21</v>
      </c>
      <c r="B36">
        <v>55</v>
      </c>
      <c r="C36" t="s">
        <v>85</v>
      </c>
      <c r="D36" t="s">
        <v>86</v>
      </c>
      <c r="E36" t="s">
        <v>27</v>
      </c>
      <c r="F36" t="s">
        <v>27</v>
      </c>
      <c r="G36" t="s">
        <v>27</v>
      </c>
      <c r="H36" t="s">
        <v>27</v>
      </c>
      <c r="I36" t="s">
        <v>46</v>
      </c>
      <c r="J36" t="s">
        <v>27</v>
      </c>
      <c r="K36" s="32" t="s">
        <v>27</v>
      </c>
      <c r="L36" t="s">
        <v>20</v>
      </c>
      <c r="M36" t="s">
        <v>28</v>
      </c>
      <c r="N36" t="s">
        <v>20</v>
      </c>
      <c r="O36" t="s">
        <v>20</v>
      </c>
      <c r="P36" t="s">
        <v>20</v>
      </c>
      <c r="Q36" t="s">
        <v>20</v>
      </c>
      <c r="R36" s="33" t="s">
        <v>20</v>
      </c>
    </row>
    <row r="37" spans="1:18" x14ac:dyDescent="0.35">
      <c r="A37">
        <v>21</v>
      </c>
      <c r="B37">
        <v>55</v>
      </c>
      <c r="C37" t="s">
        <v>87</v>
      </c>
      <c r="D37" t="s">
        <v>88</v>
      </c>
      <c r="G37" t="s">
        <v>18</v>
      </c>
      <c r="H37" t="s">
        <v>18</v>
      </c>
      <c r="I37" t="s">
        <v>18</v>
      </c>
      <c r="J37" t="s">
        <v>18</v>
      </c>
      <c r="K37" s="32" t="s">
        <v>18</v>
      </c>
      <c r="N37" t="s">
        <v>89</v>
      </c>
      <c r="R37" s="33"/>
    </row>
    <row r="38" spans="1:18" x14ac:dyDescent="0.35">
      <c r="A38">
        <v>21</v>
      </c>
      <c r="B38">
        <v>55</v>
      </c>
      <c r="C38" t="s">
        <v>90</v>
      </c>
      <c r="D38" t="s">
        <v>91</v>
      </c>
      <c r="E38" t="s">
        <v>27</v>
      </c>
      <c r="F38" t="s">
        <v>49</v>
      </c>
      <c r="G38" t="s">
        <v>49</v>
      </c>
      <c r="H38" t="s">
        <v>61</v>
      </c>
      <c r="I38" t="s">
        <v>19</v>
      </c>
      <c r="J38" t="s">
        <v>19</v>
      </c>
      <c r="K38" s="32" t="s">
        <v>19</v>
      </c>
      <c r="L38" t="s">
        <v>20</v>
      </c>
      <c r="M38" t="s">
        <v>28</v>
      </c>
      <c r="N38" t="s">
        <v>28</v>
      </c>
      <c r="Q38" t="s">
        <v>28</v>
      </c>
      <c r="R38" s="33" t="s">
        <v>28</v>
      </c>
    </row>
    <row r="39" spans="1:18" x14ac:dyDescent="0.35">
      <c r="A39">
        <v>21</v>
      </c>
      <c r="B39">
        <v>55</v>
      </c>
      <c r="C39" t="s">
        <v>92</v>
      </c>
      <c r="I39" t="s">
        <v>23</v>
      </c>
      <c r="J39" t="s">
        <v>23</v>
      </c>
      <c r="K39" s="33"/>
      <c r="R39" s="33"/>
    </row>
    <row r="40" spans="1:18" x14ac:dyDescent="0.35">
      <c r="A40">
        <v>21</v>
      </c>
      <c r="B40">
        <v>56</v>
      </c>
      <c r="C40" t="s">
        <v>93</v>
      </c>
      <c r="D40" t="s">
        <v>94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s="33" t="s">
        <v>27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s="33" t="s">
        <v>20</v>
      </c>
    </row>
    <row r="41" spans="1:18" x14ac:dyDescent="0.35">
      <c r="A41">
        <v>21</v>
      </c>
      <c r="B41">
        <v>56</v>
      </c>
      <c r="C41" t="s">
        <v>95</v>
      </c>
      <c r="D41" t="s">
        <v>96</v>
      </c>
      <c r="E41" t="s">
        <v>27</v>
      </c>
      <c r="F41" t="s">
        <v>23</v>
      </c>
      <c r="I41" t="s">
        <v>23</v>
      </c>
      <c r="K41" s="33"/>
      <c r="L41" t="s">
        <v>20</v>
      </c>
      <c r="M41" t="s">
        <v>23</v>
      </c>
      <c r="R41" s="33"/>
    </row>
    <row r="42" spans="1:18" x14ac:dyDescent="0.35">
      <c r="A42">
        <v>21</v>
      </c>
      <c r="B42">
        <v>56</v>
      </c>
      <c r="C42" t="s">
        <v>97</v>
      </c>
      <c r="D42" t="s">
        <v>98</v>
      </c>
      <c r="E42" t="s">
        <v>27</v>
      </c>
      <c r="F42" t="s">
        <v>49</v>
      </c>
      <c r="G42" t="s">
        <v>49</v>
      </c>
      <c r="H42" t="s">
        <v>61</v>
      </c>
      <c r="I42" t="s">
        <v>49</v>
      </c>
      <c r="J42" t="s">
        <v>27</v>
      </c>
      <c r="K42" s="33" t="s">
        <v>27</v>
      </c>
      <c r="L42" t="s">
        <v>20</v>
      </c>
      <c r="M42" t="s">
        <v>20</v>
      </c>
      <c r="N42" t="s">
        <v>89</v>
      </c>
      <c r="O42" t="s">
        <v>20</v>
      </c>
      <c r="P42" t="s">
        <v>20</v>
      </c>
      <c r="Q42" t="s">
        <v>20</v>
      </c>
      <c r="R42" s="33" t="s">
        <v>20</v>
      </c>
    </row>
    <row r="43" spans="1:18" x14ac:dyDescent="0.35">
      <c r="A43">
        <v>21</v>
      </c>
      <c r="B43">
        <v>56</v>
      </c>
      <c r="C43" t="s">
        <v>99</v>
      </c>
      <c r="D43" t="s">
        <v>100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s="33" t="s">
        <v>27</v>
      </c>
      <c r="L43" t="s">
        <v>28</v>
      </c>
      <c r="M43" t="s">
        <v>28</v>
      </c>
      <c r="N43" t="s">
        <v>89</v>
      </c>
      <c r="Q43" t="s">
        <v>28</v>
      </c>
      <c r="R43" s="33" t="s">
        <v>28</v>
      </c>
    </row>
    <row r="44" spans="1:18" x14ac:dyDescent="0.35">
      <c r="A44">
        <v>21</v>
      </c>
      <c r="B44">
        <v>56</v>
      </c>
      <c r="C44" t="s">
        <v>101</v>
      </c>
      <c r="G44" t="s">
        <v>23</v>
      </c>
      <c r="I44" t="s">
        <v>23</v>
      </c>
      <c r="J44" t="s">
        <v>23</v>
      </c>
      <c r="K44" s="33"/>
      <c r="O44" t="s">
        <v>24</v>
      </c>
      <c r="P44" t="s">
        <v>24</v>
      </c>
      <c r="R44" s="33"/>
    </row>
    <row r="45" spans="1:18" x14ac:dyDescent="0.35">
      <c r="A45">
        <v>21</v>
      </c>
      <c r="B45">
        <v>56</v>
      </c>
      <c r="C45" t="s">
        <v>102</v>
      </c>
      <c r="G45" t="s">
        <v>23</v>
      </c>
      <c r="I45" t="s">
        <v>23</v>
      </c>
      <c r="J45" t="s">
        <v>23</v>
      </c>
      <c r="K45" s="33"/>
      <c r="L45" t="s">
        <v>23</v>
      </c>
      <c r="M45" t="s">
        <v>23</v>
      </c>
      <c r="R45" s="33"/>
    </row>
    <row r="46" spans="1:18" x14ac:dyDescent="0.35">
      <c r="A46">
        <v>27</v>
      </c>
      <c r="B46">
        <v>23</v>
      </c>
      <c r="C46" t="s">
        <v>103</v>
      </c>
      <c r="D46" t="s">
        <v>104</v>
      </c>
      <c r="E46" t="s">
        <v>18</v>
      </c>
      <c r="F46" t="s">
        <v>27</v>
      </c>
      <c r="G46" t="s">
        <v>27</v>
      </c>
      <c r="H46" t="s">
        <v>18</v>
      </c>
      <c r="I46" t="s">
        <v>27</v>
      </c>
      <c r="J46" t="s">
        <v>19</v>
      </c>
      <c r="K46" s="33" t="s">
        <v>19</v>
      </c>
      <c r="L46" t="s">
        <v>20</v>
      </c>
      <c r="M46" t="s">
        <v>20</v>
      </c>
      <c r="N46" t="s">
        <v>105</v>
      </c>
      <c r="O46" t="s">
        <v>89</v>
      </c>
      <c r="P46" t="s">
        <v>89</v>
      </c>
      <c r="Q46" t="s">
        <v>20</v>
      </c>
      <c r="R46" s="33" t="s">
        <v>20</v>
      </c>
    </row>
    <row r="47" spans="1:18" x14ac:dyDescent="0.35">
      <c r="A47">
        <v>27</v>
      </c>
      <c r="B47">
        <v>23</v>
      </c>
      <c r="C47" t="s">
        <v>106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s="33" t="s">
        <v>27</v>
      </c>
      <c r="L47" t="s">
        <v>20</v>
      </c>
      <c r="M47" t="s">
        <v>20</v>
      </c>
      <c r="N47" t="s">
        <v>20</v>
      </c>
      <c r="O47" t="s">
        <v>89</v>
      </c>
      <c r="P47" t="s">
        <v>89</v>
      </c>
      <c r="Q47" t="s">
        <v>89</v>
      </c>
      <c r="R47" s="33" t="s">
        <v>89</v>
      </c>
    </row>
    <row r="48" spans="1:18" x14ac:dyDescent="0.35">
      <c r="A48">
        <v>27</v>
      </c>
      <c r="B48">
        <v>23</v>
      </c>
      <c r="C48" t="s">
        <v>107</v>
      </c>
      <c r="I48" t="s">
        <v>23</v>
      </c>
      <c r="J48" t="s">
        <v>23</v>
      </c>
      <c r="K48" s="33"/>
      <c r="Q48" t="s">
        <v>23</v>
      </c>
      <c r="R48" s="33" t="s">
        <v>23</v>
      </c>
    </row>
    <row r="49" spans="1:18" x14ac:dyDescent="0.35">
      <c r="A49">
        <v>27</v>
      </c>
      <c r="B49">
        <v>31</v>
      </c>
      <c r="C49" t="s">
        <v>108</v>
      </c>
      <c r="D49" t="s">
        <v>109</v>
      </c>
      <c r="E49" t="s">
        <v>27</v>
      </c>
      <c r="F49" t="s">
        <v>61</v>
      </c>
      <c r="G49" t="s">
        <v>27</v>
      </c>
      <c r="H49" t="s">
        <v>27</v>
      </c>
      <c r="I49" t="s">
        <v>27</v>
      </c>
      <c r="J49" t="s">
        <v>27</v>
      </c>
      <c r="K49" s="33" t="s">
        <v>27</v>
      </c>
      <c r="L49" t="s">
        <v>20</v>
      </c>
      <c r="M49" t="s">
        <v>20</v>
      </c>
      <c r="N49" t="s">
        <v>20</v>
      </c>
      <c r="O49" t="s">
        <v>89</v>
      </c>
      <c r="P49" t="s">
        <v>89</v>
      </c>
      <c r="Q49" t="s">
        <v>20</v>
      </c>
      <c r="R49" s="33" t="s">
        <v>20</v>
      </c>
    </row>
    <row r="50" spans="1:18" x14ac:dyDescent="0.35">
      <c r="A50">
        <v>27</v>
      </c>
      <c r="B50">
        <v>31</v>
      </c>
      <c r="C50" t="s">
        <v>39</v>
      </c>
      <c r="E50" t="s">
        <v>18</v>
      </c>
      <c r="F50" t="s">
        <v>27</v>
      </c>
      <c r="G50" t="s">
        <v>18</v>
      </c>
      <c r="H50" t="s">
        <v>18</v>
      </c>
      <c r="I50" t="s">
        <v>19</v>
      </c>
      <c r="J50" t="s">
        <v>27</v>
      </c>
      <c r="K50" s="33" t="s">
        <v>27</v>
      </c>
      <c r="L50" t="s">
        <v>20</v>
      </c>
      <c r="M50" t="s">
        <v>20</v>
      </c>
      <c r="N50" t="s">
        <v>28</v>
      </c>
      <c r="O50" t="s">
        <v>89</v>
      </c>
      <c r="P50" t="s">
        <v>89</v>
      </c>
      <c r="Q50" t="s">
        <v>20</v>
      </c>
      <c r="R50" s="33" t="s">
        <v>20</v>
      </c>
    </row>
    <row r="51" spans="1:18" x14ac:dyDescent="0.35">
      <c r="A51">
        <v>27</v>
      </c>
      <c r="B51">
        <v>31</v>
      </c>
      <c r="C51" t="s">
        <v>40</v>
      </c>
      <c r="J51" t="s">
        <v>23</v>
      </c>
      <c r="K51" s="33"/>
      <c r="Q51" t="s">
        <v>23</v>
      </c>
      <c r="R51" s="33" t="s">
        <v>23</v>
      </c>
    </row>
    <row r="52" spans="1:18" x14ac:dyDescent="0.35">
      <c r="A52">
        <v>27</v>
      </c>
      <c r="B52">
        <v>32</v>
      </c>
      <c r="C52" t="s">
        <v>41</v>
      </c>
      <c r="D52" t="s">
        <v>42</v>
      </c>
      <c r="E52" t="s">
        <v>27</v>
      </c>
      <c r="F52" t="s">
        <v>27</v>
      </c>
      <c r="G52" t="s">
        <v>19</v>
      </c>
      <c r="H52" t="s">
        <v>27</v>
      </c>
      <c r="I52" t="s">
        <v>19</v>
      </c>
      <c r="J52" t="s">
        <v>19</v>
      </c>
      <c r="K52" s="33" t="s">
        <v>18</v>
      </c>
      <c r="L52" t="s">
        <v>20</v>
      </c>
      <c r="M52" t="s">
        <v>20</v>
      </c>
      <c r="N52" t="s">
        <v>110</v>
      </c>
      <c r="O52" t="s">
        <v>89</v>
      </c>
      <c r="P52" t="s">
        <v>89</v>
      </c>
      <c r="Q52" t="s">
        <v>20</v>
      </c>
      <c r="R52" s="33" t="s">
        <v>20</v>
      </c>
    </row>
    <row r="53" spans="1:18" x14ac:dyDescent="0.35">
      <c r="A53">
        <v>27</v>
      </c>
      <c r="B53">
        <v>32</v>
      </c>
      <c r="C53" t="s">
        <v>111</v>
      </c>
      <c r="D53" t="s">
        <v>112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s="33" t="s">
        <v>27</v>
      </c>
      <c r="L53" t="s">
        <v>20</v>
      </c>
      <c r="M53" t="s">
        <v>20</v>
      </c>
      <c r="N53" t="s">
        <v>20</v>
      </c>
      <c r="O53" t="s">
        <v>89</v>
      </c>
      <c r="P53" t="s">
        <v>89</v>
      </c>
      <c r="Q53" t="s">
        <v>20</v>
      </c>
      <c r="R53" s="33" t="s">
        <v>20</v>
      </c>
    </row>
    <row r="54" spans="1:18" x14ac:dyDescent="0.35">
      <c r="A54">
        <v>27</v>
      </c>
      <c r="B54">
        <v>32</v>
      </c>
      <c r="C54" t="s">
        <v>44</v>
      </c>
      <c r="D54" t="s">
        <v>45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s="33" t="s">
        <v>27</v>
      </c>
      <c r="L54" t="s">
        <v>20</v>
      </c>
      <c r="M54" t="s">
        <v>20</v>
      </c>
      <c r="N54" t="s">
        <v>20</v>
      </c>
      <c r="O54" t="s">
        <v>89</v>
      </c>
      <c r="P54" t="s">
        <v>89</v>
      </c>
      <c r="Q54" t="s">
        <v>20</v>
      </c>
      <c r="R54" s="33" t="s">
        <v>20</v>
      </c>
    </row>
    <row r="55" spans="1:18" x14ac:dyDescent="0.35">
      <c r="A55">
        <v>27</v>
      </c>
      <c r="B55">
        <v>32</v>
      </c>
      <c r="C55" t="s">
        <v>113</v>
      </c>
      <c r="D55" t="s">
        <v>114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s="33" t="s">
        <v>601</v>
      </c>
      <c r="L55" t="s">
        <v>20</v>
      </c>
      <c r="M55" t="s">
        <v>20</v>
      </c>
      <c r="N55" t="s">
        <v>20</v>
      </c>
      <c r="O55" t="s">
        <v>89</v>
      </c>
      <c r="P55" t="s">
        <v>89</v>
      </c>
      <c r="Q55" t="s">
        <v>20</v>
      </c>
      <c r="R55" s="33" t="s">
        <v>20</v>
      </c>
    </row>
    <row r="56" spans="1:18" x14ac:dyDescent="0.35">
      <c r="A56">
        <v>27</v>
      </c>
      <c r="B56">
        <v>32</v>
      </c>
      <c r="C56" t="s">
        <v>115</v>
      </c>
      <c r="D56" t="s">
        <v>116</v>
      </c>
      <c r="E56" t="s">
        <v>49</v>
      </c>
      <c r="F56" t="s">
        <v>61</v>
      </c>
      <c r="G56" t="s">
        <v>117</v>
      </c>
      <c r="H56" t="s">
        <v>49</v>
      </c>
      <c r="I56" t="s">
        <v>49</v>
      </c>
      <c r="J56" t="s">
        <v>49</v>
      </c>
      <c r="K56" s="33" t="s">
        <v>49</v>
      </c>
      <c r="L56" t="s">
        <v>28</v>
      </c>
      <c r="M56" t="s">
        <v>28</v>
      </c>
      <c r="N56" t="s">
        <v>89</v>
      </c>
      <c r="O56" t="s">
        <v>20</v>
      </c>
      <c r="P56" t="s">
        <v>20</v>
      </c>
      <c r="Q56" t="s">
        <v>20</v>
      </c>
      <c r="R56" s="33" t="s">
        <v>20</v>
      </c>
    </row>
    <row r="57" spans="1:18" x14ac:dyDescent="0.35">
      <c r="A57">
        <v>27</v>
      </c>
      <c r="B57">
        <v>32</v>
      </c>
      <c r="C57" t="s">
        <v>47</v>
      </c>
      <c r="D57" t="s">
        <v>48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s="33" t="s">
        <v>27</v>
      </c>
      <c r="L57" t="s">
        <v>20</v>
      </c>
      <c r="M57" t="s">
        <v>20</v>
      </c>
      <c r="N57" t="s">
        <v>20</v>
      </c>
      <c r="O57" t="s">
        <v>89</v>
      </c>
      <c r="P57" t="s">
        <v>89</v>
      </c>
      <c r="Q57" t="s">
        <v>20</v>
      </c>
      <c r="R57" s="33" t="s">
        <v>20</v>
      </c>
    </row>
    <row r="58" spans="1:18" x14ac:dyDescent="0.35">
      <c r="A58">
        <v>27</v>
      </c>
      <c r="B58">
        <v>32</v>
      </c>
      <c r="C58" t="s">
        <v>118</v>
      </c>
      <c r="D58" t="s">
        <v>119</v>
      </c>
      <c r="E58" t="s">
        <v>18</v>
      </c>
      <c r="F58" t="s">
        <v>18</v>
      </c>
      <c r="G58" t="s">
        <v>19</v>
      </c>
      <c r="H58" t="s">
        <v>27</v>
      </c>
      <c r="I58" t="s">
        <v>18</v>
      </c>
      <c r="J58" t="s">
        <v>19</v>
      </c>
      <c r="K58" s="33" t="s">
        <v>19</v>
      </c>
      <c r="L58" t="s">
        <v>20</v>
      </c>
      <c r="M58" t="s">
        <v>20</v>
      </c>
      <c r="N58" t="s">
        <v>28</v>
      </c>
      <c r="O58" t="s">
        <v>89</v>
      </c>
      <c r="P58" t="s">
        <v>89</v>
      </c>
      <c r="Q58" t="s">
        <v>20</v>
      </c>
      <c r="R58" s="33" t="s">
        <v>20</v>
      </c>
    </row>
    <row r="59" spans="1:18" x14ac:dyDescent="0.35">
      <c r="A59">
        <v>27</v>
      </c>
      <c r="B59">
        <v>32</v>
      </c>
      <c r="C59" t="s">
        <v>56</v>
      </c>
      <c r="E59" t="s">
        <v>27</v>
      </c>
      <c r="F59" t="s">
        <v>27</v>
      </c>
      <c r="G59" t="s">
        <v>27</v>
      </c>
      <c r="H59" t="s">
        <v>18</v>
      </c>
      <c r="I59" t="s">
        <v>27</v>
      </c>
      <c r="J59" t="s">
        <v>19</v>
      </c>
      <c r="K59" s="33" t="s">
        <v>19</v>
      </c>
      <c r="L59" t="s">
        <v>20</v>
      </c>
      <c r="M59" t="s">
        <v>20</v>
      </c>
      <c r="N59" t="s">
        <v>28</v>
      </c>
      <c r="O59" t="s">
        <v>89</v>
      </c>
      <c r="P59" t="s">
        <v>89</v>
      </c>
      <c r="Q59" t="s">
        <v>20</v>
      </c>
      <c r="R59" s="33" t="s">
        <v>20</v>
      </c>
    </row>
    <row r="60" spans="1:18" x14ac:dyDescent="0.35">
      <c r="A60">
        <v>27</v>
      </c>
      <c r="B60">
        <v>32</v>
      </c>
      <c r="C60" t="s">
        <v>57</v>
      </c>
      <c r="I60" t="s">
        <v>23</v>
      </c>
      <c r="J60" t="s">
        <v>23</v>
      </c>
      <c r="K60" s="33"/>
      <c r="Q60" t="s">
        <v>23</v>
      </c>
      <c r="R60" s="33" t="s">
        <v>23</v>
      </c>
    </row>
    <row r="61" spans="1:18" x14ac:dyDescent="0.35">
      <c r="A61">
        <v>27</v>
      </c>
      <c r="B61">
        <v>33</v>
      </c>
      <c r="C61" t="s">
        <v>120</v>
      </c>
      <c r="D61" t="s">
        <v>121</v>
      </c>
      <c r="E61" t="s">
        <v>18</v>
      </c>
      <c r="F61" t="s">
        <v>18</v>
      </c>
      <c r="G61" t="s">
        <v>18</v>
      </c>
      <c r="H61" t="s">
        <v>27</v>
      </c>
      <c r="I61" t="s">
        <v>27</v>
      </c>
      <c r="J61" t="s">
        <v>19</v>
      </c>
      <c r="K61" s="33" t="s">
        <v>601</v>
      </c>
      <c r="L61" t="s">
        <v>20</v>
      </c>
      <c r="M61" t="s">
        <v>20</v>
      </c>
      <c r="N61" t="s">
        <v>20</v>
      </c>
      <c r="O61" t="s">
        <v>89</v>
      </c>
      <c r="P61" t="s">
        <v>89</v>
      </c>
      <c r="Q61" t="s">
        <v>20</v>
      </c>
      <c r="R61" s="33" t="s">
        <v>20</v>
      </c>
    </row>
    <row r="62" spans="1:18" x14ac:dyDescent="0.35">
      <c r="A62">
        <v>27</v>
      </c>
      <c r="B62">
        <v>33</v>
      </c>
      <c r="C62" t="s">
        <v>122</v>
      </c>
      <c r="E62" t="s">
        <v>27</v>
      </c>
      <c r="F62" t="s">
        <v>27</v>
      </c>
      <c r="G62" t="s">
        <v>18</v>
      </c>
      <c r="H62" t="s">
        <v>27</v>
      </c>
      <c r="I62" t="s">
        <v>27</v>
      </c>
      <c r="J62" t="s">
        <v>19</v>
      </c>
      <c r="K62" s="33" t="s">
        <v>601</v>
      </c>
      <c r="L62" t="s">
        <v>28</v>
      </c>
      <c r="M62" t="s">
        <v>28</v>
      </c>
      <c r="N62" t="s">
        <v>28</v>
      </c>
      <c r="O62" t="s">
        <v>89</v>
      </c>
      <c r="P62" t="s">
        <v>89</v>
      </c>
      <c r="Q62" t="s">
        <v>89</v>
      </c>
      <c r="R62" s="33" t="s">
        <v>89</v>
      </c>
    </row>
    <row r="63" spans="1:18" x14ac:dyDescent="0.35">
      <c r="A63">
        <v>27</v>
      </c>
      <c r="B63">
        <v>33</v>
      </c>
      <c r="C63" t="s">
        <v>58</v>
      </c>
      <c r="I63" t="s">
        <v>23</v>
      </c>
      <c r="J63" t="s">
        <v>23</v>
      </c>
      <c r="K63" s="33"/>
      <c r="Q63" t="s">
        <v>23</v>
      </c>
      <c r="R63" s="33" t="s">
        <v>23</v>
      </c>
    </row>
    <row r="64" spans="1:18" x14ac:dyDescent="0.35">
      <c r="A64">
        <v>27</v>
      </c>
      <c r="B64">
        <v>34</v>
      </c>
      <c r="C64" t="s">
        <v>62</v>
      </c>
      <c r="D64" t="s">
        <v>63</v>
      </c>
      <c r="E64" t="s">
        <v>18</v>
      </c>
      <c r="F64" t="s">
        <v>18</v>
      </c>
      <c r="G64" t="s">
        <v>27</v>
      </c>
      <c r="H64" t="s">
        <v>27</v>
      </c>
      <c r="I64" t="s">
        <v>27</v>
      </c>
      <c r="J64" t="s">
        <v>27</v>
      </c>
      <c r="K64" s="33" t="s">
        <v>18</v>
      </c>
      <c r="L64" t="s">
        <v>20</v>
      </c>
      <c r="M64" t="s">
        <v>20</v>
      </c>
      <c r="N64" t="s">
        <v>28</v>
      </c>
      <c r="O64" t="s">
        <v>28</v>
      </c>
      <c r="P64" t="s">
        <v>28</v>
      </c>
      <c r="Q64" t="s">
        <v>20</v>
      </c>
      <c r="R64" s="33" t="s">
        <v>20</v>
      </c>
    </row>
    <row r="65" spans="1:18" x14ac:dyDescent="0.35">
      <c r="A65">
        <v>27</v>
      </c>
      <c r="B65">
        <v>34</v>
      </c>
      <c r="C65" t="s">
        <v>65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s="33" t="s">
        <v>43</v>
      </c>
      <c r="L65" t="s">
        <v>20</v>
      </c>
      <c r="M65" t="s">
        <v>20</v>
      </c>
      <c r="N65" t="s">
        <v>28</v>
      </c>
      <c r="O65" t="s">
        <v>89</v>
      </c>
      <c r="P65" t="s">
        <v>89</v>
      </c>
      <c r="Q65" t="s">
        <v>28</v>
      </c>
      <c r="R65" s="33" t="s">
        <v>28</v>
      </c>
    </row>
    <row r="66" spans="1:18" x14ac:dyDescent="0.35">
      <c r="A66">
        <v>27</v>
      </c>
      <c r="B66">
        <v>34</v>
      </c>
      <c r="C66" t="s">
        <v>66</v>
      </c>
      <c r="I66" t="s">
        <v>23</v>
      </c>
      <c r="K66" s="33"/>
      <c r="Q66" t="s">
        <v>20</v>
      </c>
      <c r="R66" s="33" t="s">
        <v>20</v>
      </c>
    </row>
    <row r="67" spans="1:18" x14ac:dyDescent="0.35">
      <c r="A67">
        <v>27</v>
      </c>
      <c r="B67">
        <v>35</v>
      </c>
      <c r="C67" t="s">
        <v>67</v>
      </c>
      <c r="D67" t="s">
        <v>68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 s="33" t="s">
        <v>27</v>
      </c>
      <c r="L67" t="s">
        <v>20</v>
      </c>
      <c r="M67" t="s">
        <v>20</v>
      </c>
      <c r="N67" t="s">
        <v>20</v>
      </c>
      <c r="O67" t="s">
        <v>28</v>
      </c>
      <c r="P67" t="s">
        <v>28</v>
      </c>
      <c r="Q67" t="s">
        <v>20</v>
      </c>
      <c r="R67" s="33" t="s">
        <v>20</v>
      </c>
    </row>
    <row r="68" spans="1:18" x14ac:dyDescent="0.35">
      <c r="A68">
        <v>27</v>
      </c>
      <c r="B68">
        <v>35</v>
      </c>
      <c r="C68" t="s">
        <v>123</v>
      </c>
      <c r="D68" t="s">
        <v>124</v>
      </c>
      <c r="E68" t="s">
        <v>27</v>
      </c>
      <c r="F68" t="s">
        <v>27</v>
      </c>
      <c r="G68" t="s">
        <v>27</v>
      </c>
      <c r="H68" t="s">
        <v>27</v>
      </c>
      <c r="I68" t="s">
        <v>18</v>
      </c>
      <c r="J68" t="s">
        <v>18</v>
      </c>
      <c r="K68" s="33" t="s">
        <v>27</v>
      </c>
      <c r="L68" t="s">
        <v>20</v>
      </c>
      <c r="M68" t="s">
        <v>20</v>
      </c>
      <c r="N68" t="s">
        <v>20</v>
      </c>
      <c r="O68" t="s">
        <v>28</v>
      </c>
      <c r="P68" t="s">
        <v>28</v>
      </c>
      <c r="Q68" t="s">
        <v>20</v>
      </c>
      <c r="R68" s="33" t="s">
        <v>20</v>
      </c>
    </row>
    <row r="69" spans="1:18" x14ac:dyDescent="0.35">
      <c r="A69">
        <v>27</v>
      </c>
      <c r="B69">
        <v>35</v>
      </c>
      <c r="C69" t="s">
        <v>125</v>
      </c>
      <c r="D69" t="s">
        <v>126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s="33" t="s">
        <v>27</v>
      </c>
      <c r="L69" t="s">
        <v>20</v>
      </c>
      <c r="M69" t="s">
        <v>20</v>
      </c>
      <c r="N69" t="s">
        <v>20</v>
      </c>
      <c r="O69" t="s">
        <v>28</v>
      </c>
      <c r="P69" t="s">
        <v>28</v>
      </c>
      <c r="Q69" t="s">
        <v>20</v>
      </c>
      <c r="R69" s="33" t="s">
        <v>20</v>
      </c>
    </row>
    <row r="70" spans="1:18" x14ac:dyDescent="0.35">
      <c r="A70">
        <v>27</v>
      </c>
      <c r="B70">
        <v>35</v>
      </c>
      <c r="C70" t="s">
        <v>71</v>
      </c>
      <c r="E70" t="s">
        <v>18</v>
      </c>
      <c r="F70" t="s">
        <v>27</v>
      </c>
      <c r="G70" t="s">
        <v>27</v>
      </c>
      <c r="H70" t="s">
        <v>18</v>
      </c>
      <c r="I70" t="s">
        <v>27</v>
      </c>
      <c r="J70" t="s">
        <v>27</v>
      </c>
      <c r="K70" s="33" t="s">
        <v>27</v>
      </c>
      <c r="L70" t="s">
        <v>20</v>
      </c>
      <c r="M70" t="s">
        <v>20</v>
      </c>
      <c r="N70" t="s">
        <v>20</v>
      </c>
      <c r="O70" t="s">
        <v>89</v>
      </c>
      <c r="P70" t="s">
        <v>89</v>
      </c>
      <c r="Q70" t="s">
        <v>20</v>
      </c>
      <c r="R70" s="33" t="s">
        <v>20</v>
      </c>
    </row>
    <row r="71" spans="1:18" x14ac:dyDescent="0.35">
      <c r="A71">
        <v>27</v>
      </c>
      <c r="B71">
        <v>35</v>
      </c>
      <c r="C71" t="s">
        <v>72</v>
      </c>
      <c r="I71" t="s">
        <v>23</v>
      </c>
      <c r="J71" t="s">
        <v>23</v>
      </c>
      <c r="K71" s="33"/>
      <c r="Q71" t="s">
        <v>23</v>
      </c>
      <c r="R71" s="33" t="s">
        <v>23</v>
      </c>
    </row>
    <row r="72" spans="1:18" x14ac:dyDescent="0.35">
      <c r="A72">
        <v>27</v>
      </c>
      <c r="B72">
        <v>37</v>
      </c>
      <c r="C72" t="s">
        <v>127</v>
      </c>
      <c r="D72" t="s">
        <v>128</v>
      </c>
      <c r="E72" t="s">
        <v>27</v>
      </c>
      <c r="F72" t="s">
        <v>27</v>
      </c>
      <c r="G72" t="s">
        <v>27</v>
      </c>
      <c r="H72" t="s">
        <v>18</v>
      </c>
      <c r="I72" t="s">
        <v>18</v>
      </c>
      <c r="J72" t="s">
        <v>19</v>
      </c>
      <c r="K72" s="33" t="s">
        <v>18</v>
      </c>
      <c r="L72" t="s">
        <v>20</v>
      </c>
      <c r="M72" t="s">
        <v>20</v>
      </c>
      <c r="N72" t="s">
        <v>20</v>
      </c>
      <c r="O72" t="s">
        <v>89</v>
      </c>
      <c r="P72" t="s">
        <v>89</v>
      </c>
      <c r="Q72" t="s">
        <v>20</v>
      </c>
      <c r="R72" s="33" t="s">
        <v>20</v>
      </c>
    </row>
    <row r="73" spans="1:18" x14ac:dyDescent="0.35">
      <c r="A73">
        <v>27</v>
      </c>
      <c r="B73">
        <v>37</v>
      </c>
      <c r="C73" t="s">
        <v>73</v>
      </c>
      <c r="D73" t="s">
        <v>74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s="33" t="s">
        <v>27</v>
      </c>
      <c r="L73" t="s">
        <v>20</v>
      </c>
      <c r="M73" t="s">
        <v>20</v>
      </c>
      <c r="N73" t="s">
        <v>20</v>
      </c>
      <c r="O73" t="s">
        <v>89</v>
      </c>
      <c r="P73" t="s">
        <v>89</v>
      </c>
      <c r="Q73" t="s">
        <v>20</v>
      </c>
      <c r="R73" s="33" t="s">
        <v>20</v>
      </c>
    </row>
    <row r="74" spans="1:18" x14ac:dyDescent="0.35">
      <c r="A74">
        <v>27</v>
      </c>
      <c r="B74">
        <v>37</v>
      </c>
      <c r="C74" t="s">
        <v>75</v>
      </c>
      <c r="D74" t="s">
        <v>76</v>
      </c>
      <c r="E74" t="s">
        <v>18</v>
      </c>
      <c r="F74" t="s">
        <v>27</v>
      </c>
      <c r="G74" t="s">
        <v>27</v>
      </c>
      <c r="H74" t="s">
        <v>18</v>
      </c>
      <c r="I74" t="s">
        <v>27</v>
      </c>
      <c r="J74" t="s">
        <v>27</v>
      </c>
      <c r="K74" s="33" t="s">
        <v>27</v>
      </c>
      <c r="L74" t="s">
        <v>20</v>
      </c>
      <c r="M74" t="s">
        <v>20</v>
      </c>
      <c r="N74" t="s">
        <v>20</v>
      </c>
      <c r="O74" t="s">
        <v>89</v>
      </c>
      <c r="P74" t="s">
        <v>89</v>
      </c>
      <c r="Q74" t="s">
        <v>20</v>
      </c>
      <c r="R74" s="33" t="s">
        <v>20</v>
      </c>
    </row>
    <row r="75" spans="1:18" x14ac:dyDescent="0.35">
      <c r="A75">
        <v>27</v>
      </c>
      <c r="B75">
        <v>37</v>
      </c>
      <c r="C75" t="s">
        <v>77</v>
      </c>
      <c r="E75" t="s">
        <v>27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 s="33" t="s">
        <v>27</v>
      </c>
      <c r="L75" t="s">
        <v>89</v>
      </c>
      <c r="M75" t="s">
        <v>89</v>
      </c>
      <c r="N75" t="s">
        <v>89</v>
      </c>
      <c r="O75" t="s">
        <v>89</v>
      </c>
      <c r="P75" t="s">
        <v>89</v>
      </c>
      <c r="Q75" t="s">
        <v>20</v>
      </c>
      <c r="R75" s="33" t="s">
        <v>20</v>
      </c>
    </row>
    <row r="76" spans="1:18" x14ac:dyDescent="0.35">
      <c r="A76">
        <v>27</v>
      </c>
      <c r="B76">
        <v>37</v>
      </c>
      <c r="C76" t="s">
        <v>78</v>
      </c>
      <c r="I76" t="s">
        <v>23</v>
      </c>
      <c r="J76" t="s">
        <v>23</v>
      </c>
      <c r="K76" s="33"/>
      <c r="Q76" t="s">
        <v>23</v>
      </c>
      <c r="R76" s="33" t="s">
        <v>23</v>
      </c>
    </row>
    <row r="77" spans="1:18" x14ac:dyDescent="0.35">
      <c r="A77">
        <v>27</v>
      </c>
      <c r="B77">
        <v>45</v>
      </c>
      <c r="C77" t="s">
        <v>129</v>
      </c>
      <c r="D77" t="s">
        <v>130</v>
      </c>
      <c r="E77" t="s">
        <v>49</v>
      </c>
      <c r="F77" t="s">
        <v>61</v>
      </c>
      <c r="G77" t="s">
        <v>49</v>
      </c>
      <c r="H77" t="s">
        <v>27</v>
      </c>
      <c r="I77" t="s">
        <v>27</v>
      </c>
      <c r="J77" t="s">
        <v>49</v>
      </c>
      <c r="K77" s="33" t="s">
        <v>601</v>
      </c>
      <c r="L77" t="s">
        <v>20</v>
      </c>
      <c r="M77" t="s">
        <v>20</v>
      </c>
      <c r="N77" t="s">
        <v>20</v>
      </c>
      <c r="O77" t="s">
        <v>89</v>
      </c>
      <c r="P77" t="s">
        <v>89</v>
      </c>
      <c r="Q77" t="s">
        <v>20</v>
      </c>
      <c r="R77" s="33" t="s">
        <v>20</v>
      </c>
    </row>
    <row r="78" spans="1:18" x14ac:dyDescent="0.35">
      <c r="A78">
        <v>27</v>
      </c>
      <c r="B78">
        <v>45</v>
      </c>
      <c r="C78" t="s">
        <v>84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s="33" t="s">
        <v>27</v>
      </c>
      <c r="L78" t="s">
        <v>20</v>
      </c>
      <c r="M78" t="s">
        <v>20</v>
      </c>
      <c r="N78" t="s">
        <v>20</v>
      </c>
      <c r="O78" t="s">
        <v>89</v>
      </c>
      <c r="P78" t="s">
        <v>89</v>
      </c>
      <c r="Q78" t="s">
        <v>89</v>
      </c>
      <c r="R78" s="33" t="s">
        <v>89</v>
      </c>
    </row>
    <row r="79" spans="1:18" x14ac:dyDescent="0.35">
      <c r="A79">
        <v>27</v>
      </c>
      <c r="B79">
        <v>45</v>
      </c>
      <c r="C79" t="s">
        <v>81</v>
      </c>
      <c r="I79" t="s">
        <v>27</v>
      </c>
      <c r="J79" t="s">
        <v>23</v>
      </c>
      <c r="K79" s="33"/>
      <c r="R79" s="33"/>
    </row>
    <row r="80" spans="1:18" x14ac:dyDescent="0.35">
      <c r="A80">
        <v>27</v>
      </c>
      <c r="B80">
        <v>54</v>
      </c>
      <c r="C80" t="s">
        <v>131</v>
      </c>
      <c r="D80" t="s">
        <v>132</v>
      </c>
      <c r="E80" t="s">
        <v>133</v>
      </c>
      <c r="F80" t="s">
        <v>133</v>
      </c>
      <c r="H80" t="s">
        <v>133</v>
      </c>
      <c r="I80" t="s">
        <v>133</v>
      </c>
      <c r="K80" s="33"/>
      <c r="O80" t="s">
        <v>133</v>
      </c>
      <c r="R80" s="33"/>
    </row>
    <row r="81" spans="1:18" x14ac:dyDescent="0.35">
      <c r="A81">
        <v>27</v>
      </c>
      <c r="B81">
        <v>54</v>
      </c>
      <c r="C81" t="s">
        <v>134</v>
      </c>
      <c r="E81" t="s">
        <v>133</v>
      </c>
      <c r="F81" t="s">
        <v>133</v>
      </c>
      <c r="H81" t="s">
        <v>135</v>
      </c>
      <c r="I81" t="s">
        <v>133</v>
      </c>
      <c r="J81" t="s">
        <v>23</v>
      </c>
      <c r="K81" s="33"/>
      <c r="O81" t="s">
        <v>135</v>
      </c>
      <c r="R81" s="33"/>
    </row>
    <row r="82" spans="1:18" x14ac:dyDescent="0.35">
      <c r="A82">
        <v>27</v>
      </c>
      <c r="B82">
        <v>54</v>
      </c>
      <c r="C82" t="s">
        <v>136</v>
      </c>
      <c r="K82" s="33"/>
      <c r="R82" s="33"/>
    </row>
    <row r="83" spans="1:18" x14ac:dyDescent="0.35">
      <c r="A83">
        <v>31</v>
      </c>
      <c r="B83">
        <v>33</v>
      </c>
      <c r="C83" t="s">
        <v>137</v>
      </c>
      <c r="D83" t="s">
        <v>138</v>
      </c>
      <c r="E83" t="s">
        <v>64</v>
      </c>
      <c r="F83" t="s">
        <v>64</v>
      </c>
      <c r="G83" t="s">
        <v>64</v>
      </c>
      <c r="H83" t="s">
        <v>139</v>
      </c>
      <c r="I83" t="s">
        <v>140</v>
      </c>
      <c r="J83" t="s">
        <v>141</v>
      </c>
      <c r="K83" s="33" t="s">
        <v>786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28</v>
      </c>
      <c r="R83" s="33" t="s">
        <v>28</v>
      </c>
    </row>
    <row r="84" spans="1:18" x14ac:dyDescent="0.35">
      <c r="A84">
        <v>31</v>
      </c>
      <c r="B84">
        <v>33</v>
      </c>
      <c r="C84" t="s">
        <v>142</v>
      </c>
      <c r="E84" t="s">
        <v>18</v>
      </c>
      <c r="F84" t="s">
        <v>64</v>
      </c>
      <c r="G84" t="s">
        <v>18</v>
      </c>
      <c r="H84" t="s">
        <v>18</v>
      </c>
      <c r="I84" t="s">
        <v>64</v>
      </c>
      <c r="J84" t="s">
        <v>64</v>
      </c>
      <c r="K84" s="33" t="s">
        <v>64</v>
      </c>
      <c r="L84" t="s">
        <v>28</v>
      </c>
      <c r="M84" t="s">
        <v>28</v>
      </c>
      <c r="N84" t="s">
        <v>28</v>
      </c>
      <c r="O84" t="s">
        <v>20</v>
      </c>
      <c r="P84" t="s">
        <v>20</v>
      </c>
      <c r="Q84" t="s">
        <v>20</v>
      </c>
      <c r="R84" s="33" t="s">
        <v>20</v>
      </c>
    </row>
    <row r="85" spans="1:18" x14ac:dyDescent="0.35">
      <c r="A85">
        <v>31</v>
      </c>
      <c r="B85">
        <v>33</v>
      </c>
      <c r="C85" t="s">
        <v>143</v>
      </c>
      <c r="D85" t="s">
        <v>144</v>
      </c>
      <c r="E85" t="s">
        <v>64</v>
      </c>
      <c r="F85" t="s">
        <v>64</v>
      </c>
      <c r="G85" t="s">
        <v>64</v>
      </c>
      <c r="H85" t="s">
        <v>145</v>
      </c>
      <c r="I85" t="s">
        <v>64</v>
      </c>
      <c r="J85" t="s">
        <v>64</v>
      </c>
      <c r="K85" s="33" t="s">
        <v>173</v>
      </c>
      <c r="L85" t="s">
        <v>28</v>
      </c>
      <c r="M85" t="s">
        <v>28</v>
      </c>
      <c r="N85" t="s">
        <v>28</v>
      </c>
      <c r="O85" t="s">
        <v>89</v>
      </c>
      <c r="P85" t="s">
        <v>89</v>
      </c>
      <c r="Q85" t="s">
        <v>89</v>
      </c>
      <c r="R85" s="33" t="s">
        <v>28</v>
      </c>
    </row>
    <row r="86" spans="1:18" x14ac:dyDescent="0.35">
      <c r="A86">
        <v>31</v>
      </c>
      <c r="B86">
        <v>33</v>
      </c>
      <c r="C86" t="s">
        <v>146</v>
      </c>
      <c r="D86" t="s">
        <v>147</v>
      </c>
      <c r="E86" t="s">
        <v>133</v>
      </c>
      <c r="F86" t="s">
        <v>18</v>
      </c>
      <c r="G86" t="s">
        <v>133</v>
      </c>
      <c r="H86" t="s">
        <v>145</v>
      </c>
      <c r="I86" t="s">
        <v>64</v>
      </c>
      <c r="J86" t="s">
        <v>18</v>
      </c>
      <c r="K86" s="33" t="s">
        <v>64</v>
      </c>
      <c r="M86" t="s">
        <v>89</v>
      </c>
      <c r="N86" t="s">
        <v>28</v>
      </c>
      <c r="O86" t="s">
        <v>89</v>
      </c>
      <c r="P86" t="s">
        <v>89</v>
      </c>
      <c r="Q86" t="s">
        <v>89</v>
      </c>
      <c r="R86" s="33" t="s">
        <v>89</v>
      </c>
    </row>
    <row r="87" spans="1:18" x14ac:dyDescent="0.35">
      <c r="A87">
        <v>31</v>
      </c>
      <c r="B87">
        <v>33</v>
      </c>
      <c r="C87" t="s">
        <v>148</v>
      </c>
      <c r="E87" t="s">
        <v>64</v>
      </c>
      <c r="F87" t="s">
        <v>64</v>
      </c>
      <c r="G87" t="s">
        <v>64</v>
      </c>
      <c r="H87" t="s">
        <v>149</v>
      </c>
      <c r="I87" t="s">
        <v>64</v>
      </c>
      <c r="J87" t="s">
        <v>141</v>
      </c>
      <c r="K87" s="33" t="s">
        <v>64</v>
      </c>
      <c r="L87" t="s">
        <v>28</v>
      </c>
      <c r="M87" t="s">
        <v>28</v>
      </c>
      <c r="N87" t="s">
        <v>28</v>
      </c>
      <c r="O87" t="s">
        <v>28</v>
      </c>
      <c r="P87" t="s">
        <v>28</v>
      </c>
      <c r="Q87" t="s">
        <v>28</v>
      </c>
      <c r="R87" s="33" t="s">
        <v>28</v>
      </c>
    </row>
    <row r="88" spans="1:18" x14ac:dyDescent="0.35">
      <c r="A88">
        <v>31</v>
      </c>
      <c r="B88">
        <v>33</v>
      </c>
      <c r="C88" t="s">
        <v>150</v>
      </c>
      <c r="E88" t="s">
        <v>18</v>
      </c>
      <c r="F88" t="s">
        <v>64</v>
      </c>
      <c r="G88" t="s">
        <v>18</v>
      </c>
      <c r="H88" t="s">
        <v>151</v>
      </c>
      <c r="I88" t="s">
        <v>64</v>
      </c>
      <c r="J88" t="s">
        <v>64</v>
      </c>
      <c r="K88" s="33" t="s">
        <v>64</v>
      </c>
      <c r="L88" t="s">
        <v>28</v>
      </c>
      <c r="M88" t="s">
        <v>28</v>
      </c>
      <c r="N88" t="s">
        <v>28</v>
      </c>
      <c r="O88" t="s">
        <v>28</v>
      </c>
      <c r="P88" t="s">
        <v>28</v>
      </c>
      <c r="Q88" t="s">
        <v>20</v>
      </c>
      <c r="R88" s="33" t="s">
        <v>20</v>
      </c>
    </row>
    <row r="89" spans="1:18" x14ac:dyDescent="0.35">
      <c r="A89">
        <v>31</v>
      </c>
      <c r="B89">
        <v>33</v>
      </c>
      <c r="C89" t="s">
        <v>122</v>
      </c>
      <c r="H89" t="s">
        <v>149</v>
      </c>
      <c r="I89" t="s">
        <v>64</v>
      </c>
      <c r="J89" t="s">
        <v>141</v>
      </c>
      <c r="K89" s="33" t="s">
        <v>64</v>
      </c>
      <c r="O89" t="s">
        <v>89</v>
      </c>
      <c r="P89" t="s">
        <v>89</v>
      </c>
      <c r="Q89" t="s">
        <v>89</v>
      </c>
      <c r="R89" s="33" t="s">
        <v>89</v>
      </c>
    </row>
    <row r="90" spans="1:18" x14ac:dyDescent="0.35">
      <c r="A90">
        <v>31</v>
      </c>
      <c r="B90">
        <v>34</v>
      </c>
      <c r="C90" t="s">
        <v>152</v>
      </c>
      <c r="H90" t="s">
        <v>27</v>
      </c>
      <c r="I90" t="s">
        <v>27</v>
      </c>
      <c r="J90" t="s">
        <v>27</v>
      </c>
      <c r="K90" s="33" t="s">
        <v>27</v>
      </c>
      <c r="O90" t="s">
        <v>28</v>
      </c>
      <c r="P90" t="s">
        <v>28</v>
      </c>
      <c r="Q90" t="s">
        <v>89</v>
      </c>
      <c r="R90" s="33" t="s">
        <v>89</v>
      </c>
    </row>
    <row r="91" spans="1:18" x14ac:dyDescent="0.35">
      <c r="A91">
        <v>31</v>
      </c>
      <c r="B91">
        <v>35</v>
      </c>
      <c r="C91" t="s">
        <v>69</v>
      </c>
      <c r="D91" t="s">
        <v>70</v>
      </c>
      <c r="E91" t="s">
        <v>64</v>
      </c>
      <c r="F91" t="s">
        <v>27</v>
      </c>
      <c r="G91" t="s">
        <v>27</v>
      </c>
      <c r="H91" t="s">
        <v>27</v>
      </c>
      <c r="I91" t="s">
        <v>27</v>
      </c>
      <c r="J91" t="s">
        <v>49</v>
      </c>
      <c r="K91" s="33" t="s">
        <v>27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s="33" t="s">
        <v>20</v>
      </c>
    </row>
    <row r="92" spans="1:18" x14ac:dyDescent="0.35">
      <c r="A92">
        <v>31</v>
      </c>
      <c r="B92">
        <v>35</v>
      </c>
      <c r="C92" t="s">
        <v>153</v>
      </c>
      <c r="D92" t="s">
        <v>154</v>
      </c>
      <c r="E92" t="s">
        <v>133</v>
      </c>
      <c r="F92" t="s">
        <v>133</v>
      </c>
      <c r="G92" t="s">
        <v>133</v>
      </c>
      <c r="H92" t="s">
        <v>18</v>
      </c>
      <c r="I92" t="s">
        <v>27</v>
      </c>
      <c r="J92" t="s">
        <v>27</v>
      </c>
      <c r="K92" s="33" t="s">
        <v>787</v>
      </c>
      <c r="O92" t="s">
        <v>89</v>
      </c>
      <c r="P92" t="s">
        <v>155</v>
      </c>
      <c r="Q92" t="s">
        <v>156</v>
      </c>
      <c r="R92" s="33" t="s">
        <v>89</v>
      </c>
    </row>
    <row r="93" spans="1:18" x14ac:dyDescent="0.35">
      <c r="A93">
        <v>31</v>
      </c>
      <c r="B93">
        <v>35</v>
      </c>
      <c r="C93" t="s">
        <v>157</v>
      </c>
      <c r="D93" t="s">
        <v>158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s="33" t="s">
        <v>49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s="33" t="s">
        <v>20</v>
      </c>
    </row>
    <row r="94" spans="1:18" x14ac:dyDescent="0.35">
      <c r="A94">
        <v>31</v>
      </c>
      <c r="B94">
        <v>35</v>
      </c>
      <c r="C94" t="s">
        <v>159</v>
      </c>
      <c r="D94" t="s">
        <v>160</v>
      </c>
      <c r="E94" t="s">
        <v>18</v>
      </c>
      <c r="F94" t="s">
        <v>18</v>
      </c>
      <c r="G94" t="s">
        <v>18</v>
      </c>
      <c r="H94" t="s">
        <v>27</v>
      </c>
      <c r="I94" t="s">
        <v>27</v>
      </c>
      <c r="J94" t="s">
        <v>27</v>
      </c>
      <c r="K94" s="33" t="s">
        <v>27</v>
      </c>
      <c r="L94" t="s">
        <v>20</v>
      </c>
      <c r="M94" t="s">
        <v>20</v>
      </c>
      <c r="N94" t="s">
        <v>28</v>
      </c>
      <c r="O94" t="s">
        <v>28</v>
      </c>
      <c r="P94" t="s">
        <v>89</v>
      </c>
      <c r="Q94" t="s">
        <v>89</v>
      </c>
      <c r="R94" s="33" t="s">
        <v>89</v>
      </c>
    </row>
    <row r="95" spans="1:18" x14ac:dyDescent="0.35">
      <c r="A95">
        <v>31</v>
      </c>
      <c r="B95">
        <v>35</v>
      </c>
      <c r="C95" t="s">
        <v>71</v>
      </c>
      <c r="H95" t="s">
        <v>145</v>
      </c>
      <c r="I95" t="s">
        <v>161</v>
      </c>
      <c r="J95" t="s">
        <v>162</v>
      </c>
      <c r="K95" s="33" t="s">
        <v>264</v>
      </c>
      <c r="O95" t="s">
        <v>89</v>
      </c>
      <c r="P95" t="s">
        <v>89</v>
      </c>
      <c r="Q95" t="s">
        <v>89</v>
      </c>
      <c r="R95" s="33" t="s">
        <v>89</v>
      </c>
    </row>
    <row r="96" spans="1:18" x14ac:dyDescent="0.35">
      <c r="A96">
        <v>31</v>
      </c>
      <c r="B96">
        <v>35</v>
      </c>
      <c r="C96" t="s">
        <v>72</v>
      </c>
      <c r="I96" t="s">
        <v>23</v>
      </c>
      <c r="K96" s="33"/>
      <c r="P96" t="s">
        <v>23</v>
      </c>
      <c r="R96" s="33"/>
    </row>
    <row r="97" spans="1:18" x14ac:dyDescent="0.35">
      <c r="A97">
        <v>31</v>
      </c>
      <c r="B97">
        <v>36</v>
      </c>
      <c r="C97" t="s">
        <v>163</v>
      </c>
      <c r="D97" t="s">
        <v>164</v>
      </c>
      <c r="H97" t="s">
        <v>27</v>
      </c>
      <c r="I97" t="s">
        <v>27</v>
      </c>
      <c r="J97" t="s">
        <v>27</v>
      </c>
      <c r="K97" s="33" t="s">
        <v>27</v>
      </c>
      <c r="O97" t="s">
        <v>28</v>
      </c>
      <c r="P97" t="s">
        <v>20</v>
      </c>
      <c r="Q97" t="s">
        <v>20</v>
      </c>
      <c r="R97" s="33" t="s">
        <v>20</v>
      </c>
    </row>
    <row r="98" spans="1:18" x14ac:dyDescent="0.35">
      <c r="A98">
        <v>31</v>
      </c>
      <c r="B98">
        <v>36</v>
      </c>
      <c r="C98" t="s">
        <v>165</v>
      </c>
      <c r="D98" t="s">
        <v>166</v>
      </c>
      <c r="E98" t="s">
        <v>133</v>
      </c>
      <c r="F98" t="s">
        <v>133</v>
      </c>
      <c r="G98" t="s">
        <v>133</v>
      </c>
      <c r="H98" t="s">
        <v>27</v>
      </c>
      <c r="I98" t="s">
        <v>64</v>
      </c>
      <c r="J98" t="s">
        <v>64</v>
      </c>
      <c r="K98" s="33" t="s">
        <v>64</v>
      </c>
      <c r="O98" t="s">
        <v>89</v>
      </c>
      <c r="P98" t="s">
        <v>89</v>
      </c>
      <c r="Q98" t="s">
        <v>89</v>
      </c>
      <c r="R98" s="33" t="s">
        <v>89</v>
      </c>
    </row>
    <row r="99" spans="1:18" x14ac:dyDescent="0.35">
      <c r="A99">
        <v>31</v>
      </c>
      <c r="B99">
        <v>36</v>
      </c>
      <c r="C99" t="s">
        <v>167</v>
      </c>
      <c r="D99" t="s">
        <v>168</v>
      </c>
      <c r="E99" t="s">
        <v>133</v>
      </c>
      <c r="F99" t="s">
        <v>27</v>
      </c>
      <c r="G99" t="s">
        <v>64</v>
      </c>
      <c r="H99" t="s">
        <v>27</v>
      </c>
      <c r="I99" t="s">
        <v>27</v>
      </c>
      <c r="J99" t="s">
        <v>27</v>
      </c>
      <c r="K99" s="33" t="s">
        <v>27</v>
      </c>
      <c r="M99" t="s">
        <v>89</v>
      </c>
      <c r="N99" t="s">
        <v>28</v>
      </c>
      <c r="O99" t="s">
        <v>28</v>
      </c>
      <c r="P99" t="s">
        <v>28</v>
      </c>
      <c r="Q99" t="s">
        <v>89</v>
      </c>
      <c r="R99" s="33" t="s">
        <v>28</v>
      </c>
    </row>
    <row r="100" spans="1:18" x14ac:dyDescent="0.35">
      <c r="A100">
        <v>31</v>
      </c>
      <c r="B100">
        <v>36</v>
      </c>
      <c r="C100" t="s">
        <v>169</v>
      </c>
      <c r="D100" t="s">
        <v>170</v>
      </c>
      <c r="E100" t="s">
        <v>133</v>
      </c>
      <c r="F100" t="s">
        <v>133</v>
      </c>
      <c r="G100" t="s">
        <v>133</v>
      </c>
      <c r="H100" t="s">
        <v>18</v>
      </c>
      <c r="I100" t="s">
        <v>133</v>
      </c>
      <c r="J100" t="s">
        <v>133</v>
      </c>
      <c r="K100" s="33" t="s">
        <v>133</v>
      </c>
      <c r="O100" t="s">
        <v>89</v>
      </c>
      <c r="P100" t="s">
        <v>23</v>
      </c>
      <c r="R100" s="33"/>
    </row>
    <row r="101" spans="1:18" x14ac:dyDescent="0.35">
      <c r="A101">
        <v>31</v>
      </c>
      <c r="B101">
        <v>36</v>
      </c>
      <c r="C101" t="s">
        <v>171</v>
      </c>
      <c r="D101" t="s">
        <v>172</v>
      </c>
      <c r="E101" t="s">
        <v>173</v>
      </c>
      <c r="F101" t="s">
        <v>27</v>
      </c>
      <c r="G101" t="s">
        <v>64</v>
      </c>
      <c r="H101" t="s">
        <v>27</v>
      </c>
      <c r="I101" t="s">
        <v>27</v>
      </c>
      <c r="J101" t="s">
        <v>27</v>
      </c>
      <c r="K101" s="33" t="s">
        <v>27</v>
      </c>
      <c r="L101" t="s">
        <v>89</v>
      </c>
      <c r="M101" t="s">
        <v>89</v>
      </c>
      <c r="N101" t="s">
        <v>28</v>
      </c>
      <c r="O101" t="s">
        <v>28</v>
      </c>
      <c r="P101" t="s">
        <v>28</v>
      </c>
      <c r="Q101" t="s">
        <v>28</v>
      </c>
      <c r="R101" s="33" t="s">
        <v>28</v>
      </c>
    </row>
    <row r="102" spans="1:18" x14ac:dyDescent="0.35">
      <c r="A102">
        <v>31</v>
      </c>
      <c r="B102">
        <v>36</v>
      </c>
      <c r="C102" t="s">
        <v>174</v>
      </c>
      <c r="D102" t="s">
        <v>175</v>
      </c>
      <c r="E102" t="s">
        <v>133</v>
      </c>
      <c r="F102" t="s">
        <v>27</v>
      </c>
      <c r="G102" t="s">
        <v>133</v>
      </c>
      <c r="H102" t="s">
        <v>18</v>
      </c>
      <c r="I102" t="s">
        <v>18</v>
      </c>
      <c r="J102" t="s">
        <v>18</v>
      </c>
      <c r="K102" s="33" t="s">
        <v>18</v>
      </c>
      <c r="M102" t="s">
        <v>89</v>
      </c>
      <c r="O102" t="s">
        <v>89</v>
      </c>
      <c r="P102" t="s">
        <v>89</v>
      </c>
      <c r="Q102" t="s">
        <v>89</v>
      </c>
      <c r="R102" s="33" t="s">
        <v>89</v>
      </c>
    </row>
    <row r="103" spans="1:18" x14ac:dyDescent="0.35">
      <c r="A103">
        <v>31</v>
      </c>
      <c r="B103">
        <v>36</v>
      </c>
      <c r="C103" t="s">
        <v>176</v>
      </c>
      <c r="H103" t="s">
        <v>27</v>
      </c>
      <c r="I103" t="s">
        <v>27</v>
      </c>
      <c r="J103" t="s">
        <v>27</v>
      </c>
      <c r="K103" s="33" t="s">
        <v>49</v>
      </c>
      <c r="O103" t="s">
        <v>20</v>
      </c>
      <c r="P103" t="s">
        <v>28</v>
      </c>
      <c r="Q103" t="s">
        <v>89</v>
      </c>
      <c r="R103" s="33" t="s">
        <v>20</v>
      </c>
    </row>
    <row r="104" spans="1:18" x14ac:dyDescent="0.35">
      <c r="A104">
        <v>31</v>
      </c>
      <c r="B104">
        <v>36</v>
      </c>
      <c r="C104" t="s">
        <v>177</v>
      </c>
      <c r="H104" t="s">
        <v>27</v>
      </c>
      <c r="I104" t="s">
        <v>18</v>
      </c>
      <c r="J104" t="s">
        <v>27</v>
      </c>
      <c r="K104" s="33" t="s">
        <v>27</v>
      </c>
      <c r="O104" t="s">
        <v>20</v>
      </c>
      <c r="P104" t="s">
        <v>20</v>
      </c>
      <c r="Q104" t="s">
        <v>20</v>
      </c>
      <c r="R104" s="33" t="s">
        <v>20</v>
      </c>
    </row>
    <row r="105" spans="1:18" x14ac:dyDescent="0.35">
      <c r="A105">
        <v>31</v>
      </c>
      <c r="B105">
        <v>36</v>
      </c>
      <c r="C105" t="s">
        <v>178</v>
      </c>
      <c r="H105" t="s">
        <v>145</v>
      </c>
      <c r="I105" t="s">
        <v>161</v>
      </c>
      <c r="J105" t="s">
        <v>162</v>
      </c>
      <c r="K105" s="33" t="s">
        <v>264</v>
      </c>
      <c r="O105" t="s">
        <v>20</v>
      </c>
      <c r="P105" t="s">
        <v>28</v>
      </c>
      <c r="Q105" t="s">
        <v>28</v>
      </c>
      <c r="R105" s="33" t="s">
        <v>20</v>
      </c>
    </row>
    <row r="106" spans="1:18" x14ac:dyDescent="0.35">
      <c r="A106">
        <v>31</v>
      </c>
      <c r="B106">
        <v>36</v>
      </c>
      <c r="C106" t="s">
        <v>179</v>
      </c>
      <c r="I106" t="s">
        <v>23</v>
      </c>
      <c r="K106" s="33"/>
      <c r="P106" t="s">
        <v>23</v>
      </c>
      <c r="R106" s="33"/>
    </row>
    <row r="107" spans="1:18" x14ac:dyDescent="0.35">
      <c r="A107">
        <v>31</v>
      </c>
      <c r="B107">
        <v>38</v>
      </c>
      <c r="C107" t="s">
        <v>180</v>
      </c>
      <c r="E107" t="s">
        <v>133</v>
      </c>
      <c r="F107" t="s">
        <v>23</v>
      </c>
      <c r="G107" t="s">
        <v>133</v>
      </c>
      <c r="H107" t="s">
        <v>139</v>
      </c>
      <c r="I107" t="s">
        <v>64</v>
      </c>
      <c r="J107" t="s">
        <v>64</v>
      </c>
      <c r="K107" s="33" t="s">
        <v>64</v>
      </c>
      <c r="O107" t="s">
        <v>28</v>
      </c>
      <c r="P107" t="s">
        <v>28</v>
      </c>
      <c r="Q107" t="s">
        <v>28</v>
      </c>
      <c r="R107" s="33" t="s">
        <v>28</v>
      </c>
    </row>
    <row r="108" spans="1:18" x14ac:dyDescent="0.35">
      <c r="A108">
        <v>31</v>
      </c>
      <c r="B108">
        <v>39</v>
      </c>
      <c r="C108" t="s">
        <v>181</v>
      </c>
      <c r="H108" t="s">
        <v>27</v>
      </c>
      <c r="I108" t="s">
        <v>27</v>
      </c>
      <c r="J108" t="s">
        <v>27</v>
      </c>
      <c r="K108" s="33" t="s">
        <v>64</v>
      </c>
      <c r="O108" t="s">
        <v>89</v>
      </c>
      <c r="P108" t="s">
        <v>89</v>
      </c>
      <c r="Q108" t="s">
        <v>89</v>
      </c>
      <c r="R108" s="33" t="s">
        <v>89</v>
      </c>
    </row>
    <row r="109" spans="1:18" x14ac:dyDescent="0.35">
      <c r="A109">
        <v>31</v>
      </c>
      <c r="B109">
        <v>42</v>
      </c>
      <c r="C109" t="s">
        <v>182</v>
      </c>
      <c r="H109" t="s">
        <v>18</v>
      </c>
      <c r="I109" t="s">
        <v>64</v>
      </c>
      <c r="J109" t="s">
        <v>27</v>
      </c>
      <c r="K109" s="33" t="s">
        <v>27</v>
      </c>
      <c r="O109" t="s">
        <v>28</v>
      </c>
      <c r="P109" t="s">
        <v>28</v>
      </c>
      <c r="Q109" t="s">
        <v>89</v>
      </c>
      <c r="R109" s="33" t="s">
        <v>28</v>
      </c>
    </row>
    <row r="110" spans="1:18" x14ac:dyDescent="0.35">
      <c r="A110">
        <v>31</v>
      </c>
      <c r="B110">
        <v>43</v>
      </c>
      <c r="C110" t="s">
        <v>183</v>
      </c>
      <c r="D110" t="s">
        <v>184</v>
      </c>
      <c r="E110" t="s">
        <v>64</v>
      </c>
      <c r="F110" t="s">
        <v>64</v>
      </c>
      <c r="G110" t="s">
        <v>64</v>
      </c>
      <c r="H110" t="s">
        <v>27</v>
      </c>
      <c r="I110" t="s">
        <v>27</v>
      </c>
      <c r="J110" t="s">
        <v>64</v>
      </c>
      <c r="K110" s="33" t="s">
        <v>64</v>
      </c>
      <c r="L110" t="s">
        <v>20</v>
      </c>
      <c r="M110" t="s">
        <v>20</v>
      </c>
      <c r="N110" t="s">
        <v>28</v>
      </c>
      <c r="O110" t="s">
        <v>20</v>
      </c>
      <c r="P110" t="s">
        <v>89</v>
      </c>
      <c r="Q110" t="s">
        <v>89</v>
      </c>
      <c r="R110" s="33" t="s">
        <v>28</v>
      </c>
    </row>
    <row r="111" spans="1:18" x14ac:dyDescent="0.35">
      <c r="A111">
        <v>31</v>
      </c>
      <c r="B111">
        <v>43</v>
      </c>
      <c r="C111" t="s">
        <v>185</v>
      </c>
      <c r="K111" s="33"/>
      <c r="R111" s="33"/>
    </row>
    <row r="112" spans="1:18" x14ac:dyDescent="0.35">
      <c r="A112">
        <v>31</v>
      </c>
      <c r="B112">
        <v>43</v>
      </c>
      <c r="C112" t="s">
        <v>186</v>
      </c>
      <c r="I112" t="s">
        <v>23</v>
      </c>
      <c r="K112" s="33"/>
      <c r="P112" t="s">
        <v>23</v>
      </c>
      <c r="R112" s="33"/>
    </row>
    <row r="113" spans="1:18" x14ac:dyDescent="0.35">
      <c r="A113">
        <v>31</v>
      </c>
      <c r="B113">
        <v>45</v>
      </c>
      <c r="C113" t="s">
        <v>187</v>
      </c>
      <c r="D113" t="s">
        <v>188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s="33" t="s">
        <v>27</v>
      </c>
      <c r="L113" t="s">
        <v>20</v>
      </c>
      <c r="M113" t="s">
        <v>20</v>
      </c>
      <c r="N113" t="s">
        <v>20</v>
      </c>
      <c r="O113" t="s">
        <v>20</v>
      </c>
      <c r="P113" t="s">
        <v>28</v>
      </c>
      <c r="Q113" t="s">
        <v>28</v>
      </c>
      <c r="R113" s="33" t="s">
        <v>28</v>
      </c>
    </row>
    <row r="114" spans="1:18" x14ac:dyDescent="0.35">
      <c r="A114">
        <v>31</v>
      </c>
      <c r="B114">
        <v>45</v>
      </c>
      <c r="C114" t="s">
        <v>189</v>
      </c>
      <c r="D114" t="s">
        <v>190</v>
      </c>
      <c r="E114" t="s">
        <v>27</v>
      </c>
      <c r="F114" t="s">
        <v>61</v>
      </c>
      <c r="G114" t="s">
        <v>27</v>
      </c>
      <c r="H114" t="s">
        <v>27</v>
      </c>
      <c r="I114" t="s">
        <v>27</v>
      </c>
      <c r="J114" t="s">
        <v>37</v>
      </c>
      <c r="K114" s="33" t="s">
        <v>405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  <c r="R114" s="33" t="s">
        <v>20</v>
      </c>
    </row>
    <row r="115" spans="1:18" x14ac:dyDescent="0.35">
      <c r="A115">
        <v>31</v>
      </c>
      <c r="B115">
        <v>45</v>
      </c>
      <c r="C115" t="s">
        <v>191</v>
      </c>
      <c r="D115" t="s">
        <v>192</v>
      </c>
      <c r="E115" t="s">
        <v>18</v>
      </c>
      <c r="F115" t="s">
        <v>27</v>
      </c>
      <c r="G115" t="s">
        <v>149</v>
      </c>
      <c r="H115" t="s">
        <v>139</v>
      </c>
      <c r="I115" t="s">
        <v>141</v>
      </c>
      <c r="J115" t="s">
        <v>193</v>
      </c>
      <c r="K115" s="33" t="s">
        <v>788</v>
      </c>
      <c r="L115" t="s">
        <v>28</v>
      </c>
      <c r="M115" t="s">
        <v>20</v>
      </c>
      <c r="N115" t="s">
        <v>28</v>
      </c>
      <c r="O115" t="s">
        <v>28</v>
      </c>
      <c r="P115" t="s">
        <v>28</v>
      </c>
      <c r="Q115" t="s">
        <v>28</v>
      </c>
      <c r="R115" s="33" t="s">
        <v>20</v>
      </c>
    </row>
    <row r="116" spans="1:18" x14ac:dyDescent="0.35">
      <c r="A116">
        <v>31</v>
      </c>
      <c r="B116">
        <v>45</v>
      </c>
      <c r="C116" t="s">
        <v>194</v>
      </c>
      <c r="D116" t="s">
        <v>195</v>
      </c>
      <c r="E116" t="s">
        <v>133</v>
      </c>
      <c r="F116" t="s">
        <v>61</v>
      </c>
      <c r="G116" t="s">
        <v>49</v>
      </c>
      <c r="H116" t="s">
        <v>27</v>
      </c>
      <c r="I116" t="s">
        <v>27</v>
      </c>
      <c r="J116" t="s">
        <v>49</v>
      </c>
      <c r="K116" s="33" t="s">
        <v>49</v>
      </c>
      <c r="M116" t="s">
        <v>20</v>
      </c>
      <c r="N116" t="s">
        <v>28</v>
      </c>
      <c r="O116" t="s">
        <v>20</v>
      </c>
      <c r="P116" t="s">
        <v>20</v>
      </c>
      <c r="Q116" t="s">
        <v>20</v>
      </c>
      <c r="R116" s="33" t="s">
        <v>20</v>
      </c>
    </row>
    <row r="117" spans="1:18" x14ac:dyDescent="0.35">
      <c r="A117">
        <v>31</v>
      </c>
      <c r="B117">
        <v>45</v>
      </c>
      <c r="C117" t="s">
        <v>196</v>
      </c>
      <c r="D117" t="s">
        <v>197</v>
      </c>
      <c r="E117" t="s">
        <v>133</v>
      </c>
      <c r="F117" t="s">
        <v>64</v>
      </c>
      <c r="G117" t="s">
        <v>133</v>
      </c>
      <c r="H117" t="s">
        <v>198</v>
      </c>
      <c r="I117" t="s">
        <v>64</v>
      </c>
      <c r="J117" t="s">
        <v>64</v>
      </c>
      <c r="K117" s="33" t="s">
        <v>18</v>
      </c>
      <c r="M117" t="s">
        <v>89</v>
      </c>
      <c r="O117" t="s">
        <v>89</v>
      </c>
      <c r="P117" t="s">
        <v>89</v>
      </c>
      <c r="Q117" t="s">
        <v>89</v>
      </c>
      <c r="R117" s="33" t="s">
        <v>89</v>
      </c>
    </row>
    <row r="118" spans="1:18" x14ac:dyDescent="0.35">
      <c r="A118">
        <v>31</v>
      </c>
      <c r="B118">
        <v>45</v>
      </c>
      <c r="C118" t="s">
        <v>199</v>
      </c>
      <c r="D118" t="s">
        <v>200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K118" s="33" t="s">
        <v>18</v>
      </c>
      <c r="L118" t="s">
        <v>89</v>
      </c>
      <c r="M118" t="s">
        <v>89</v>
      </c>
      <c r="N118" t="s">
        <v>89</v>
      </c>
      <c r="O118" t="s">
        <v>89</v>
      </c>
      <c r="P118" t="s">
        <v>89</v>
      </c>
      <c r="Q118" t="s">
        <v>89</v>
      </c>
      <c r="R118" s="33" t="s">
        <v>89</v>
      </c>
    </row>
    <row r="119" spans="1:18" x14ac:dyDescent="0.35">
      <c r="A119">
        <v>31</v>
      </c>
      <c r="B119">
        <v>45</v>
      </c>
      <c r="C119" t="s">
        <v>201</v>
      </c>
      <c r="D119" t="s">
        <v>202</v>
      </c>
      <c r="F119" t="s">
        <v>27</v>
      </c>
      <c r="G119" t="s">
        <v>133</v>
      </c>
      <c r="H119" t="s">
        <v>18</v>
      </c>
      <c r="I119" t="s">
        <v>18</v>
      </c>
      <c r="J119" t="s">
        <v>18</v>
      </c>
      <c r="K119" s="33" t="s">
        <v>133</v>
      </c>
      <c r="M119" t="s">
        <v>89</v>
      </c>
      <c r="O119" t="s">
        <v>89</v>
      </c>
      <c r="P119" t="s">
        <v>89</v>
      </c>
      <c r="Q119" t="s">
        <v>89</v>
      </c>
      <c r="R119" s="33"/>
    </row>
    <row r="120" spans="1:18" x14ac:dyDescent="0.35">
      <c r="A120">
        <v>31</v>
      </c>
      <c r="B120">
        <v>45</v>
      </c>
      <c r="C120" t="s">
        <v>203</v>
      </c>
      <c r="D120" t="s">
        <v>204</v>
      </c>
      <c r="E120" t="s">
        <v>133</v>
      </c>
      <c r="F120" t="s">
        <v>27</v>
      </c>
      <c r="G120" t="s">
        <v>133</v>
      </c>
      <c r="H120" t="s">
        <v>27</v>
      </c>
      <c r="I120" t="s">
        <v>27</v>
      </c>
      <c r="J120" t="s">
        <v>133</v>
      </c>
      <c r="K120" s="33" t="s">
        <v>133</v>
      </c>
      <c r="M120" t="s">
        <v>89</v>
      </c>
      <c r="O120" t="s">
        <v>89</v>
      </c>
      <c r="P120" t="s">
        <v>89</v>
      </c>
      <c r="Q120" t="s">
        <v>89</v>
      </c>
      <c r="R120" s="33"/>
    </row>
    <row r="121" spans="1:18" x14ac:dyDescent="0.35">
      <c r="A121">
        <v>31</v>
      </c>
      <c r="B121">
        <v>45</v>
      </c>
      <c r="C121" t="s">
        <v>84</v>
      </c>
      <c r="H121" t="s">
        <v>27</v>
      </c>
      <c r="I121" t="s">
        <v>27</v>
      </c>
      <c r="J121" t="s">
        <v>27</v>
      </c>
      <c r="K121" s="33" t="s">
        <v>27</v>
      </c>
      <c r="O121" t="s">
        <v>89</v>
      </c>
      <c r="P121" t="s">
        <v>89</v>
      </c>
      <c r="Q121" t="s">
        <v>89</v>
      </c>
      <c r="R121" s="33" t="s">
        <v>89</v>
      </c>
    </row>
    <row r="122" spans="1:18" x14ac:dyDescent="0.35">
      <c r="A122">
        <v>31</v>
      </c>
      <c r="B122">
        <v>45</v>
      </c>
      <c r="C122" t="s">
        <v>81</v>
      </c>
      <c r="I122" t="s">
        <v>23</v>
      </c>
      <c r="K122" s="33"/>
      <c r="P122" t="s">
        <v>23</v>
      </c>
      <c r="R122" s="33"/>
    </row>
    <row r="123" spans="1:18" x14ac:dyDescent="0.35">
      <c r="A123">
        <v>31</v>
      </c>
      <c r="B123">
        <v>52</v>
      </c>
      <c r="C123" t="s">
        <v>205</v>
      </c>
      <c r="D123" t="s">
        <v>206</v>
      </c>
      <c r="E123" t="s">
        <v>64</v>
      </c>
      <c r="F123" t="s">
        <v>64</v>
      </c>
      <c r="G123" t="s">
        <v>64</v>
      </c>
      <c r="H123" t="s">
        <v>27</v>
      </c>
      <c r="I123" t="s">
        <v>64</v>
      </c>
      <c r="J123" t="s">
        <v>64</v>
      </c>
      <c r="K123" s="33" t="s">
        <v>64</v>
      </c>
      <c r="L123" t="s">
        <v>20</v>
      </c>
      <c r="M123" t="s">
        <v>28</v>
      </c>
      <c r="N123" t="s">
        <v>20</v>
      </c>
      <c r="O123" t="s">
        <v>28</v>
      </c>
      <c r="P123" t="s">
        <v>89</v>
      </c>
      <c r="Q123" t="s">
        <v>89</v>
      </c>
      <c r="R123" s="33" t="s">
        <v>89</v>
      </c>
    </row>
    <row r="124" spans="1:18" x14ac:dyDescent="0.35">
      <c r="A124">
        <v>31</v>
      </c>
      <c r="B124">
        <v>52</v>
      </c>
      <c r="C124" t="s">
        <v>207</v>
      </c>
      <c r="H124" t="s">
        <v>27</v>
      </c>
      <c r="I124" t="s">
        <v>27</v>
      </c>
      <c r="J124" t="s">
        <v>27</v>
      </c>
      <c r="K124" s="33" t="s">
        <v>27</v>
      </c>
      <c r="O124" t="s">
        <v>89</v>
      </c>
      <c r="P124" t="s">
        <v>89</v>
      </c>
      <c r="Q124" t="s">
        <v>89</v>
      </c>
      <c r="R124" s="33" t="s">
        <v>89</v>
      </c>
    </row>
    <row r="125" spans="1:18" x14ac:dyDescent="0.35">
      <c r="A125">
        <v>31</v>
      </c>
      <c r="B125">
        <v>52</v>
      </c>
      <c r="C125" t="s">
        <v>208</v>
      </c>
      <c r="K125" s="33"/>
      <c r="R125" s="33"/>
    </row>
    <row r="126" spans="1:18" x14ac:dyDescent="0.35">
      <c r="A126">
        <v>31</v>
      </c>
      <c r="B126">
        <v>53</v>
      </c>
      <c r="C126" t="s">
        <v>209</v>
      </c>
      <c r="D126" t="s">
        <v>210</v>
      </c>
      <c r="E126" t="s">
        <v>211</v>
      </c>
      <c r="G126" t="s">
        <v>211</v>
      </c>
      <c r="H126" t="s">
        <v>145</v>
      </c>
      <c r="I126" t="s">
        <v>64</v>
      </c>
      <c r="J126" t="s">
        <v>64</v>
      </c>
      <c r="K126" s="33" t="s">
        <v>64</v>
      </c>
      <c r="L126" t="s">
        <v>89</v>
      </c>
      <c r="M126" t="s">
        <v>89</v>
      </c>
      <c r="N126" t="s">
        <v>89</v>
      </c>
      <c r="O126" t="s">
        <v>28</v>
      </c>
      <c r="P126" t="s">
        <v>28</v>
      </c>
      <c r="Q126" t="s">
        <v>28</v>
      </c>
      <c r="R126" s="33" t="s">
        <v>28</v>
      </c>
    </row>
    <row r="127" spans="1:18" x14ac:dyDescent="0.35">
      <c r="A127">
        <v>31</v>
      </c>
      <c r="B127">
        <v>53</v>
      </c>
      <c r="C127" t="s">
        <v>212</v>
      </c>
      <c r="H127" t="s">
        <v>18</v>
      </c>
      <c r="I127" t="s">
        <v>18</v>
      </c>
      <c r="J127" t="s">
        <v>18</v>
      </c>
      <c r="K127" s="33" t="s">
        <v>18</v>
      </c>
      <c r="O127" t="s">
        <v>89</v>
      </c>
      <c r="P127" t="s">
        <v>89</v>
      </c>
      <c r="Q127" t="s">
        <v>89</v>
      </c>
      <c r="R127" s="33" t="s">
        <v>89</v>
      </c>
    </row>
    <row r="128" spans="1:18" x14ac:dyDescent="0.35">
      <c r="A128">
        <v>31</v>
      </c>
      <c r="B128">
        <v>53</v>
      </c>
      <c r="C128" t="s">
        <v>213</v>
      </c>
      <c r="I128" t="s">
        <v>23</v>
      </c>
      <c r="K128" s="33"/>
      <c r="P128" t="s">
        <v>23</v>
      </c>
      <c r="R128" s="33"/>
    </row>
    <row r="129" spans="1:18" x14ac:dyDescent="0.35">
      <c r="A129">
        <v>31</v>
      </c>
      <c r="B129">
        <v>55</v>
      </c>
      <c r="C129" t="s">
        <v>214</v>
      </c>
      <c r="D129" t="s">
        <v>215</v>
      </c>
      <c r="E129" t="s">
        <v>133</v>
      </c>
      <c r="F129" t="s">
        <v>23</v>
      </c>
      <c r="H129" t="s">
        <v>18</v>
      </c>
      <c r="I129" t="s">
        <v>133</v>
      </c>
      <c r="K129" s="33" t="s">
        <v>133</v>
      </c>
      <c r="O129" t="s">
        <v>89</v>
      </c>
      <c r="R129" s="33"/>
    </row>
    <row r="130" spans="1:18" x14ac:dyDescent="0.35">
      <c r="A130">
        <v>31</v>
      </c>
      <c r="B130">
        <v>55</v>
      </c>
      <c r="C130" t="s">
        <v>216</v>
      </c>
      <c r="H130" t="s">
        <v>161</v>
      </c>
      <c r="I130" t="s">
        <v>161</v>
      </c>
      <c r="K130" s="33" t="s">
        <v>133</v>
      </c>
      <c r="O130" t="s">
        <v>28</v>
      </c>
      <c r="P130" t="s">
        <v>28</v>
      </c>
      <c r="R130" s="33"/>
    </row>
    <row r="131" spans="1:18" x14ac:dyDescent="0.35">
      <c r="A131">
        <v>31</v>
      </c>
      <c r="B131">
        <v>55</v>
      </c>
      <c r="C131" t="s">
        <v>92</v>
      </c>
    </row>
    <row r="132" spans="1:18" x14ac:dyDescent="0.35">
      <c r="A132">
        <v>34</v>
      </c>
      <c r="B132">
        <v>31</v>
      </c>
      <c r="C132" t="s">
        <v>217</v>
      </c>
      <c r="D132" t="s">
        <v>218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27</v>
      </c>
      <c r="K132" s="25" t="s">
        <v>18</v>
      </c>
      <c r="L132" t="s">
        <v>89</v>
      </c>
      <c r="M132" t="s">
        <v>89</v>
      </c>
      <c r="N132" t="s">
        <v>89</v>
      </c>
      <c r="O132" t="s">
        <v>89</v>
      </c>
      <c r="P132" t="s">
        <v>89</v>
      </c>
      <c r="Q132" t="s">
        <v>89</v>
      </c>
      <c r="R132" t="s">
        <v>89</v>
      </c>
    </row>
    <row r="133" spans="1:18" x14ac:dyDescent="0.35">
      <c r="A133">
        <v>34</v>
      </c>
      <c r="B133">
        <v>31</v>
      </c>
      <c r="C133" t="s">
        <v>21</v>
      </c>
      <c r="D133" t="s">
        <v>22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s="25" t="s">
        <v>18</v>
      </c>
      <c r="L133" t="s">
        <v>89</v>
      </c>
      <c r="M133" t="s">
        <v>89</v>
      </c>
      <c r="N133" t="s">
        <v>89</v>
      </c>
      <c r="O133" t="s">
        <v>89</v>
      </c>
      <c r="P133" t="s">
        <v>89</v>
      </c>
      <c r="Q133" t="s">
        <v>89</v>
      </c>
      <c r="R133" t="s">
        <v>89</v>
      </c>
    </row>
    <row r="134" spans="1:18" x14ac:dyDescent="0.35">
      <c r="A134">
        <v>34</v>
      </c>
      <c r="B134">
        <v>31</v>
      </c>
      <c r="C134" t="s">
        <v>219</v>
      </c>
      <c r="D134" t="s">
        <v>220</v>
      </c>
      <c r="E134" t="s">
        <v>18</v>
      </c>
      <c r="F134" t="s">
        <v>18</v>
      </c>
      <c r="G134" t="s">
        <v>18</v>
      </c>
      <c r="H134" t="s">
        <v>18</v>
      </c>
      <c r="I134" t="s">
        <v>27</v>
      </c>
      <c r="J134" t="s">
        <v>27</v>
      </c>
      <c r="K134" s="25" t="s">
        <v>18</v>
      </c>
      <c r="L134" t="s">
        <v>89</v>
      </c>
      <c r="M134" t="s">
        <v>89</v>
      </c>
      <c r="N134" t="s">
        <v>89</v>
      </c>
      <c r="O134" t="s">
        <v>89</v>
      </c>
      <c r="P134" t="s">
        <v>89</v>
      </c>
      <c r="Q134" t="s">
        <v>89</v>
      </c>
      <c r="R134" t="s">
        <v>89</v>
      </c>
    </row>
    <row r="135" spans="1:18" x14ac:dyDescent="0.35">
      <c r="A135">
        <v>34</v>
      </c>
      <c r="B135">
        <v>31</v>
      </c>
      <c r="C135" t="s">
        <v>39</v>
      </c>
      <c r="E135" t="s">
        <v>18</v>
      </c>
      <c r="F135" t="s">
        <v>18</v>
      </c>
      <c r="G135" t="s">
        <v>18</v>
      </c>
      <c r="K135" s="25"/>
      <c r="L135" t="s">
        <v>89</v>
      </c>
      <c r="M135" t="s">
        <v>89</v>
      </c>
    </row>
    <row r="136" spans="1:18" x14ac:dyDescent="0.35">
      <c r="A136">
        <v>34</v>
      </c>
      <c r="B136">
        <v>31</v>
      </c>
      <c r="C136" t="s">
        <v>40</v>
      </c>
      <c r="K136" s="25"/>
    </row>
    <row r="137" spans="1:18" x14ac:dyDescent="0.35">
      <c r="A137">
        <v>34</v>
      </c>
      <c r="B137">
        <v>32</v>
      </c>
      <c r="C137" t="s">
        <v>221</v>
      </c>
      <c r="D137" t="s">
        <v>222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s="25" t="s">
        <v>18</v>
      </c>
      <c r="L137" t="s">
        <v>20</v>
      </c>
      <c r="M137" t="s">
        <v>20</v>
      </c>
      <c r="N137" t="s">
        <v>28</v>
      </c>
      <c r="O137" t="s">
        <v>20</v>
      </c>
      <c r="P137" t="s">
        <v>20</v>
      </c>
      <c r="Q137" t="s">
        <v>20</v>
      </c>
      <c r="R137" t="s">
        <v>20</v>
      </c>
    </row>
    <row r="138" spans="1:18" x14ac:dyDescent="0.35">
      <c r="A138">
        <v>34</v>
      </c>
      <c r="B138">
        <v>32</v>
      </c>
      <c r="C138" t="s">
        <v>223</v>
      </c>
      <c r="D138" t="s">
        <v>224</v>
      </c>
      <c r="E138" t="s">
        <v>27</v>
      </c>
      <c r="F138" t="s">
        <v>61</v>
      </c>
      <c r="G138" t="s">
        <v>61</v>
      </c>
      <c r="H138" t="s">
        <v>27</v>
      </c>
      <c r="I138" t="s">
        <v>27</v>
      </c>
      <c r="J138" t="s">
        <v>18</v>
      </c>
      <c r="K138" s="25" t="s">
        <v>18</v>
      </c>
      <c r="L138" t="s">
        <v>20</v>
      </c>
      <c r="M138" t="s">
        <v>20</v>
      </c>
      <c r="N138" t="s">
        <v>28</v>
      </c>
      <c r="O138" t="s">
        <v>20</v>
      </c>
      <c r="P138" t="s">
        <v>20</v>
      </c>
      <c r="Q138" t="s">
        <v>20</v>
      </c>
      <c r="R138" t="s">
        <v>20</v>
      </c>
    </row>
    <row r="139" spans="1:18" x14ac:dyDescent="0.35">
      <c r="A139">
        <v>34</v>
      </c>
      <c r="B139">
        <v>32</v>
      </c>
      <c r="C139" t="s">
        <v>56</v>
      </c>
      <c r="E139" t="s">
        <v>133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s="25" t="s">
        <v>18</v>
      </c>
      <c r="M139" t="s">
        <v>20</v>
      </c>
      <c r="O139" t="s">
        <v>28</v>
      </c>
      <c r="P139" t="s">
        <v>28</v>
      </c>
      <c r="Q139" t="s">
        <v>28</v>
      </c>
      <c r="R139" t="s">
        <v>28</v>
      </c>
    </row>
    <row r="140" spans="1:18" x14ac:dyDescent="0.35">
      <c r="A140">
        <v>34</v>
      </c>
      <c r="B140">
        <v>32</v>
      </c>
      <c r="C140" t="s">
        <v>57</v>
      </c>
      <c r="K140" s="25"/>
    </row>
    <row r="141" spans="1:18" x14ac:dyDescent="0.35">
      <c r="A141">
        <v>34</v>
      </c>
      <c r="B141">
        <v>33</v>
      </c>
      <c r="C141" t="s">
        <v>225</v>
      </c>
      <c r="D141" t="s">
        <v>226</v>
      </c>
      <c r="E141" t="s">
        <v>27</v>
      </c>
      <c r="F141" t="s">
        <v>18</v>
      </c>
      <c r="G141" t="s">
        <v>18</v>
      </c>
      <c r="H141" t="s">
        <v>18</v>
      </c>
      <c r="I141" t="s">
        <v>18</v>
      </c>
      <c r="J141" t="s">
        <v>27</v>
      </c>
      <c r="K141" s="25" t="s">
        <v>27</v>
      </c>
      <c r="L141" t="s">
        <v>20</v>
      </c>
      <c r="M141" t="s">
        <v>20</v>
      </c>
      <c r="N141" t="s">
        <v>89</v>
      </c>
      <c r="O141" t="s">
        <v>20</v>
      </c>
      <c r="P141" t="s">
        <v>20</v>
      </c>
      <c r="Q141" t="s">
        <v>89</v>
      </c>
      <c r="R141" t="s">
        <v>89</v>
      </c>
    </row>
    <row r="142" spans="1:18" x14ac:dyDescent="0.35">
      <c r="A142">
        <v>34</v>
      </c>
      <c r="B142">
        <v>33</v>
      </c>
      <c r="C142" t="s">
        <v>227</v>
      </c>
      <c r="D142" t="s">
        <v>228</v>
      </c>
      <c r="E142" t="s">
        <v>18</v>
      </c>
      <c r="F142" t="s">
        <v>27</v>
      </c>
      <c r="G142" t="s">
        <v>27</v>
      </c>
      <c r="H142" t="s">
        <v>27</v>
      </c>
      <c r="I142" t="s">
        <v>27</v>
      </c>
      <c r="J142" t="s">
        <v>27</v>
      </c>
      <c r="K142" s="25" t="s">
        <v>18</v>
      </c>
      <c r="L142" t="s">
        <v>20</v>
      </c>
      <c r="M142" t="s">
        <v>20</v>
      </c>
      <c r="N142" t="s">
        <v>89</v>
      </c>
      <c r="O142" t="s">
        <v>20</v>
      </c>
      <c r="P142" t="s">
        <v>20</v>
      </c>
      <c r="Q142" t="s">
        <v>28</v>
      </c>
      <c r="R142" t="s">
        <v>28</v>
      </c>
    </row>
    <row r="143" spans="1:18" x14ac:dyDescent="0.35">
      <c r="A143">
        <v>34</v>
      </c>
      <c r="B143">
        <v>33</v>
      </c>
      <c r="C143" t="s">
        <v>229</v>
      </c>
      <c r="D143" t="s">
        <v>230</v>
      </c>
      <c r="E143" t="s">
        <v>27</v>
      </c>
      <c r="F143" t="s">
        <v>27</v>
      </c>
      <c r="G143" t="s">
        <v>27</v>
      </c>
      <c r="H143" t="s">
        <v>133</v>
      </c>
      <c r="I143" t="s">
        <v>133</v>
      </c>
      <c r="J143" t="s">
        <v>27</v>
      </c>
      <c r="K143" s="25" t="s">
        <v>27</v>
      </c>
      <c r="L143" t="s">
        <v>28</v>
      </c>
      <c r="M143" t="s">
        <v>28</v>
      </c>
      <c r="N143" t="s">
        <v>89</v>
      </c>
      <c r="O143" t="s">
        <v>20</v>
      </c>
      <c r="P143" t="s">
        <v>89</v>
      </c>
      <c r="Q143" t="s">
        <v>89</v>
      </c>
      <c r="R143" t="s">
        <v>89</v>
      </c>
    </row>
    <row r="144" spans="1:18" x14ac:dyDescent="0.35">
      <c r="A144">
        <v>34</v>
      </c>
      <c r="B144">
        <v>33</v>
      </c>
      <c r="C144" t="s">
        <v>231</v>
      </c>
      <c r="D144" t="s">
        <v>232</v>
      </c>
      <c r="F144" t="s">
        <v>19</v>
      </c>
      <c r="G144" t="s">
        <v>19</v>
      </c>
      <c r="H144" t="s">
        <v>19</v>
      </c>
      <c r="I144" t="s">
        <v>64</v>
      </c>
      <c r="J144" t="s">
        <v>64</v>
      </c>
      <c r="K144" s="25" t="s">
        <v>18</v>
      </c>
      <c r="M144" t="s">
        <v>28</v>
      </c>
      <c r="N144" t="s">
        <v>89</v>
      </c>
      <c r="O144" t="s">
        <v>20</v>
      </c>
      <c r="P144" t="s">
        <v>20</v>
      </c>
      <c r="Q144" t="s">
        <v>28</v>
      </c>
      <c r="R144" t="s">
        <v>28</v>
      </c>
    </row>
    <row r="145" spans="1:18" x14ac:dyDescent="0.35">
      <c r="A145">
        <v>34</v>
      </c>
      <c r="B145">
        <v>33</v>
      </c>
      <c r="C145" t="s">
        <v>146</v>
      </c>
      <c r="D145" t="s">
        <v>147</v>
      </c>
      <c r="F145" t="s">
        <v>27</v>
      </c>
      <c r="G145" t="s">
        <v>27</v>
      </c>
      <c r="H145" t="s">
        <v>64</v>
      </c>
      <c r="I145" t="s">
        <v>64</v>
      </c>
      <c r="J145" t="s">
        <v>64</v>
      </c>
      <c r="K145" s="25"/>
      <c r="M145" t="s">
        <v>20</v>
      </c>
      <c r="N145" t="s">
        <v>89</v>
      </c>
      <c r="O145" t="s">
        <v>20</v>
      </c>
      <c r="P145" t="s">
        <v>20</v>
      </c>
      <c r="Q145" t="s">
        <v>28</v>
      </c>
      <c r="R145" t="s">
        <v>28</v>
      </c>
    </row>
    <row r="146" spans="1:18" x14ac:dyDescent="0.35">
      <c r="A146">
        <v>34</v>
      </c>
      <c r="B146">
        <v>33</v>
      </c>
      <c r="C146" t="s">
        <v>233</v>
      </c>
      <c r="D146" t="s">
        <v>234</v>
      </c>
      <c r="F146" t="s">
        <v>18</v>
      </c>
      <c r="G146" t="s">
        <v>18</v>
      </c>
      <c r="H146" t="s">
        <v>133</v>
      </c>
      <c r="I146" t="s">
        <v>18</v>
      </c>
      <c r="J146" t="s">
        <v>18</v>
      </c>
      <c r="K146" s="25" t="s">
        <v>43</v>
      </c>
      <c r="M146" t="s">
        <v>28</v>
      </c>
      <c r="Q146" t="s">
        <v>89</v>
      </c>
      <c r="R146" t="s">
        <v>89</v>
      </c>
    </row>
    <row r="147" spans="1:18" x14ac:dyDescent="0.35">
      <c r="A147">
        <v>34</v>
      </c>
      <c r="B147">
        <v>33</v>
      </c>
      <c r="C147" t="s">
        <v>122</v>
      </c>
      <c r="K147" s="25"/>
    </row>
    <row r="148" spans="1:18" x14ac:dyDescent="0.35">
      <c r="A148">
        <v>34</v>
      </c>
      <c r="B148">
        <v>33</v>
      </c>
      <c r="C148" t="s">
        <v>58</v>
      </c>
      <c r="K148" s="25"/>
    </row>
    <row r="149" spans="1:18" x14ac:dyDescent="0.35">
      <c r="A149">
        <v>34</v>
      </c>
      <c r="B149">
        <v>34</v>
      </c>
      <c r="C149" t="s">
        <v>235</v>
      </c>
      <c r="D149" t="s">
        <v>236</v>
      </c>
      <c r="F149" t="s">
        <v>27</v>
      </c>
      <c r="G149" t="s">
        <v>27</v>
      </c>
      <c r="H149" t="s">
        <v>27</v>
      </c>
      <c r="I149" t="s">
        <v>27</v>
      </c>
      <c r="J149" t="s">
        <v>18</v>
      </c>
      <c r="K149" s="25" t="s">
        <v>18</v>
      </c>
      <c r="M149" t="s">
        <v>20</v>
      </c>
      <c r="O149" t="s">
        <v>20</v>
      </c>
      <c r="P149" t="s">
        <v>89</v>
      </c>
      <c r="Q149" t="s">
        <v>89</v>
      </c>
      <c r="R149" t="s">
        <v>89</v>
      </c>
    </row>
    <row r="150" spans="1:18" x14ac:dyDescent="0.35">
      <c r="A150">
        <v>34</v>
      </c>
      <c r="B150">
        <v>34</v>
      </c>
      <c r="C150" t="s">
        <v>65</v>
      </c>
      <c r="K150" s="25"/>
    </row>
    <row r="151" spans="1:18" x14ac:dyDescent="0.35">
      <c r="A151">
        <v>34</v>
      </c>
      <c r="B151">
        <v>34</v>
      </c>
      <c r="C151" t="s">
        <v>66</v>
      </c>
      <c r="K151" s="25"/>
    </row>
    <row r="152" spans="1:18" x14ac:dyDescent="0.35">
      <c r="A152">
        <v>34</v>
      </c>
      <c r="B152">
        <v>35</v>
      </c>
      <c r="C152" t="s">
        <v>237</v>
      </c>
      <c r="D152" t="s">
        <v>238</v>
      </c>
      <c r="E152" t="s">
        <v>27</v>
      </c>
      <c r="F152" t="s">
        <v>18</v>
      </c>
      <c r="G152" t="s">
        <v>18</v>
      </c>
      <c r="H152" t="s">
        <v>19</v>
      </c>
      <c r="I152" t="s">
        <v>19</v>
      </c>
      <c r="J152" t="s">
        <v>43</v>
      </c>
      <c r="K152" s="25" t="s">
        <v>18</v>
      </c>
      <c r="L152" t="s">
        <v>20</v>
      </c>
      <c r="M152" t="s">
        <v>89</v>
      </c>
      <c r="N152" t="s">
        <v>28</v>
      </c>
      <c r="O152" t="s">
        <v>28</v>
      </c>
      <c r="P152" t="s">
        <v>28</v>
      </c>
      <c r="Q152" t="s">
        <v>28</v>
      </c>
      <c r="R152" t="s">
        <v>28</v>
      </c>
    </row>
    <row r="153" spans="1:18" x14ac:dyDescent="0.35">
      <c r="A153">
        <v>34</v>
      </c>
      <c r="B153">
        <v>35</v>
      </c>
      <c r="C153" t="s">
        <v>239</v>
      </c>
      <c r="D153" t="s">
        <v>240</v>
      </c>
      <c r="E153" t="s">
        <v>27</v>
      </c>
      <c r="F153" t="s">
        <v>27</v>
      </c>
      <c r="G153" t="s">
        <v>19</v>
      </c>
      <c r="H153" t="s">
        <v>241</v>
      </c>
      <c r="I153" t="s">
        <v>241</v>
      </c>
      <c r="J153" t="s">
        <v>241</v>
      </c>
      <c r="K153" s="25" t="s">
        <v>27</v>
      </c>
      <c r="L153" t="s">
        <v>20</v>
      </c>
      <c r="M153" t="s">
        <v>20</v>
      </c>
      <c r="N153" t="s">
        <v>89</v>
      </c>
      <c r="O153" t="s">
        <v>28</v>
      </c>
      <c r="P153" t="s">
        <v>20</v>
      </c>
      <c r="Q153" t="s">
        <v>28</v>
      </c>
      <c r="R153" t="s">
        <v>28</v>
      </c>
    </row>
    <row r="154" spans="1:18" x14ac:dyDescent="0.35">
      <c r="A154">
        <v>34</v>
      </c>
      <c r="B154">
        <v>35</v>
      </c>
      <c r="C154" t="s">
        <v>123</v>
      </c>
      <c r="D154" t="s">
        <v>124</v>
      </c>
      <c r="E154" t="s">
        <v>46</v>
      </c>
      <c r="F154" t="s">
        <v>242</v>
      </c>
      <c r="G154" t="s">
        <v>46</v>
      </c>
      <c r="H154" t="s">
        <v>49</v>
      </c>
      <c r="I154" t="s">
        <v>49</v>
      </c>
      <c r="J154" t="s">
        <v>49</v>
      </c>
      <c r="K154" s="25" t="s">
        <v>61</v>
      </c>
      <c r="L154" t="s">
        <v>20</v>
      </c>
      <c r="M154" t="s">
        <v>20</v>
      </c>
      <c r="N154" t="s">
        <v>28</v>
      </c>
      <c r="O154" t="s">
        <v>20</v>
      </c>
      <c r="P154" t="s">
        <v>20</v>
      </c>
      <c r="Q154" t="s">
        <v>20</v>
      </c>
      <c r="R154" t="s">
        <v>20</v>
      </c>
    </row>
    <row r="155" spans="1:18" x14ac:dyDescent="0.35">
      <c r="A155">
        <v>34</v>
      </c>
      <c r="B155">
        <v>35</v>
      </c>
      <c r="C155" t="s">
        <v>243</v>
      </c>
      <c r="D155" t="s">
        <v>244</v>
      </c>
      <c r="E155" t="s">
        <v>27</v>
      </c>
      <c r="F155" t="s">
        <v>27</v>
      </c>
      <c r="G155" t="s">
        <v>19</v>
      </c>
      <c r="H155" t="s">
        <v>64</v>
      </c>
      <c r="I155" t="s">
        <v>245</v>
      </c>
      <c r="J155" t="s">
        <v>245</v>
      </c>
      <c r="K155" s="25" t="s">
        <v>18</v>
      </c>
      <c r="L155" t="s">
        <v>20</v>
      </c>
      <c r="M155" t="s">
        <v>20</v>
      </c>
      <c r="N155" t="s">
        <v>89</v>
      </c>
      <c r="O155" t="s">
        <v>28</v>
      </c>
      <c r="P155" t="s">
        <v>28</v>
      </c>
      <c r="Q155" t="s">
        <v>28</v>
      </c>
      <c r="R155" t="s">
        <v>28</v>
      </c>
    </row>
    <row r="156" spans="1:18" x14ac:dyDescent="0.35">
      <c r="A156">
        <v>34</v>
      </c>
      <c r="B156">
        <v>35</v>
      </c>
      <c r="C156" t="s">
        <v>159</v>
      </c>
      <c r="D156" t="s">
        <v>160</v>
      </c>
      <c r="E156" t="s">
        <v>18</v>
      </c>
      <c r="F156" t="s">
        <v>18</v>
      </c>
      <c r="G156" t="s">
        <v>18</v>
      </c>
      <c r="H156" t="s">
        <v>64</v>
      </c>
      <c r="I156" t="s">
        <v>18</v>
      </c>
      <c r="J156" t="s">
        <v>18</v>
      </c>
      <c r="K156" s="25" t="s">
        <v>18</v>
      </c>
      <c r="L156" t="s">
        <v>20</v>
      </c>
      <c r="M156" t="s">
        <v>20</v>
      </c>
      <c r="N156" t="s">
        <v>28</v>
      </c>
      <c r="O156" t="s">
        <v>28</v>
      </c>
      <c r="P156" t="s">
        <v>89</v>
      </c>
      <c r="Q156" t="s">
        <v>89</v>
      </c>
      <c r="R156" t="s">
        <v>89</v>
      </c>
    </row>
    <row r="157" spans="1:18" x14ac:dyDescent="0.35">
      <c r="A157">
        <v>34</v>
      </c>
      <c r="B157">
        <v>35</v>
      </c>
      <c r="C157" t="s">
        <v>71</v>
      </c>
      <c r="E157" t="s">
        <v>27</v>
      </c>
      <c r="F157" t="s">
        <v>27</v>
      </c>
      <c r="G157" t="s">
        <v>27</v>
      </c>
      <c r="H157" t="s">
        <v>64</v>
      </c>
      <c r="I157" t="s">
        <v>64</v>
      </c>
      <c r="J157" t="s">
        <v>64</v>
      </c>
      <c r="K157" s="25" t="s">
        <v>27</v>
      </c>
      <c r="L157" t="s">
        <v>28</v>
      </c>
      <c r="M157" t="s">
        <v>28</v>
      </c>
      <c r="O157" t="s">
        <v>28</v>
      </c>
      <c r="P157" t="s">
        <v>28</v>
      </c>
      <c r="Q157" t="s">
        <v>28</v>
      </c>
      <c r="R157" t="s">
        <v>28</v>
      </c>
    </row>
    <row r="158" spans="1:18" x14ac:dyDescent="0.35">
      <c r="A158">
        <v>34</v>
      </c>
      <c r="B158">
        <v>35</v>
      </c>
      <c r="C158" t="s">
        <v>72</v>
      </c>
      <c r="K158" s="25"/>
    </row>
    <row r="159" spans="1:18" x14ac:dyDescent="0.35">
      <c r="A159">
        <v>34</v>
      </c>
      <c r="B159">
        <v>36</v>
      </c>
      <c r="C159" t="s">
        <v>165</v>
      </c>
      <c r="D159" t="s">
        <v>166</v>
      </c>
      <c r="K159" s="25"/>
    </row>
    <row r="160" spans="1:18" x14ac:dyDescent="0.35">
      <c r="A160">
        <v>34</v>
      </c>
      <c r="B160">
        <v>36</v>
      </c>
      <c r="C160" t="s">
        <v>246</v>
      </c>
      <c r="D160" t="s">
        <v>247</v>
      </c>
      <c r="K160" s="25"/>
    </row>
    <row r="161" spans="1:18" x14ac:dyDescent="0.35">
      <c r="A161">
        <v>34</v>
      </c>
      <c r="B161">
        <v>36</v>
      </c>
      <c r="C161" t="s">
        <v>248</v>
      </c>
      <c r="D161" t="s">
        <v>249</v>
      </c>
      <c r="K161" s="25"/>
    </row>
    <row r="162" spans="1:18" x14ac:dyDescent="0.35">
      <c r="A162">
        <v>34</v>
      </c>
      <c r="B162">
        <v>36</v>
      </c>
      <c r="C162" t="s">
        <v>250</v>
      </c>
      <c r="D162" t="s">
        <v>251</v>
      </c>
      <c r="K162" s="25"/>
    </row>
    <row r="163" spans="1:18" x14ac:dyDescent="0.35">
      <c r="A163">
        <v>34</v>
      </c>
      <c r="B163">
        <v>36</v>
      </c>
      <c r="C163" t="s">
        <v>176</v>
      </c>
      <c r="D163" t="s">
        <v>252</v>
      </c>
      <c r="K163" s="25"/>
    </row>
    <row r="164" spans="1:18" x14ac:dyDescent="0.35">
      <c r="A164">
        <v>34</v>
      </c>
      <c r="B164">
        <v>36</v>
      </c>
      <c r="C164" t="s">
        <v>253</v>
      </c>
      <c r="D164" t="s">
        <v>254</v>
      </c>
      <c r="K164" s="25"/>
    </row>
    <row r="165" spans="1:18" x14ac:dyDescent="0.35">
      <c r="A165">
        <v>34</v>
      </c>
      <c r="B165">
        <v>36</v>
      </c>
      <c r="C165" t="s">
        <v>255</v>
      </c>
      <c r="D165" t="s">
        <v>256</v>
      </c>
      <c r="K165" s="25"/>
    </row>
    <row r="166" spans="1:18" x14ac:dyDescent="0.35">
      <c r="A166">
        <v>34</v>
      </c>
      <c r="B166">
        <v>36</v>
      </c>
      <c r="C166" t="s">
        <v>177</v>
      </c>
      <c r="D166" t="s">
        <v>257</v>
      </c>
      <c r="K166" s="25"/>
    </row>
    <row r="167" spans="1:18" x14ac:dyDescent="0.35">
      <c r="A167">
        <v>34</v>
      </c>
      <c r="B167">
        <v>36</v>
      </c>
      <c r="C167" t="s">
        <v>178</v>
      </c>
      <c r="K167" s="25"/>
    </row>
    <row r="168" spans="1:18" x14ac:dyDescent="0.35">
      <c r="A168">
        <v>34</v>
      </c>
      <c r="B168">
        <v>36</v>
      </c>
      <c r="C168" t="s">
        <v>179</v>
      </c>
      <c r="K168" s="25"/>
    </row>
    <row r="169" spans="1:18" x14ac:dyDescent="0.35">
      <c r="A169">
        <v>34</v>
      </c>
      <c r="B169">
        <v>37</v>
      </c>
      <c r="C169" t="s">
        <v>127</v>
      </c>
      <c r="D169" t="s">
        <v>128</v>
      </c>
      <c r="E169" t="s">
        <v>18</v>
      </c>
      <c r="F169" t="s">
        <v>27</v>
      </c>
      <c r="G169" t="s">
        <v>27</v>
      </c>
      <c r="H169" t="s">
        <v>18</v>
      </c>
      <c r="I169" t="s">
        <v>18</v>
      </c>
      <c r="J169" t="s">
        <v>49</v>
      </c>
      <c r="K169" s="25" t="s">
        <v>27</v>
      </c>
      <c r="L169" t="s">
        <v>20</v>
      </c>
      <c r="M169" t="s">
        <v>20</v>
      </c>
      <c r="N169" t="s">
        <v>28</v>
      </c>
      <c r="O169" t="s">
        <v>20</v>
      </c>
      <c r="P169" t="s">
        <v>20</v>
      </c>
      <c r="Q169" t="s">
        <v>20</v>
      </c>
      <c r="R169" t="s">
        <v>20</v>
      </c>
    </row>
    <row r="170" spans="1:18" x14ac:dyDescent="0.35">
      <c r="A170">
        <v>34</v>
      </c>
      <c r="B170">
        <v>37</v>
      </c>
      <c r="C170" t="s">
        <v>258</v>
      </c>
      <c r="D170" t="s">
        <v>259</v>
      </c>
      <c r="E170" t="s">
        <v>27</v>
      </c>
      <c r="F170" t="s">
        <v>27</v>
      </c>
      <c r="G170" t="s">
        <v>27</v>
      </c>
      <c r="H170" t="s">
        <v>27</v>
      </c>
      <c r="I170" t="s">
        <v>27</v>
      </c>
      <c r="J170" t="s">
        <v>27</v>
      </c>
      <c r="K170" s="25"/>
      <c r="L170" t="s">
        <v>28</v>
      </c>
      <c r="M170" t="s">
        <v>28</v>
      </c>
      <c r="N170" t="s">
        <v>89</v>
      </c>
      <c r="O170" t="s">
        <v>89</v>
      </c>
      <c r="P170" t="s">
        <v>89</v>
      </c>
      <c r="Q170" t="s">
        <v>89</v>
      </c>
      <c r="R170" t="s">
        <v>89</v>
      </c>
    </row>
    <row r="171" spans="1:18" x14ac:dyDescent="0.35">
      <c r="A171">
        <v>34</v>
      </c>
      <c r="B171">
        <v>37</v>
      </c>
      <c r="C171" t="s">
        <v>260</v>
      </c>
      <c r="D171" t="s">
        <v>261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27</v>
      </c>
      <c r="K171" s="25" t="s">
        <v>27</v>
      </c>
      <c r="L171" t="s">
        <v>20</v>
      </c>
      <c r="M171" t="s">
        <v>20</v>
      </c>
      <c r="N171" t="s">
        <v>28</v>
      </c>
      <c r="O171" t="s">
        <v>20</v>
      </c>
      <c r="P171" t="s">
        <v>89</v>
      </c>
      <c r="Q171" t="s">
        <v>89</v>
      </c>
      <c r="R171" t="s">
        <v>89</v>
      </c>
    </row>
    <row r="172" spans="1:18" x14ac:dyDescent="0.35">
      <c r="A172">
        <v>34</v>
      </c>
      <c r="B172">
        <v>37</v>
      </c>
      <c r="C172" t="s">
        <v>262</v>
      </c>
      <c r="D172" t="s">
        <v>263</v>
      </c>
      <c r="E172" t="s">
        <v>19</v>
      </c>
      <c r="F172" t="s">
        <v>19</v>
      </c>
      <c r="G172" t="s">
        <v>19</v>
      </c>
      <c r="H172" t="s">
        <v>64</v>
      </c>
      <c r="I172" t="s">
        <v>264</v>
      </c>
      <c r="J172" t="s">
        <v>64</v>
      </c>
      <c r="K172" s="25"/>
      <c r="L172" t="s">
        <v>28</v>
      </c>
      <c r="M172" t="s">
        <v>28</v>
      </c>
      <c r="O172" t="s">
        <v>89</v>
      </c>
      <c r="P172" t="s">
        <v>89</v>
      </c>
      <c r="Q172" t="s">
        <v>89</v>
      </c>
      <c r="R172" t="s">
        <v>89</v>
      </c>
    </row>
    <row r="173" spans="1:18" x14ac:dyDescent="0.35">
      <c r="A173">
        <v>34</v>
      </c>
      <c r="B173">
        <v>37</v>
      </c>
      <c r="C173" t="s">
        <v>265</v>
      </c>
      <c r="D173" t="s">
        <v>266</v>
      </c>
      <c r="E173" t="s">
        <v>18</v>
      </c>
      <c r="F173" t="s">
        <v>18</v>
      </c>
      <c r="G173" t="s">
        <v>18</v>
      </c>
      <c r="H173" t="s">
        <v>18</v>
      </c>
      <c r="I173" t="s">
        <v>27</v>
      </c>
      <c r="J173" t="s">
        <v>27</v>
      </c>
      <c r="K173" s="25" t="s">
        <v>27</v>
      </c>
      <c r="L173" t="s">
        <v>20</v>
      </c>
      <c r="M173" t="s">
        <v>20</v>
      </c>
      <c r="N173" t="s">
        <v>28</v>
      </c>
      <c r="O173" t="s">
        <v>20</v>
      </c>
      <c r="P173" t="s">
        <v>20</v>
      </c>
      <c r="Q173" t="s">
        <v>20</v>
      </c>
      <c r="R173" t="s">
        <v>20</v>
      </c>
    </row>
    <row r="174" spans="1:18" x14ac:dyDescent="0.35">
      <c r="A174">
        <v>34</v>
      </c>
      <c r="B174">
        <v>37</v>
      </c>
      <c r="C174" t="s">
        <v>77</v>
      </c>
      <c r="K174" s="25"/>
    </row>
    <row r="175" spans="1:18" x14ac:dyDescent="0.35">
      <c r="A175">
        <v>34</v>
      </c>
      <c r="B175">
        <v>37</v>
      </c>
      <c r="C175" t="s">
        <v>78</v>
      </c>
      <c r="K175" s="25"/>
    </row>
    <row r="176" spans="1:18" x14ac:dyDescent="0.35">
      <c r="A176">
        <v>34</v>
      </c>
      <c r="B176">
        <v>38</v>
      </c>
      <c r="C176" t="s">
        <v>267</v>
      </c>
      <c r="F176" t="s">
        <v>27</v>
      </c>
      <c r="K176" s="25"/>
      <c r="M176" t="s">
        <v>20</v>
      </c>
    </row>
    <row r="177" spans="1:18" x14ac:dyDescent="0.35">
      <c r="A177">
        <v>34</v>
      </c>
      <c r="B177">
        <v>39</v>
      </c>
      <c r="C177" t="s">
        <v>268</v>
      </c>
      <c r="K177" s="25"/>
    </row>
    <row r="178" spans="1:18" x14ac:dyDescent="0.35">
      <c r="A178">
        <v>34</v>
      </c>
      <c r="B178">
        <v>43</v>
      </c>
      <c r="C178" t="s">
        <v>269</v>
      </c>
      <c r="D178" t="s">
        <v>270</v>
      </c>
      <c r="K178" s="25"/>
    </row>
    <row r="179" spans="1:18" x14ac:dyDescent="0.35">
      <c r="A179">
        <v>34</v>
      </c>
      <c r="B179">
        <v>43</v>
      </c>
      <c r="C179" t="s">
        <v>271</v>
      </c>
      <c r="D179" t="s">
        <v>272</v>
      </c>
      <c r="K179" s="25"/>
    </row>
    <row r="180" spans="1:18" x14ac:dyDescent="0.35">
      <c r="A180">
        <v>34</v>
      </c>
      <c r="B180">
        <v>43</v>
      </c>
      <c r="C180" t="s">
        <v>273</v>
      </c>
      <c r="D180" t="s">
        <v>274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s="25" t="s">
        <v>18</v>
      </c>
      <c r="L180" t="s">
        <v>89</v>
      </c>
      <c r="M180" t="s">
        <v>89</v>
      </c>
      <c r="N180" t="s">
        <v>89</v>
      </c>
      <c r="O180" t="s">
        <v>89</v>
      </c>
      <c r="P180" t="s">
        <v>20</v>
      </c>
      <c r="Q180" t="s">
        <v>20</v>
      </c>
      <c r="R180" t="s">
        <v>20</v>
      </c>
    </row>
    <row r="181" spans="1:18" x14ac:dyDescent="0.35">
      <c r="A181">
        <v>34</v>
      </c>
      <c r="B181">
        <v>43</v>
      </c>
      <c r="C181" t="s">
        <v>275</v>
      </c>
      <c r="D181" t="s">
        <v>276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27</v>
      </c>
      <c r="K181" s="25" t="s">
        <v>18</v>
      </c>
      <c r="L181" t="s">
        <v>89</v>
      </c>
      <c r="M181" t="s">
        <v>89</v>
      </c>
      <c r="N181" t="s">
        <v>89</v>
      </c>
      <c r="O181" t="s">
        <v>89</v>
      </c>
      <c r="P181" t="s">
        <v>89</v>
      </c>
      <c r="Q181" t="s">
        <v>89</v>
      </c>
      <c r="R181" t="s">
        <v>89</v>
      </c>
    </row>
    <row r="182" spans="1:18" x14ac:dyDescent="0.35">
      <c r="A182">
        <v>34</v>
      </c>
      <c r="B182">
        <v>43</v>
      </c>
      <c r="C182" t="s">
        <v>185</v>
      </c>
      <c r="K182" s="25"/>
    </row>
    <row r="183" spans="1:18" x14ac:dyDescent="0.35">
      <c r="A183">
        <v>34</v>
      </c>
      <c r="B183">
        <v>43</v>
      </c>
      <c r="C183" t="s">
        <v>186</v>
      </c>
      <c r="K183" s="25"/>
    </row>
    <row r="184" spans="1:18" x14ac:dyDescent="0.35">
      <c r="A184">
        <v>34</v>
      </c>
      <c r="B184">
        <v>45</v>
      </c>
      <c r="C184" t="s">
        <v>277</v>
      </c>
      <c r="D184" t="s">
        <v>278</v>
      </c>
      <c r="E184" t="s">
        <v>27</v>
      </c>
      <c r="F184" t="s">
        <v>279</v>
      </c>
      <c r="G184" t="s">
        <v>46</v>
      </c>
      <c r="H184" t="s">
        <v>280</v>
      </c>
      <c r="I184" t="s">
        <v>280</v>
      </c>
      <c r="J184" t="s">
        <v>281</v>
      </c>
      <c r="K184" s="25" t="s">
        <v>756</v>
      </c>
      <c r="L184" t="s">
        <v>20</v>
      </c>
      <c r="M184" t="s">
        <v>20</v>
      </c>
      <c r="O184" t="s">
        <v>20</v>
      </c>
      <c r="P184" t="s">
        <v>20</v>
      </c>
      <c r="Q184" t="s">
        <v>20</v>
      </c>
      <c r="R184" t="s">
        <v>20</v>
      </c>
    </row>
    <row r="185" spans="1:18" x14ac:dyDescent="0.35">
      <c r="A185">
        <v>34</v>
      </c>
      <c r="B185">
        <v>45</v>
      </c>
      <c r="C185" t="s">
        <v>282</v>
      </c>
      <c r="D185" t="s">
        <v>283</v>
      </c>
      <c r="F185" t="s">
        <v>27</v>
      </c>
      <c r="G185" t="s">
        <v>27</v>
      </c>
      <c r="H185" t="s">
        <v>27</v>
      </c>
      <c r="I185" t="s">
        <v>27</v>
      </c>
      <c r="J185" t="s">
        <v>27</v>
      </c>
      <c r="K185" s="25" t="s">
        <v>27</v>
      </c>
      <c r="M185" t="s">
        <v>20</v>
      </c>
      <c r="N185" t="s">
        <v>28</v>
      </c>
      <c r="O185" t="s">
        <v>89</v>
      </c>
      <c r="P185" t="s">
        <v>89</v>
      </c>
      <c r="Q185" t="s">
        <v>89</v>
      </c>
      <c r="R185" t="s">
        <v>89</v>
      </c>
    </row>
    <row r="186" spans="1:18" x14ac:dyDescent="0.35">
      <c r="A186">
        <v>34</v>
      </c>
      <c r="B186">
        <v>45</v>
      </c>
      <c r="C186" t="s">
        <v>196</v>
      </c>
      <c r="D186" t="s">
        <v>197</v>
      </c>
      <c r="E186" t="s">
        <v>18</v>
      </c>
      <c r="F186" t="s">
        <v>284</v>
      </c>
      <c r="G186" t="s">
        <v>18</v>
      </c>
      <c r="H186" t="s">
        <v>64</v>
      </c>
      <c r="I186" t="s">
        <v>64</v>
      </c>
      <c r="J186" t="s">
        <v>64</v>
      </c>
      <c r="K186" s="25" t="s">
        <v>27</v>
      </c>
      <c r="L186" t="s">
        <v>20</v>
      </c>
      <c r="M186" t="s">
        <v>20</v>
      </c>
      <c r="O186" t="s">
        <v>28</v>
      </c>
      <c r="P186" t="s">
        <v>28</v>
      </c>
      <c r="Q186" t="s">
        <v>28</v>
      </c>
      <c r="R186" t="s">
        <v>28</v>
      </c>
    </row>
    <row r="187" spans="1:18" x14ac:dyDescent="0.35">
      <c r="A187">
        <v>34</v>
      </c>
      <c r="B187">
        <v>45</v>
      </c>
      <c r="C187" t="s">
        <v>285</v>
      </c>
      <c r="D187" t="s">
        <v>286</v>
      </c>
      <c r="E187" t="s">
        <v>18</v>
      </c>
      <c r="F187" t="s">
        <v>264</v>
      </c>
      <c r="G187" t="s">
        <v>19</v>
      </c>
      <c r="H187" t="s">
        <v>19</v>
      </c>
      <c r="I187" t="s">
        <v>19</v>
      </c>
      <c r="J187" t="s">
        <v>19</v>
      </c>
      <c r="K187" s="25" t="s">
        <v>27</v>
      </c>
      <c r="L187" t="s">
        <v>20</v>
      </c>
      <c r="M187" t="s">
        <v>20</v>
      </c>
      <c r="N187" t="s">
        <v>89</v>
      </c>
      <c r="O187" t="s">
        <v>28</v>
      </c>
      <c r="P187" t="s">
        <v>28</v>
      </c>
      <c r="Q187" t="s">
        <v>28</v>
      </c>
      <c r="R187" t="s">
        <v>28</v>
      </c>
    </row>
    <row r="188" spans="1:18" x14ac:dyDescent="0.35">
      <c r="A188">
        <v>34</v>
      </c>
      <c r="B188">
        <v>45</v>
      </c>
      <c r="C188" t="s">
        <v>84</v>
      </c>
      <c r="I188" t="s">
        <v>23</v>
      </c>
      <c r="K188" s="25"/>
      <c r="N188" t="s">
        <v>28</v>
      </c>
      <c r="P188" t="s">
        <v>89</v>
      </c>
    </row>
    <row r="189" spans="1:18" x14ac:dyDescent="0.35">
      <c r="A189">
        <v>34</v>
      </c>
      <c r="B189">
        <v>45</v>
      </c>
      <c r="C189" t="s">
        <v>81</v>
      </c>
      <c r="K189" s="25"/>
    </row>
    <row r="190" spans="1:18" x14ac:dyDescent="0.35">
      <c r="A190">
        <v>34</v>
      </c>
      <c r="B190">
        <v>57</v>
      </c>
      <c r="C190" t="s">
        <v>287</v>
      </c>
      <c r="D190" t="s">
        <v>288</v>
      </c>
      <c r="E190" t="s">
        <v>18</v>
      </c>
      <c r="F190" t="s">
        <v>18</v>
      </c>
      <c r="G190" t="s">
        <v>18</v>
      </c>
      <c r="H190" t="s">
        <v>19</v>
      </c>
      <c r="I190" t="s">
        <v>19</v>
      </c>
      <c r="J190" t="s">
        <v>19</v>
      </c>
      <c r="K190" s="25" t="s">
        <v>757</v>
      </c>
      <c r="L190" t="s">
        <v>20</v>
      </c>
      <c r="M190" t="s">
        <v>28</v>
      </c>
      <c r="O190" t="s">
        <v>28</v>
      </c>
      <c r="P190" t="s">
        <v>28</v>
      </c>
      <c r="Q190" t="s">
        <v>28</v>
      </c>
      <c r="R190" t="s">
        <v>28</v>
      </c>
    </row>
    <row r="191" spans="1:18" x14ac:dyDescent="0.35">
      <c r="A191">
        <v>34</v>
      </c>
      <c r="B191">
        <v>57</v>
      </c>
      <c r="C191" t="s">
        <v>289</v>
      </c>
      <c r="D191" t="s">
        <v>290</v>
      </c>
      <c r="F191" t="s">
        <v>49</v>
      </c>
      <c r="G191" t="s">
        <v>46</v>
      </c>
      <c r="H191" t="s">
        <v>46</v>
      </c>
      <c r="I191" t="s">
        <v>19</v>
      </c>
      <c r="J191" t="s">
        <v>19</v>
      </c>
      <c r="K191" s="25" t="s">
        <v>18</v>
      </c>
      <c r="M191" t="s">
        <v>20</v>
      </c>
      <c r="N191" t="s">
        <v>28</v>
      </c>
      <c r="O191" t="s">
        <v>28</v>
      </c>
      <c r="P191" t="s">
        <v>89</v>
      </c>
      <c r="Q191" t="s">
        <v>89</v>
      </c>
      <c r="R191" t="s">
        <v>89</v>
      </c>
    </row>
    <row r="192" spans="1:18" x14ac:dyDescent="0.35">
      <c r="A192">
        <v>34</v>
      </c>
      <c r="B192">
        <v>57</v>
      </c>
      <c r="C192" t="s">
        <v>291</v>
      </c>
      <c r="D192" t="s">
        <v>292</v>
      </c>
      <c r="E192" t="s">
        <v>18</v>
      </c>
      <c r="F192" t="s">
        <v>18</v>
      </c>
      <c r="G192" t="s">
        <v>18</v>
      </c>
      <c r="H192" t="s">
        <v>293</v>
      </c>
      <c r="I192" t="s">
        <v>294</v>
      </c>
      <c r="J192" t="s">
        <v>294</v>
      </c>
      <c r="K192" s="25" t="s">
        <v>758</v>
      </c>
      <c r="L192" t="s">
        <v>20</v>
      </c>
      <c r="M192" t="s">
        <v>20</v>
      </c>
      <c r="O192" t="s">
        <v>28</v>
      </c>
      <c r="P192" t="s">
        <v>28</v>
      </c>
      <c r="Q192" t="s">
        <v>28</v>
      </c>
      <c r="R192" t="s">
        <v>28</v>
      </c>
    </row>
    <row r="193" spans="1:19" x14ac:dyDescent="0.35">
      <c r="A193">
        <v>34</v>
      </c>
      <c r="B193">
        <v>57</v>
      </c>
      <c r="C193" t="s">
        <v>295</v>
      </c>
      <c r="D193" t="s">
        <v>296</v>
      </c>
      <c r="E193" t="s">
        <v>18</v>
      </c>
      <c r="F193" t="s">
        <v>18</v>
      </c>
      <c r="G193" t="s">
        <v>18</v>
      </c>
      <c r="H193" t="s">
        <v>19</v>
      </c>
      <c r="I193" t="s">
        <v>19</v>
      </c>
      <c r="J193" t="s">
        <v>19</v>
      </c>
      <c r="K193" s="25" t="s">
        <v>19</v>
      </c>
      <c r="L193" t="s">
        <v>20</v>
      </c>
      <c r="M193" t="s">
        <v>20</v>
      </c>
      <c r="N193" t="s">
        <v>28</v>
      </c>
      <c r="O193" t="s">
        <v>28</v>
      </c>
      <c r="P193" t="s">
        <v>28</v>
      </c>
      <c r="Q193" t="s">
        <v>28</v>
      </c>
      <c r="R193" t="s">
        <v>28</v>
      </c>
    </row>
    <row r="194" spans="1:19" x14ac:dyDescent="0.35">
      <c r="A194">
        <v>34</v>
      </c>
      <c r="B194">
        <v>57</v>
      </c>
      <c r="C194" t="s">
        <v>297</v>
      </c>
      <c r="D194" t="s">
        <v>298</v>
      </c>
      <c r="G194" t="s">
        <v>23</v>
      </c>
      <c r="M194" t="s">
        <v>89</v>
      </c>
    </row>
    <row r="195" spans="1:19" x14ac:dyDescent="0.35">
      <c r="A195">
        <v>34</v>
      </c>
      <c r="B195">
        <v>57</v>
      </c>
      <c r="C195" t="s">
        <v>299</v>
      </c>
      <c r="M195" t="s">
        <v>89</v>
      </c>
    </row>
    <row r="196" spans="1:19" x14ac:dyDescent="0.35">
      <c r="A196">
        <v>34</v>
      </c>
      <c r="B196">
        <v>57</v>
      </c>
      <c r="C196" t="s">
        <v>300</v>
      </c>
    </row>
    <row r="197" spans="1:19" x14ac:dyDescent="0.35">
      <c r="A197">
        <v>37</v>
      </c>
      <c r="B197">
        <v>24</v>
      </c>
      <c r="C197" t="s">
        <v>301</v>
      </c>
      <c r="D197" t="s">
        <v>302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s="51" t="s">
        <v>18</v>
      </c>
      <c r="M197" t="s">
        <v>20</v>
      </c>
      <c r="N197" t="s">
        <v>20</v>
      </c>
      <c r="O197" t="s">
        <v>20</v>
      </c>
      <c r="P197" t="s">
        <v>28</v>
      </c>
      <c r="Q197" t="s">
        <v>28</v>
      </c>
      <c r="R197" t="s">
        <v>28</v>
      </c>
      <c r="S197" t="s">
        <v>28</v>
      </c>
    </row>
    <row r="198" spans="1:19" x14ac:dyDescent="0.35">
      <c r="A198">
        <v>37</v>
      </c>
      <c r="B198">
        <v>24</v>
      </c>
      <c r="C198" t="s">
        <v>303</v>
      </c>
      <c r="D198" t="s">
        <v>304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s="51" t="s">
        <v>18</v>
      </c>
      <c r="M198" t="s">
        <v>20</v>
      </c>
      <c r="N198" t="s">
        <v>20</v>
      </c>
      <c r="O198" t="s">
        <v>20</v>
      </c>
      <c r="P198" t="s">
        <v>28</v>
      </c>
      <c r="Q198" t="s">
        <v>28</v>
      </c>
      <c r="R198" t="s">
        <v>28</v>
      </c>
      <c r="S198" t="s">
        <v>28</v>
      </c>
    </row>
    <row r="199" spans="1:19" x14ac:dyDescent="0.35">
      <c r="A199">
        <v>37</v>
      </c>
      <c r="B199">
        <v>24</v>
      </c>
      <c r="C199" t="s">
        <v>305</v>
      </c>
      <c r="L199" s="51"/>
    </row>
    <row r="200" spans="1:19" x14ac:dyDescent="0.35">
      <c r="A200">
        <v>37</v>
      </c>
      <c r="B200">
        <v>24</v>
      </c>
      <c r="C200" t="s">
        <v>306</v>
      </c>
      <c r="L200" s="23"/>
    </row>
    <row r="201" spans="1:19" x14ac:dyDescent="0.35">
      <c r="A201">
        <v>37</v>
      </c>
      <c r="B201">
        <v>31</v>
      </c>
      <c r="C201" t="s">
        <v>217</v>
      </c>
      <c r="D201" t="s">
        <v>218</v>
      </c>
      <c r="E201" t="s">
        <v>18</v>
      </c>
      <c r="F201" t="s">
        <v>18</v>
      </c>
      <c r="G201" t="s">
        <v>18</v>
      </c>
      <c r="H201" t="s">
        <v>18</v>
      </c>
      <c r="I201" t="s">
        <v>18</v>
      </c>
      <c r="J201" t="s">
        <v>18</v>
      </c>
      <c r="K201" t="s">
        <v>18</v>
      </c>
      <c r="L201" s="51" t="s">
        <v>18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S201" t="s">
        <v>20</v>
      </c>
    </row>
    <row r="202" spans="1:19" x14ac:dyDescent="0.35">
      <c r="A202">
        <v>37</v>
      </c>
      <c r="B202">
        <v>31</v>
      </c>
      <c r="C202" t="s">
        <v>39</v>
      </c>
      <c r="I202" t="s">
        <v>18</v>
      </c>
      <c r="J202" t="s">
        <v>18</v>
      </c>
      <c r="K202" t="s">
        <v>18</v>
      </c>
      <c r="L202" s="51" t="s">
        <v>18</v>
      </c>
      <c r="P202" t="s">
        <v>20</v>
      </c>
      <c r="Q202" t="s">
        <v>20</v>
      </c>
      <c r="R202" t="s">
        <v>20</v>
      </c>
      <c r="S202" t="s">
        <v>20</v>
      </c>
    </row>
    <row r="203" spans="1:19" x14ac:dyDescent="0.35">
      <c r="A203">
        <v>37</v>
      </c>
      <c r="B203">
        <v>31</v>
      </c>
      <c r="C203" t="s">
        <v>40</v>
      </c>
      <c r="L203" s="23"/>
    </row>
    <row r="204" spans="1:19" x14ac:dyDescent="0.35">
      <c r="A204">
        <v>37</v>
      </c>
      <c r="B204">
        <v>32</v>
      </c>
      <c r="C204" t="s">
        <v>221</v>
      </c>
      <c r="D204" t="s">
        <v>222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19</v>
      </c>
      <c r="K204" t="s">
        <v>18</v>
      </c>
      <c r="L204" s="51" t="s">
        <v>18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</row>
    <row r="205" spans="1:19" x14ac:dyDescent="0.35">
      <c r="A205">
        <v>37</v>
      </c>
      <c r="B205">
        <v>32</v>
      </c>
      <c r="C205" t="s">
        <v>118</v>
      </c>
      <c r="D205" t="s">
        <v>119</v>
      </c>
      <c r="E205" t="s">
        <v>27</v>
      </c>
      <c r="F205" t="s">
        <v>27</v>
      </c>
      <c r="G205" t="s">
        <v>19</v>
      </c>
      <c r="H205" t="s">
        <v>18</v>
      </c>
      <c r="I205" t="s">
        <v>18</v>
      </c>
      <c r="J205" t="s">
        <v>18</v>
      </c>
      <c r="K205" t="s">
        <v>18</v>
      </c>
      <c r="L205" s="51" t="s">
        <v>18</v>
      </c>
      <c r="M205" t="s">
        <v>28</v>
      </c>
      <c r="N205" t="s">
        <v>28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</row>
    <row r="206" spans="1:19" x14ac:dyDescent="0.35">
      <c r="A206">
        <v>37</v>
      </c>
      <c r="B206">
        <v>32</v>
      </c>
      <c r="C206" t="s">
        <v>56</v>
      </c>
      <c r="L206" s="51"/>
    </row>
    <row r="207" spans="1:19" x14ac:dyDescent="0.35">
      <c r="A207">
        <v>37</v>
      </c>
      <c r="B207">
        <v>32</v>
      </c>
      <c r="C207" t="s">
        <v>57</v>
      </c>
      <c r="L207" s="23"/>
    </row>
    <row r="208" spans="1:19" x14ac:dyDescent="0.35">
      <c r="A208">
        <v>37</v>
      </c>
      <c r="B208">
        <v>33</v>
      </c>
      <c r="C208" t="s">
        <v>307</v>
      </c>
      <c r="D208" t="s">
        <v>308</v>
      </c>
      <c r="E208" t="s">
        <v>27</v>
      </c>
      <c r="F208" t="s">
        <v>27</v>
      </c>
      <c r="G208" t="s">
        <v>18</v>
      </c>
      <c r="H208" t="s">
        <v>18</v>
      </c>
      <c r="L208" s="51"/>
      <c r="M208" t="s">
        <v>20</v>
      </c>
      <c r="N208" t="s">
        <v>20</v>
      </c>
      <c r="O208" t="s">
        <v>20</v>
      </c>
    </row>
    <row r="209" spans="1:19" x14ac:dyDescent="0.35">
      <c r="A209">
        <v>37</v>
      </c>
      <c r="B209">
        <v>33</v>
      </c>
      <c r="C209" t="s">
        <v>229</v>
      </c>
      <c r="D209" t="s">
        <v>230</v>
      </c>
      <c r="L209" s="51"/>
    </row>
    <row r="210" spans="1:19" x14ac:dyDescent="0.35">
      <c r="A210">
        <v>37</v>
      </c>
      <c r="B210">
        <v>33</v>
      </c>
      <c r="C210" t="s">
        <v>309</v>
      </c>
      <c r="D210" t="s">
        <v>310</v>
      </c>
      <c r="E210" t="s">
        <v>18</v>
      </c>
      <c r="F210" t="s">
        <v>18</v>
      </c>
      <c r="G210" t="s">
        <v>18</v>
      </c>
      <c r="H210" t="s">
        <v>19</v>
      </c>
      <c r="I210" t="s">
        <v>19</v>
      </c>
      <c r="J210" t="s">
        <v>19</v>
      </c>
      <c r="K210" t="s">
        <v>19</v>
      </c>
      <c r="L210" s="51" t="s">
        <v>19</v>
      </c>
      <c r="M210" t="s">
        <v>20</v>
      </c>
      <c r="N210" t="s">
        <v>20</v>
      </c>
      <c r="O210" t="s">
        <v>20</v>
      </c>
      <c r="P210" t="s">
        <v>28</v>
      </c>
      <c r="Q210" t="s">
        <v>28</v>
      </c>
      <c r="R210" t="s">
        <v>28</v>
      </c>
      <c r="S210" t="s">
        <v>28</v>
      </c>
    </row>
    <row r="211" spans="1:19" x14ac:dyDescent="0.35">
      <c r="A211">
        <v>37</v>
      </c>
      <c r="B211">
        <v>33</v>
      </c>
      <c r="C211" t="s">
        <v>311</v>
      </c>
      <c r="D211" t="s">
        <v>312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K211" t="s">
        <v>18</v>
      </c>
      <c r="L211" s="51" t="s">
        <v>18</v>
      </c>
      <c r="M211" t="s">
        <v>20</v>
      </c>
      <c r="N211" t="s">
        <v>20</v>
      </c>
      <c r="O211" t="s">
        <v>28</v>
      </c>
      <c r="P211" t="s">
        <v>28</v>
      </c>
      <c r="Q211" t="s">
        <v>28</v>
      </c>
      <c r="R211" t="s">
        <v>28</v>
      </c>
      <c r="S211" t="s">
        <v>28</v>
      </c>
    </row>
    <row r="212" spans="1:19" x14ac:dyDescent="0.35">
      <c r="A212">
        <v>37</v>
      </c>
      <c r="B212">
        <v>33</v>
      </c>
      <c r="C212" t="s">
        <v>313</v>
      </c>
      <c r="D212" t="s">
        <v>314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 t="s">
        <v>18</v>
      </c>
      <c r="K212" t="s">
        <v>18</v>
      </c>
      <c r="L212" s="51" t="s">
        <v>18</v>
      </c>
      <c r="M212" t="s">
        <v>28</v>
      </c>
      <c r="N212" t="s">
        <v>28</v>
      </c>
      <c r="O212" t="s">
        <v>28</v>
      </c>
      <c r="P212" t="s">
        <v>20</v>
      </c>
      <c r="Q212" t="s">
        <v>89</v>
      </c>
      <c r="R212" t="s">
        <v>89</v>
      </c>
      <c r="S212" t="s">
        <v>89</v>
      </c>
    </row>
    <row r="213" spans="1:19" x14ac:dyDescent="0.35">
      <c r="A213">
        <v>37</v>
      </c>
      <c r="B213">
        <v>33</v>
      </c>
      <c r="C213" t="s">
        <v>137</v>
      </c>
      <c r="D213" t="s">
        <v>138</v>
      </c>
      <c r="E213" t="s">
        <v>27</v>
      </c>
      <c r="F213" t="s">
        <v>27</v>
      </c>
      <c r="G213" t="s">
        <v>27</v>
      </c>
      <c r="H213" t="s">
        <v>19</v>
      </c>
      <c r="I213" t="s">
        <v>19</v>
      </c>
      <c r="J213" t="s">
        <v>19</v>
      </c>
      <c r="K213" t="s">
        <v>19</v>
      </c>
      <c r="L213" s="51" t="s">
        <v>19</v>
      </c>
      <c r="M213" t="s">
        <v>28</v>
      </c>
      <c r="N213" t="s">
        <v>28</v>
      </c>
      <c r="O213" t="s">
        <v>28</v>
      </c>
      <c r="P213" t="s">
        <v>89</v>
      </c>
      <c r="Q213" t="s">
        <v>89</v>
      </c>
      <c r="R213" t="s">
        <v>89</v>
      </c>
      <c r="S213" t="s">
        <v>89</v>
      </c>
    </row>
    <row r="214" spans="1:19" x14ac:dyDescent="0.35">
      <c r="A214">
        <v>37</v>
      </c>
      <c r="B214">
        <v>33</v>
      </c>
      <c r="C214" t="s">
        <v>315</v>
      </c>
      <c r="D214" t="s">
        <v>316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K214" t="s">
        <v>19</v>
      </c>
      <c r="L214" s="51" t="s">
        <v>19</v>
      </c>
      <c r="M214" t="s">
        <v>20</v>
      </c>
      <c r="N214" t="s">
        <v>20</v>
      </c>
      <c r="O214" t="s">
        <v>28</v>
      </c>
      <c r="P214" t="s">
        <v>28</v>
      </c>
      <c r="Q214" t="s">
        <v>89</v>
      </c>
      <c r="R214" t="s">
        <v>89</v>
      </c>
      <c r="S214" t="s">
        <v>89</v>
      </c>
    </row>
    <row r="215" spans="1:19" x14ac:dyDescent="0.35">
      <c r="A215">
        <v>37</v>
      </c>
      <c r="B215">
        <v>33</v>
      </c>
      <c r="C215" t="s">
        <v>146</v>
      </c>
      <c r="D215" t="s">
        <v>147</v>
      </c>
      <c r="L215" s="51"/>
    </row>
    <row r="216" spans="1:19" x14ac:dyDescent="0.35">
      <c r="A216">
        <v>37</v>
      </c>
      <c r="B216">
        <v>33</v>
      </c>
      <c r="C216" t="s">
        <v>317</v>
      </c>
      <c r="D216" t="s">
        <v>318</v>
      </c>
      <c r="G216" t="s">
        <v>27</v>
      </c>
      <c r="H216" t="s">
        <v>27</v>
      </c>
      <c r="I216" t="s">
        <v>27</v>
      </c>
      <c r="J216" t="s">
        <v>19</v>
      </c>
      <c r="K216" t="s">
        <v>19</v>
      </c>
      <c r="L216" s="51" t="s">
        <v>19</v>
      </c>
      <c r="O216" t="s">
        <v>20</v>
      </c>
      <c r="P216" t="s">
        <v>20</v>
      </c>
      <c r="Q216" t="s">
        <v>28</v>
      </c>
      <c r="R216" t="s">
        <v>28</v>
      </c>
      <c r="S216" t="s">
        <v>28</v>
      </c>
    </row>
    <row r="217" spans="1:19" x14ac:dyDescent="0.35">
      <c r="A217">
        <v>37</v>
      </c>
      <c r="B217">
        <v>33</v>
      </c>
      <c r="C217" t="s">
        <v>319</v>
      </c>
      <c r="D217" t="s">
        <v>320</v>
      </c>
      <c r="E217" t="s">
        <v>18</v>
      </c>
      <c r="F217" t="s">
        <v>18</v>
      </c>
      <c r="G217" t="s">
        <v>18</v>
      </c>
      <c r="H217" t="s">
        <v>18</v>
      </c>
      <c r="L217" s="51"/>
      <c r="M217" t="s">
        <v>20</v>
      </c>
      <c r="N217" t="s">
        <v>20</v>
      </c>
      <c r="O217" t="s">
        <v>28</v>
      </c>
    </row>
    <row r="218" spans="1:19" x14ac:dyDescent="0.35">
      <c r="A218">
        <v>37</v>
      </c>
      <c r="B218">
        <v>33</v>
      </c>
      <c r="C218" t="s">
        <v>321</v>
      </c>
      <c r="D218" t="s">
        <v>322</v>
      </c>
      <c r="E218" t="s">
        <v>18</v>
      </c>
      <c r="F218" t="s">
        <v>18</v>
      </c>
      <c r="G218" t="s">
        <v>18</v>
      </c>
      <c r="H218" t="s">
        <v>19</v>
      </c>
      <c r="I218" t="s">
        <v>19</v>
      </c>
      <c r="J218" t="s">
        <v>19</v>
      </c>
      <c r="K218" t="s">
        <v>19</v>
      </c>
      <c r="L218" s="51" t="s">
        <v>19</v>
      </c>
      <c r="M218" t="s">
        <v>20</v>
      </c>
      <c r="N218" t="s">
        <v>20</v>
      </c>
      <c r="O218" t="s">
        <v>20</v>
      </c>
      <c r="P218" t="s">
        <v>20</v>
      </c>
      <c r="Q218" t="s">
        <v>89</v>
      </c>
      <c r="R218" t="s">
        <v>89</v>
      </c>
      <c r="S218" t="s">
        <v>89</v>
      </c>
    </row>
    <row r="219" spans="1:19" x14ac:dyDescent="0.35">
      <c r="A219">
        <v>37</v>
      </c>
      <c r="B219">
        <v>33</v>
      </c>
      <c r="C219" t="s">
        <v>323</v>
      </c>
      <c r="D219" t="s">
        <v>324</v>
      </c>
      <c r="G219" t="s">
        <v>18</v>
      </c>
      <c r="H219" t="s">
        <v>18</v>
      </c>
      <c r="I219" t="s">
        <v>18</v>
      </c>
      <c r="J219" t="s">
        <v>18</v>
      </c>
      <c r="K219" t="s">
        <v>18</v>
      </c>
      <c r="L219" s="51" t="s">
        <v>18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</row>
    <row r="220" spans="1:19" x14ac:dyDescent="0.35">
      <c r="A220">
        <v>37</v>
      </c>
      <c r="B220">
        <v>33</v>
      </c>
      <c r="C220" t="s">
        <v>122</v>
      </c>
      <c r="L220" s="51"/>
    </row>
    <row r="221" spans="1:19" x14ac:dyDescent="0.35">
      <c r="A221">
        <v>37</v>
      </c>
      <c r="B221">
        <v>33</v>
      </c>
      <c r="C221" t="s">
        <v>58</v>
      </c>
      <c r="L221" s="23"/>
    </row>
    <row r="222" spans="1:19" x14ac:dyDescent="0.35">
      <c r="A222">
        <v>37</v>
      </c>
      <c r="B222">
        <v>34</v>
      </c>
      <c r="C222" t="s">
        <v>66</v>
      </c>
      <c r="Q222" t="s">
        <v>20</v>
      </c>
      <c r="R222" t="s">
        <v>20</v>
      </c>
      <c r="S222" t="s">
        <v>20</v>
      </c>
    </row>
    <row r="223" spans="1:19" x14ac:dyDescent="0.35">
      <c r="A223">
        <v>37</v>
      </c>
      <c r="B223">
        <v>35</v>
      </c>
      <c r="C223" t="s">
        <v>239</v>
      </c>
      <c r="D223" t="s">
        <v>240</v>
      </c>
      <c r="E223" t="s">
        <v>27</v>
      </c>
      <c r="F223" t="s">
        <v>27</v>
      </c>
      <c r="G223" t="s">
        <v>18</v>
      </c>
      <c r="H223" t="s">
        <v>18</v>
      </c>
      <c r="I223" t="s">
        <v>19</v>
      </c>
      <c r="J223" t="s">
        <v>19</v>
      </c>
      <c r="K223" t="s">
        <v>19</v>
      </c>
      <c r="L223" s="51" t="s">
        <v>19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  <c r="S223" t="s">
        <v>20</v>
      </c>
    </row>
    <row r="224" spans="1:19" x14ac:dyDescent="0.35">
      <c r="A224">
        <v>37</v>
      </c>
      <c r="B224">
        <v>35</v>
      </c>
      <c r="C224" t="s">
        <v>123</v>
      </c>
      <c r="D224" t="s">
        <v>124</v>
      </c>
      <c r="E224" t="s">
        <v>27</v>
      </c>
      <c r="F224" t="s">
        <v>27</v>
      </c>
      <c r="G224" t="s">
        <v>19</v>
      </c>
      <c r="H224" t="s">
        <v>19</v>
      </c>
      <c r="I224" t="s">
        <v>19</v>
      </c>
      <c r="J224" t="s">
        <v>18</v>
      </c>
      <c r="K224" t="s">
        <v>19</v>
      </c>
      <c r="L224" s="51" t="s">
        <v>19</v>
      </c>
      <c r="M224" t="s">
        <v>20</v>
      </c>
      <c r="N224" t="s">
        <v>20</v>
      </c>
      <c r="O224" t="s">
        <v>20</v>
      </c>
      <c r="P224" t="s">
        <v>20</v>
      </c>
      <c r="Q224" t="s">
        <v>28</v>
      </c>
      <c r="R224" t="s">
        <v>28</v>
      </c>
      <c r="S224" t="s">
        <v>28</v>
      </c>
    </row>
    <row r="225" spans="1:19" x14ac:dyDescent="0.35">
      <c r="A225">
        <v>37</v>
      </c>
      <c r="B225">
        <v>35</v>
      </c>
      <c r="C225" t="s">
        <v>125</v>
      </c>
      <c r="D225" t="s">
        <v>126</v>
      </c>
      <c r="E225" t="s">
        <v>18</v>
      </c>
      <c r="F225" t="s">
        <v>18</v>
      </c>
      <c r="G225" t="s">
        <v>27</v>
      </c>
      <c r="H225" t="s">
        <v>27</v>
      </c>
      <c r="I225" t="s">
        <v>27</v>
      </c>
      <c r="J225" t="s">
        <v>27</v>
      </c>
      <c r="K225" t="s">
        <v>27</v>
      </c>
      <c r="L225" s="22" t="s">
        <v>27</v>
      </c>
      <c r="M225" t="s">
        <v>28</v>
      </c>
      <c r="N225" t="s">
        <v>28</v>
      </c>
      <c r="O225" t="s">
        <v>20</v>
      </c>
      <c r="P225" t="s">
        <v>20</v>
      </c>
      <c r="Q225" t="s">
        <v>28</v>
      </c>
      <c r="R225" t="s">
        <v>28</v>
      </c>
      <c r="S225" t="s">
        <v>28</v>
      </c>
    </row>
    <row r="226" spans="1:19" x14ac:dyDescent="0.35">
      <c r="A226">
        <v>37</v>
      </c>
      <c r="B226">
        <v>35</v>
      </c>
      <c r="C226" t="s">
        <v>325</v>
      </c>
      <c r="D226" t="s">
        <v>326</v>
      </c>
      <c r="E226" t="s">
        <v>49</v>
      </c>
      <c r="F226" t="s">
        <v>49</v>
      </c>
      <c r="G226" t="s">
        <v>19</v>
      </c>
      <c r="H226" t="s">
        <v>19</v>
      </c>
      <c r="I226" t="s">
        <v>19</v>
      </c>
      <c r="J226" t="s">
        <v>198</v>
      </c>
      <c r="K226" t="s">
        <v>18</v>
      </c>
      <c r="L226" s="51" t="s">
        <v>18</v>
      </c>
      <c r="M226" t="s">
        <v>20</v>
      </c>
      <c r="N226" t="s">
        <v>20</v>
      </c>
      <c r="O226" t="s">
        <v>28</v>
      </c>
      <c r="P226" t="s">
        <v>28</v>
      </c>
    </row>
    <row r="227" spans="1:19" x14ac:dyDescent="0.35">
      <c r="A227">
        <v>37</v>
      </c>
      <c r="B227">
        <v>35</v>
      </c>
      <c r="C227" t="s">
        <v>71</v>
      </c>
      <c r="L227" s="23"/>
    </row>
    <row r="228" spans="1:19" x14ac:dyDescent="0.35">
      <c r="A228">
        <v>37</v>
      </c>
      <c r="B228">
        <v>35</v>
      </c>
      <c r="C228" t="s">
        <v>72</v>
      </c>
    </row>
    <row r="229" spans="1:19" x14ac:dyDescent="0.35">
      <c r="A229">
        <v>37</v>
      </c>
      <c r="B229">
        <v>36</v>
      </c>
      <c r="C229" t="s">
        <v>163</v>
      </c>
      <c r="D229" t="s">
        <v>164</v>
      </c>
      <c r="E229" t="s">
        <v>23</v>
      </c>
    </row>
    <row r="230" spans="1:19" x14ac:dyDescent="0.35">
      <c r="A230">
        <v>37</v>
      </c>
      <c r="B230">
        <v>36</v>
      </c>
      <c r="C230" t="s">
        <v>327</v>
      </c>
      <c r="D230" t="s">
        <v>328</v>
      </c>
      <c r="F230" t="s">
        <v>18</v>
      </c>
      <c r="L230" s="51"/>
      <c r="N230" t="s">
        <v>20</v>
      </c>
    </row>
    <row r="231" spans="1:19" x14ac:dyDescent="0.35">
      <c r="A231">
        <v>37</v>
      </c>
      <c r="B231">
        <v>36</v>
      </c>
      <c r="C231" t="s">
        <v>165</v>
      </c>
      <c r="D231" t="s">
        <v>166</v>
      </c>
      <c r="L231" s="52"/>
    </row>
    <row r="232" spans="1:19" x14ac:dyDescent="0.35">
      <c r="A232">
        <v>37</v>
      </c>
      <c r="B232">
        <v>36</v>
      </c>
      <c r="C232" t="s">
        <v>329</v>
      </c>
      <c r="D232" t="s">
        <v>330</v>
      </c>
      <c r="L232" s="23"/>
    </row>
    <row r="233" spans="1:19" x14ac:dyDescent="0.35">
      <c r="A233">
        <v>37</v>
      </c>
      <c r="B233">
        <v>36</v>
      </c>
      <c r="C233" t="s">
        <v>253</v>
      </c>
      <c r="D233" t="s">
        <v>254</v>
      </c>
      <c r="L233" s="51"/>
    </row>
    <row r="234" spans="1:19" x14ac:dyDescent="0.35">
      <c r="A234">
        <v>37</v>
      </c>
      <c r="B234">
        <v>36</v>
      </c>
      <c r="C234" t="s">
        <v>178</v>
      </c>
    </row>
    <row r="235" spans="1:19" x14ac:dyDescent="0.35">
      <c r="A235">
        <v>37</v>
      </c>
      <c r="B235">
        <v>36</v>
      </c>
      <c r="C235" t="s">
        <v>179</v>
      </c>
      <c r="Q235" t="s">
        <v>28</v>
      </c>
      <c r="R235" t="s">
        <v>28</v>
      </c>
      <c r="S235" t="s">
        <v>28</v>
      </c>
    </row>
    <row r="236" spans="1:19" x14ac:dyDescent="0.35">
      <c r="A236">
        <v>37</v>
      </c>
      <c r="B236">
        <v>37</v>
      </c>
      <c r="C236" t="s">
        <v>331</v>
      </c>
      <c r="D236" t="s">
        <v>261</v>
      </c>
      <c r="E236" t="s">
        <v>27</v>
      </c>
      <c r="F236" t="s">
        <v>27</v>
      </c>
      <c r="G236" t="s">
        <v>27</v>
      </c>
      <c r="H236" t="s">
        <v>19</v>
      </c>
      <c r="I236" t="s">
        <v>18</v>
      </c>
      <c r="J236" t="s">
        <v>18</v>
      </c>
      <c r="M236" t="s">
        <v>28</v>
      </c>
      <c r="N236" t="s">
        <v>28</v>
      </c>
      <c r="O236" t="s">
        <v>28</v>
      </c>
      <c r="P236" t="s">
        <v>28</v>
      </c>
      <c r="Q236" t="s">
        <v>28</v>
      </c>
      <c r="R236" t="s">
        <v>28</v>
      </c>
      <c r="S236" t="s">
        <v>28</v>
      </c>
    </row>
    <row r="237" spans="1:19" x14ac:dyDescent="0.35">
      <c r="A237">
        <v>37</v>
      </c>
      <c r="B237">
        <v>37</v>
      </c>
      <c r="C237" t="s">
        <v>265</v>
      </c>
      <c r="D237" t="s">
        <v>266</v>
      </c>
      <c r="E237" t="s">
        <v>27</v>
      </c>
      <c r="F237" t="s">
        <v>27</v>
      </c>
      <c r="G237" t="s">
        <v>27</v>
      </c>
      <c r="H237" t="s">
        <v>18</v>
      </c>
      <c r="I237" t="s">
        <v>18</v>
      </c>
      <c r="J237" t="s">
        <v>18</v>
      </c>
      <c r="K237" t="s">
        <v>18</v>
      </c>
      <c r="L237" s="51" t="s">
        <v>18</v>
      </c>
      <c r="M237" t="s">
        <v>28</v>
      </c>
      <c r="N237" t="s">
        <v>28</v>
      </c>
      <c r="O237" t="s">
        <v>28</v>
      </c>
      <c r="P237" t="s">
        <v>28</v>
      </c>
    </row>
    <row r="238" spans="1:19" x14ac:dyDescent="0.35">
      <c r="A238">
        <v>37</v>
      </c>
      <c r="B238">
        <v>37</v>
      </c>
      <c r="C238" t="s">
        <v>332</v>
      </c>
      <c r="D238" t="s">
        <v>333</v>
      </c>
      <c r="E238" t="s">
        <v>49</v>
      </c>
      <c r="F238" t="s">
        <v>27</v>
      </c>
      <c r="G238" t="s">
        <v>27</v>
      </c>
      <c r="H238" t="s">
        <v>19</v>
      </c>
      <c r="I238" t="s">
        <v>19</v>
      </c>
      <c r="J238" t="s">
        <v>19</v>
      </c>
      <c r="K238" t="s">
        <v>18</v>
      </c>
      <c r="L238" s="51" t="s">
        <v>18</v>
      </c>
      <c r="M238" t="s">
        <v>28</v>
      </c>
      <c r="N238" t="s">
        <v>28</v>
      </c>
      <c r="O238" t="s">
        <v>28</v>
      </c>
      <c r="P238" t="s">
        <v>28</v>
      </c>
      <c r="Q238" t="s">
        <v>28</v>
      </c>
      <c r="R238" t="s">
        <v>28</v>
      </c>
      <c r="S238" t="s">
        <v>28</v>
      </c>
    </row>
    <row r="239" spans="1:19" x14ac:dyDescent="0.35">
      <c r="A239">
        <v>37</v>
      </c>
      <c r="B239">
        <v>37</v>
      </c>
      <c r="C239" t="s">
        <v>77</v>
      </c>
      <c r="P239" t="s">
        <v>28</v>
      </c>
    </row>
    <row r="240" spans="1:19" x14ac:dyDescent="0.35">
      <c r="A240">
        <v>37</v>
      </c>
      <c r="B240">
        <v>37</v>
      </c>
      <c r="C240" t="s">
        <v>78</v>
      </c>
    </row>
    <row r="241" spans="1:19" x14ac:dyDescent="0.35">
      <c r="A241">
        <v>37</v>
      </c>
      <c r="B241">
        <v>45</v>
      </c>
      <c r="C241" t="s">
        <v>334</v>
      </c>
      <c r="D241" t="s">
        <v>335</v>
      </c>
      <c r="Q241" t="s">
        <v>20</v>
      </c>
      <c r="R241" t="s">
        <v>20</v>
      </c>
      <c r="S241" t="s">
        <v>20</v>
      </c>
    </row>
    <row r="242" spans="1:19" x14ac:dyDescent="0.35">
      <c r="A242">
        <v>37</v>
      </c>
      <c r="B242">
        <v>45</v>
      </c>
      <c r="C242" t="s">
        <v>277</v>
      </c>
      <c r="D242" t="s">
        <v>278</v>
      </c>
      <c r="E242" t="s">
        <v>18</v>
      </c>
      <c r="F242" t="s">
        <v>18</v>
      </c>
      <c r="G242" t="s">
        <v>18</v>
      </c>
      <c r="H242" t="s">
        <v>19</v>
      </c>
      <c r="I242" t="s">
        <v>19</v>
      </c>
      <c r="J242" t="s">
        <v>19</v>
      </c>
      <c r="K242" t="s">
        <v>19</v>
      </c>
      <c r="L242" s="51" t="s">
        <v>19</v>
      </c>
      <c r="M242" t="s">
        <v>20</v>
      </c>
      <c r="N242" t="s">
        <v>20</v>
      </c>
      <c r="O242" t="s">
        <v>20</v>
      </c>
      <c r="P242" t="s">
        <v>110</v>
      </c>
      <c r="Q242" t="s">
        <v>20</v>
      </c>
      <c r="R242" t="s">
        <v>20</v>
      </c>
      <c r="S242" t="s">
        <v>20</v>
      </c>
    </row>
    <row r="243" spans="1:19" x14ac:dyDescent="0.35">
      <c r="A243">
        <v>37</v>
      </c>
      <c r="B243">
        <v>45</v>
      </c>
      <c r="C243" t="s">
        <v>84</v>
      </c>
      <c r="H243" t="s">
        <v>18</v>
      </c>
      <c r="I243" t="s">
        <v>18</v>
      </c>
      <c r="J243" t="s">
        <v>18</v>
      </c>
      <c r="K243" t="s">
        <v>19</v>
      </c>
      <c r="L243" s="51" t="s">
        <v>19</v>
      </c>
      <c r="P243" t="s">
        <v>20</v>
      </c>
    </row>
    <row r="244" spans="1:19" x14ac:dyDescent="0.35">
      <c r="A244">
        <v>37</v>
      </c>
      <c r="B244">
        <v>45</v>
      </c>
      <c r="C244" t="s">
        <v>81</v>
      </c>
      <c r="L244" s="23"/>
    </row>
    <row r="245" spans="1:19" x14ac:dyDescent="0.35">
      <c r="A245">
        <v>37</v>
      </c>
      <c r="B245">
        <v>54</v>
      </c>
      <c r="C245" t="s">
        <v>336</v>
      </c>
      <c r="D245" t="s">
        <v>337</v>
      </c>
      <c r="L245" s="51"/>
    </row>
    <row r="246" spans="1:19" x14ac:dyDescent="0.35">
      <c r="A246">
        <v>37</v>
      </c>
      <c r="B246">
        <v>54</v>
      </c>
      <c r="C246" t="s">
        <v>136</v>
      </c>
      <c r="L246" s="23"/>
    </row>
    <row r="247" spans="1:19" x14ac:dyDescent="0.35">
      <c r="A247">
        <v>37</v>
      </c>
      <c r="B247">
        <v>56</v>
      </c>
      <c r="C247" t="s">
        <v>338</v>
      </c>
      <c r="D247" t="s">
        <v>339</v>
      </c>
      <c r="G247" t="s">
        <v>19</v>
      </c>
      <c r="H247" t="s">
        <v>27</v>
      </c>
      <c r="I247" t="s">
        <v>340</v>
      </c>
      <c r="J247" t="s">
        <v>340</v>
      </c>
      <c r="K247" t="s">
        <v>340</v>
      </c>
      <c r="L247" s="51" t="s">
        <v>340</v>
      </c>
      <c r="N247" t="s">
        <v>28</v>
      </c>
      <c r="O247" t="s">
        <v>110</v>
      </c>
    </row>
    <row r="248" spans="1:19" x14ac:dyDescent="0.35">
      <c r="A248">
        <v>37</v>
      </c>
      <c r="B248">
        <v>56</v>
      </c>
      <c r="C248" t="s">
        <v>101</v>
      </c>
      <c r="L248" s="51"/>
    </row>
    <row r="249" spans="1:19" x14ac:dyDescent="0.35">
      <c r="A249">
        <v>37</v>
      </c>
      <c r="B249">
        <v>56</v>
      </c>
      <c r="C249" t="s">
        <v>102</v>
      </c>
      <c r="L249" s="23"/>
    </row>
    <row r="250" spans="1:19" x14ac:dyDescent="0.35">
      <c r="A250">
        <v>37</v>
      </c>
      <c r="B250">
        <v>57</v>
      </c>
      <c r="C250" t="s">
        <v>341</v>
      </c>
      <c r="D250" t="s">
        <v>342</v>
      </c>
      <c r="E250" t="s">
        <v>49</v>
      </c>
      <c r="F250" t="s">
        <v>61</v>
      </c>
      <c r="G250" t="s">
        <v>49</v>
      </c>
      <c r="H250" t="s">
        <v>27</v>
      </c>
      <c r="I250" t="s">
        <v>19</v>
      </c>
      <c r="J250" t="s">
        <v>19</v>
      </c>
      <c r="K250" t="s">
        <v>19</v>
      </c>
      <c r="L250" s="51" t="s">
        <v>19</v>
      </c>
      <c r="M250" t="s">
        <v>20</v>
      </c>
      <c r="N250" t="s">
        <v>28</v>
      </c>
      <c r="O250" t="s">
        <v>28</v>
      </c>
      <c r="P250" t="s">
        <v>28</v>
      </c>
      <c r="Q250" t="s">
        <v>28</v>
      </c>
      <c r="R250" t="s">
        <v>28</v>
      </c>
    </row>
    <row r="251" spans="1:19" x14ac:dyDescent="0.35">
      <c r="A251">
        <v>37</v>
      </c>
      <c r="B251">
        <v>57</v>
      </c>
      <c r="C251" t="s">
        <v>287</v>
      </c>
      <c r="D251" t="s">
        <v>288</v>
      </c>
      <c r="E251" t="s">
        <v>27</v>
      </c>
      <c r="F251" t="s">
        <v>27</v>
      </c>
      <c r="G251" t="s">
        <v>19</v>
      </c>
      <c r="H251" t="s">
        <v>19</v>
      </c>
      <c r="I251" t="s">
        <v>19</v>
      </c>
      <c r="J251" t="s">
        <v>19</v>
      </c>
      <c r="K251" t="s">
        <v>19</v>
      </c>
      <c r="L251" s="22" t="s">
        <v>19</v>
      </c>
      <c r="M251" t="s">
        <v>28</v>
      </c>
      <c r="N251" t="s">
        <v>28</v>
      </c>
      <c r="O251" t="s">
        <v>28</v>
      </c>
      <c r="P251" t="s">
        <v>28</v>
      </c>
      <c r="Q251" t="s">
        <v>28</v>
      </c>
      <c r="R251" t="s">
        <v>28</v>
      </c>
    </row>
    <row r="252" spans="1:19" x14ac:dyDescent="0.35">
      <c r="A252">
        <v>37</v>
      </c>
      <c r="B252">
        <v>57</v>
      </c>
      <c r="C252" t="s">
        <v>289</v>
      </c>
      <c r="D252" t="s">
        <v>290</v>
      </c>
      <c r="E252" t="s">
        <v>49</v>
      </c>
      <c r="F252" t="s">
        <v>61</v>
      </c>
      <c r="G252" t="s">
        <v>49</v>
      </c>
      <c r="H252" t="s">
        <v>27</v>
      </c>
      <c r="I252" t="s">
        <v>19</v>
      </c>
      <c r="J252" t="s">
        <v>19</v>
      </c>
      <c r="K252" t="s">
        <v>19</v>
      </c>
      <c r="L252" s="51" t="s">
        <v>19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28</v>
      </c>
    </row>
    <row r="253" spans="1:19" x14ac:dyDescent="0.35">
      <c r="A253">
        <v>37</v>
      </c>
      <c r="B253">
        <v>57</v>
      </c>
      <c r="C253" t="s">
        <v>299</v>
      </c>
    </row>
    <row r="254" spans="1:19" x14ac:dyDescent="0.35">
      <c r="A254">
        <v>37</v>
      </c>
      <c r="B254">
        <v>57</v>
      </c>
      <c r="C254" t="s">
        <v>300</v>
      </c>
    </row>
    <row r="255" spans="1:19" x14ac:dyDescent="0.35">
      <c r="A255">
        <v>41</v>
      </c>
      <c r="B255">
        <v>31</v>
      </c>
      <c r="C255" t="s">
        <v>343</v>
      </c>
      <c r="D255" t="s">
        <v>344</v>
      </c>
    </row>
    <row r="256" spans="1:19" x14ac:dyDescent="0.35">
      <c r="A256">
        <v>41</v>
      </c>
      <c r="B256">
        <v>31</v>
      </c>
      <c r="C256" t="s">
        <v>40</v>
      </c>
    </row>
    <row r="257" spans="1:17" x14ac:dyDescent="0.35">
      <c r="A257">
        <v>41</v>
      </c>
      <c r="B257">
        <v>32</v>
      </c>
    </row>
    <row r="258" spans="1:17" x14ac:dyDescent="0.35">
      <c r="A258">
        <v>41</v>
      </c>
      <c r="B258">
        <v>32</v>
      </c>
      <c r="C258" t="s">
        <v>345</v>
      </c>
      <c r="D258" t="s">
        <v>346</v>
      </c>
      <c r="E258" t="s">
        <v>18</v>
      </c>
      <c r="F258" t="s">
        <v>18</v>
      </c>
      <c r="G258" t="s">
        <v>198</v>
      </c>
      <c r="H258" t="s">
        <v>347</v>
      </c>
      <c r="I258" t="s">
        <v>347</v>
      </c>
      <c r="J258" t="s">
        <v>347</v>
      </c>
      <c r="K258" s="46" t="s">
        <v>785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</row>
    <row r="259" spans="1:17" x14ac:dyDescent="0.35">
      <c r="A259">
        <v>41</v>
      </c>
      <c r="B259">
        <v>32</v>
      </c>
      <c r="C259" t="s">
        <v>348</v>
      </c>
      <c r="D259" t="s">
        <v>349</v>
      </c>
      <c r="E259" t="s">
        <v>49</v>
      </c>
      <c r="F259" t="s">
        <v>27</v>
      </c>
      <c r="G259" t="s">
        <v>49</v>
      </c>
      <c r="H259" t="s">
        <v>27</v>
      </c>
      <c r="I259" t="s">
        <v>27</v>
      </c>
      <c r="J259" t="s">
        <v>27</v>
      </c>
      <c r="K259" s="33" t="s">
        <v>27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28</v>
      </c>
    </row>
    <row r="260" spans="1:17" x14ac:dyDescent="0.35">
      <c r="A260">
        <v>41</v>
      </c>
      <c r="B260">
        <v>32</v>
      </c>
      <c r="C260" t="s">
        <v>350</v>
      </c>
      <c r="D260" t="s">
        <v>351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 t="s">
        <v>18</v>
      </c>
      <c r="K260" s="33" t="s">
        <v>284</v>
      </c>
      <c r="L260" t="s">
        <v>20</v>
      </c>
      <c r="M260" t="s">
        <v>20</v>
      </c>
      <c r="N260" t="s">
        <v>28</v>
      </c>
      <c r="O260" t="s">
        <v>28</v>
      </c>
      <c r="P260" t="s">
        <v>20</v>
      </c>
      <c r="Q260" t="s">
        <v>20</v>
      </c>
    </row>
    <row r="261" spans="1:17" x14ac:dyDescent="0.35">
      <c r="A261">
        <v>41</v>
      </c>
      <c r="B261">
        <v>32</v>
      </c>
      <c r="C261" t="s">
        <v>352</v>
      </c>
      <c r="D261" t="s">
        <v>353</v>
      </c>
      <c r="E261" t="s">
        <v>19</v>
      </c>
      <c r="F261" t="s">
        <v>19</v>
      </c>
      <c r="G261" t="s">
        <v>19</v>
      </c>
      <c r="H261" t="s">
        <v>19</v>
      </c>
      <c r="I261" t="s">
        <v>18</v>
      </c>
      <c r="J261" t="s">
        <v>18</v>
      </c>
      <c r="K261" s="33" t="s">
        <v>18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28</v>
      </c>
    </row>
    <row r="262" spans="1:17" x14ac:dyDescent="0.35">
      <c r="A262">
        <v>41</v>
      </c>
      <c r="B262">
        <v>32</v>
      </c>
      <c r="C262" t="s">
        <v>56</v>
      </c>
      <c r="K262" s="33"/>
      <c r="L262" t="s">
        <v>23</v>
      </c>
    </row>
    <row r="263" spans="1:17" x14ac:dyDescent="0.35">
      <c r="A263">
        <v>41</v>
      </c>
      <c r="B263">
        <v>32</v>
      </c>
      <c r="C263" t="s">
        <v>354</v>
      </c>
      <c r="K263" s="33"/>
    </row>
    <row r="264" spans="1:17" x14ac:dyDescent="0.35">
      <c r="A264">
        <v>41</v>
      </c>
      <c r="B264">
        <v>33</v>
      </c>
      <c r="K264" s="33"/>
    </row>
    <row r="265" spans="1:17" x14ac:dyDescent="0.35">
      <c r="A265">
        <v>41</v>
      </c>
      <c r="B265">
        <v>33</v>
      </c>
      <c r="C265" t="s">
        <v>355</v>
      </c>
      <c r="D265" t="s">
        <v>356</v>
      </c>
      <c r="E265" t="s">
        <v>19</v>
      </c>
      <c r="F265" t="s">
        <v>18</v>
      </c>
      <c r="G265" t="s">
        <v>19</v>
      </c>
      <c r="H265" t="s">
        <v>18</v>
      </c>
      <c r="I265" t="s">
        <v>18</v>
      </c>
      <c r="J265" t="s">
        <v>18</v>
      </c>
      <c r="K265" s="33" t="s">
        <v>18</v>
      </c>
      <c r="L265" t="s">
        <v>28</v>
      </c>
      <c r="M265" t="s">
        <v>28</v>
      </c>
      <c r="N265" t="s">
        <v>28</v>
      </c>
      <c r="O265" t="s">
        <v>28</v>
      </c>
      <c r="P265" t="s">
        <v>89</v>
      </c>
      <c r="Q265" t="s">
        <v>89</v>
      </c>
    </row>
    <row r="266" spans="1:17" x14ac:dyDescent="0.35">
      <c r="A266">
        <v>41</v>
      </c>
      <c r="B266">
        <v>33</v>
      </c>
      <c r="C266" t="s">
        <v>357</v>
      </c>
      <c r="D266" t="s">
        <v>358</v>
      </c>
      <c r="E266" t="s">
        <v>19</v>
      </c>
      <c r="F266" t="s">
        <v>18</v>
      </c>
      <c r="G266" t="s">
        <v>19</v>
      </c>
      <c r="H266" t="s">
        <v>27</v>
      </c>
      <c r="I266" t="s">
        <v>27</v>
      </c>
      <c r="J266" t="s">
        <v>27</v>
      </c>
      <c r="K266" s="33" t="s">
        <v>27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28</v>
      </c>
    </row>
    <row r="267" spans="1:17" x14ac:dyDescent="0.35">
      <c r="A267">
        <v>41</v>
      </c>
      <c r="B267">
        <v>33</v>
      </c>
      <c r="C267" t="s">
        <v>359</v>
      </c>
      <c r="D267" t="s">
        <v>360</v>
      </c>
      <c r="G267" t="s">
        <v>23</v>
      </c>
      <c r="K267" s="33"/>
      <c r="L267" t="s">
        <v>23</v>
      </c>
      <c r="P267" t="s">
        <v>23</v>
      </c>
    </row>
    <row r="268" spans="1:17" x14ac:dyDescent="0.35">
      <c r="A268">
        <v>41</v>
      </c>
      <c r="B268">
        <v>33</v>
      </c>
      <c r="C268" t="s">
        <v>361</v>
      </c>
      <c r="D268" t="s">
        <v>362</v>
      </c>
      <c r="E268" t="s">
        <v>19</v>
      </c>
      <c r="F268" t="s">
        <v>19</v>
      </c>
      <c r="G268" t="s">
        <v>19</v>
      </c>
      <c r="H268" t="s">
        <v>18</v>
      </c>
      <c r="I268" t="s">
        <v>18</v>
      </c>
      <c r="J268" t="s">
        <v>27</v>
      </c>
      <c r="K268" s="46" t="s">
        <v>19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28</v>
      </c>
    </row>
    <row r="269" spans="1:17" x14ac:dyDescent="0.35">
      <c r="A269">
        <v>41</v>
      </c>
      <c r="B269">
        <v>33</v>
      </c>
      <c r="C269" t="s">
        <v>122</v>
      </c>
      <c r="G269" t="s">
        <v>23</v>
      </c>
      <c r="K269" s="33"/>
    </row>
    <row r="270" spans="1:17" x14ac:dyDescent="0.35">
      <c r="A270">
        <v>41</v>
      </c>
      <c r="B270">
        <v>33</v>
      </c>
      <c r="C270" t="s">
        <v>58</v>
      </c>
      <c r="G270" t="s">
        <v>23</v>
      </c>
      <c r="K270" s="33"/>
    </row>
    <row r="271" spans="1:17" x14ac:dyDescent="0.35">
      <c r="A271">
        <v>41</v>
      </c>
      <c r="B271">
        <v>34</v>
      </c>
      <c r="G271" t="s">
        <v>23</v>
      </c>
      <c r="K271" s="33"/>
    </row>
    <row r="272" spans="1:17" x14ac:dyDescent="0.35">
      <c r="A272">
        <v>41</v>
      </c>
      <c r="B272">
        <v>34</v>
      </c>
      <c r="C272" t="s">
        <v>363</v>
      </c>
      <c r="D272" t="s">
        <v>364</v>
      </c>
      <c r="E272" t="s">
        <v>18</v>
      </c>
      <c r="F272" t="s">
        <v>19</v>
      </c>
      <c r="G272" t="s">
        <v>18</v>
      </c>
      <c r="H272" t="s">
        <v>18</v>
      </c>
      <c r="I272" t="s">
        <v>18</v>
      </c>
      <c r="J272" t="s">
        <v>27</v>
      </c>
      <c r="K272" s="33" t="s">
        <v>27</v>
      </c>
      <c r="L272" t="s">
        <v>20</v>
      </c>
      <c r="M272" t="s">
        <v>20</v>
      </c>
      <c r="N272" t="s">
        <v>28</v>
      </c>
      <c r="O272" t="s">
        <v>28</v>
      </c>
      <c r="P272" t="s">
        <v>20</v>
      </c>
      <c r="Q272" t="s">
        <v>28</v>
      </c>
    </row>
    <row r="273" spans="1:17" x14ac:dyDescent="0.35">
      <c r="A273">
        <v>41</v>
      </c>
      <c r="B273">
        <v>34</v>
      </c>
      <c r="C273" t="s">
        <v>365</v>
      </c>
      <c r="D273" t="s">
        <v>366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K273" s="33" t="s">
        <v>18</v>
      </c>
      <c r="L273" t="s">
        <v>20</v>
      </c>
      <c r="M273" t="s">
        <v>20</v>
      </c>
      <c r="N273" t="s">
        <v>28</v>
      </c>
      <c r="O273" t="s">
        <v>28</v>
      </c>
      <c r="P273" t="s">
        <v>20</v>
      </c>
      <c r="Q273" t="s">
        <v>28</v>
      </c>
    </row>
    <row r="274" spans="1:17" x14ac:dyDescent="0.35">
      <c r="A274">
        <v>41</v>
      </c>
      <c r="B274">
        <v>34</v>
      </c>
      <c r="C274" t="s">
        <v>65</v>
      </c>
      <c r="K274" s="33"/>
      <c r="Q274" t="s">
        <v>23</v>
      </c>
    </row>
    <row r="275" spans="1:17" x14ac:dyDescent="0.35">
      <c r="A275">
        <v>41</v>
      </c>
      <c r="B275">
        <v>34</v>
      </c>
      <c r="C275" t="s">
        <v>66</v>
      </c>
      <c r="K275" s="33"/>
    </row>
    <row r="276" spans="1:17" x14ac:dyDescent="0.35">
      <c r="A276">
        <v>41</v>
      </c>
      <c r="B276">
        <v>35</v>
      </c>
      <c r="K276" s="33"/>
    </row>
    <row r="277" spans="1:17" x14ac:dyDescent="0.35">
      <c r="A277">
        <v>41</v>
      </c>
      <c r="B277">
        <v>35</v>
      </c>
      <c r="C277" t="s">
        <v>367</v>
      </c>
      <c r="D277" t="s">
        <v>368</v>
      </c>
      <c r="E277" t="s">
        <v>369</v>
      </c>
      <c r="F277" t="s">
        <v>61</v>
      </c>
      <c r="G277" t="s">
        <v>61</v>
      </c>
      <c r="H277" t="s">
        <v>49</v>
      </c>
      <c r="I277" t="s">
        <v>49</v>
      </c>
      <c r="J277" t="s">
        <v>27</v>
      </c>
      <c r="K277" s="33" t="s">
        <v>49</v>
      </c>
      <c r="L277" t="s">
        <v>20</v>
      </c>
      <c r="M277" t="s">
        <v>20</v>
      </c>
      <c r="N277" t="s">
        <v>20</v>
      </c>
      <c r="O277" t="s">
        <v>20</v>
      </c>
      <c r="P277" t="s">
        <v>89</v>
      </c>
      <c r="Q277" t="s">
        <v>20</v>
      </c>
    </row>
    <row r="278" spans="1:17" x14ac:dyDescent="0.35">
      <c r="A278">
        <v>41</v>
      </c>
      <c r="B278">
        <v>35</v>
      </c>
      <c r="C278" t="s">
        <v>370</v>
      </c>
      <c r="D278" t="s">
        <v>371</v>
      </c>
      <c r="E278" t="s">
        <v>18</v>
      </c>
      <c r="F278" t="s">
        <v>18</v>
      </c>
      <c r="G278" t="s">
        <v>18</v>
      </c>
      <c r="H278" t="s">
        <v>18</v>
      </c>
      <c r="I278" t="s">
        <v>27</v>
      </c>
      <c r="J278" t="s">
        <v>18</v>
      </c>
      <c r="K278" s="46" t="s">
        <v>27</v>
      </c>
      <c r="L278" t="s">
        <v>20</v>
      </c>
      <c r="M278" t="s">
        <v>20</v>
      </c>
      <c r="N278" t="s">
        <v>89</v>
      </c>
      <c r="O278" t="s">
        <v>89</v>
      </c>
      <c r="P278" t="s">
        <v>28</v>
      </c>
      <c r="Q278" t="s">
        <v>20</v>
      </c>
    </row>
    <row r="279" spans="1:17" x14ac:dyDescent="0.35">
      <c r="A279">
        <v>41</v>
      </c>
      <c r="B279">
        <v>35</v>
      </c>
      <c r="C279" t="s">
        <v>71</v>
      </c>
      <c r="K279" s="33"/>
    </row>
    <row r="280" spans="1:17" x14ac:dyDescent="0.35">
      <c r="A280">
        <v>41</v>
      </c>
      <c r="B280">
        <v>35</v>
      </c>
      <c r="C280" t="s">
        <v>72</v>
      </c>
      <c r="K280" s="33"/>
    </row>
    <row r="281" spans="1:17" x14ac:dyDescent="0.35">
      <c r="A281">
        <v>41</v>
      </c>
      <c r="B281">
        <v>36</v>
      </c>
      <c r="K281" s="33"/>
    </row>
    <row r="282" spans="1:17" x14ac:dyDescent="0.35">
      <c r="A282">
        <v>41</v>
      </c>
      <c r="B282">
        <v>36</v>
      </c>
      <c r="C282" t="s">
        <v>163</v>
      </c>
      <c r="D282" t="s">
        <v>164</v>
      </c>
      <c r="K282" s="33"/>
    </row>
    <row r="283" spans="1:17" x14ac:dyDescent="0.35">
      <c r="A283">
        <v>41</v>
      </c>
      <c r="B283">
        <v>36</v>
      </c>
      <c r="C283" t="s">
        <v>246</v>
      </c>
      <c r="D283" t="s">
        <v>247</v>
      </c>
      <c r="K283" s="33"/>
    </row>
    <row r="284" spans="1:17" x14ac:dyDescent="0.35">
      <c r="A284">
        <v>41</v>
      </c>
      <c r="B284">
        <v>36</v>
      </c>
      <c r="C284" t="s">
        <v>176</v>
      </c>
      <c r="D284" t="s">
        <v>252</v>
      </c>
      <c r="K284" s="33"/>
    </row>
    <row r="285" spans="1:17" x14ac:dyDescent="0.35">
      <c r="A285">
        <v>41</v>
      </c>
      <c r="B285">
        <v>36</v>
      </c>
      <c r="C285" t="s">
        <v>253</v>
      </c>
      <c r="D285" t="s">
        <v>254</v>
      </c>
      <c r="K285" s="33"/>
    </row>
    <row r="286" spans="1:17" x14ac:dyDescent="0.35">
      <c r="A286">
        <v>41</v>
      </c>
      <c r="B286">
        <v>36</v>
      </c>
      <c r="C286" t="s">
        <v>177</v>
      </c>
      <c r="D286" t="s">
        <v>257</v>
      </c>
      <c r="K286" s="33"/>
    </row>
    <row r="287" spans="1:17" x14ac:dyDescent="0.35">
      <c r="A287">
        <v>41</v>
      </c>
      <c r="B287">
        <v>36</v>
      </c>
      <c r="C287" t="s">
        <v>178</v>
      </c>
      <c r="K287" s="33"/>
    </row>
    <row r="288" spans="1:17" x14ac:dyDescent="0.35">
      <c r="A288">
        <v>41</v>
      </c>
      <c r="B288">
        <v>36</v>
      </c>
      <c r="C288" t="s">
        <v>372</v>
      </c>
      <c r="K288" s="33"/>
    </row>
    <row r="289" spans="1:17" x14ac:dyDescent="0.35">
      <c r="A289">
        <v>41</v>
      </c>
      <c r="B289">
        <v>37</v>
      </c>
      <c r="K289" s="33"/>
    </row>
    <row r="290" spans="1:17" x14ac:dyDescent="0.35">
      <c r="A290">
        <v>41</v>
      </c>
      <c r="B290">
        <v>37</v>
      </c>
      <c r="C290" t="s">
        <v>78</v>
      </c>
      <c r="K290" s="33"/>
    </row>
    <row r="291" spans="1:17" x14ac:dyDescent="0.35">
      <c r="A291">
        <v>41</v>
      </c>
      <c r="B291">
        <v>38</v>
      </c>
      <c r="K291" s="33"/>
    </row>
    <row r="292" spans="1:17" x14ac:dyDescent="0.35">
      <c r="A292">
        <v>41</v>
      </c>
      <c r="B292">
        <v>38</v>
      </c>
      <c r="C292" t="s">
        <v>267</v>
      </c>
      <c r="K292" s="33"/>
    </row>
    <row r="293" spans="1:17" x14ac:dyDescent="0.35">
      <c r="A293">
        <v>41</v>
      </c>
      <c r="B293">
        <v>39</v>
      </c>
      <c r="K293" s="33"/>
    </row>
    <row r="294" spans="1:17" x14ac:dyDescent="0.35">
      <c r="A294">
        <v>41</v>
      </c>
      <c r="B294">
        <v>39</v>
      </c>
      <c r="C294" t="s">
        <v>268</v>
      </c>
      <c r="D294" t="s">
        <v>373</v>
      </c>
      <c r="K294" s="33"/>
    </row>
    <row r="295" spans="1:17" x14ac:dyDescent="0.35">
      <c r="A295">
        <v>41</v>
      </c>
      <c r="B295">
        <v>42</v>
      </c>
      <c r="K295" s="33"/>
    </row>
    <row r="296" spans="1:17" x14ac:dyDescent="0.35">
      <c r="A296">
        <v>41</v>
      </c>
      <c r="B296">
        <v>42</v>
      </c>
      <c r="C296" t="s">
        <v>374</v>
      </c>
      <c r="K296" s="33"/>
    </row>
    <row r="297" spans="1:17" x14ac:dyDescent="0.35">
      <c r="A297">
        <v>41</v>
      </c>
      <c r="B297">
        <v>43</v>
      </c>
      <c r="K297" s="33"/>
    </row>
    <row r="298" spans="1:17" x14ac:dyDescent="0.35">
      <c r="A298">
        <v>41</v>
      </c>
      <c r="B298">
        <v>43</v>
      </c>
      <c r="C298" t="s">
        <v>375</v>
      </c>
      <c r="K298" s="33"/>
    </row>
    <row r="299" spans="1:17" x14ac:dyDescent="0.35">
      <c r="A299">
        <v>41</v>
      </c>
      <c r="B299">
        <v>45</v>
      </c>
      <c r="K299" s="33"/>
    </row>
    <row r="300" spans="1:17" x14ac:dyDescent="0.35">
      <c r="A300">
        <v>41</v>
      </c>
      <c r="B300">
        <v>45</v>
      </c>
      <c r="C300" t="s">
        <v>376</v>
      </c>
      <c r="D300" t="s">
        <v>377</v>
      </c>
      <c r="E300" t="s">
        <v>27</v>
      </c>
      <c r="F300" t="s">
        <v>27</v>
      </c>
      <c r="G300" t="s">
        <v>27</v>
      </c>
      <c r="H300" t="s">
        <v>27</v>
      </c>
      <c r="I300" t="s">
        <v>27</v>
      </c>
      <c r="J300" t="s">
        <v>27</v>
      </c>
      <c r="K300" s="33" t="s">
        <v>27</v>
      </c>
      <c r="L300" t="s">
        <v>20</v>
      </c>
      <c r="M300" t="s">
        <v>28</v>
      </c>
      <c r="O300" t="s">
        <v>28</v>
      </c>
      <c r="Q300" t="s">
        <v>20</v>
      </c>
    </row>
    <row r="301" spans="1:17" x14ac:dyDescent="0.35">
      <c r="A301">
        <v>41</v>
      </c>
      <c r="B301">
        <v>45</v>
      </c>
      <c r="C301" t="s">
        <v>84</v>
      </c>
      <c r="E301" t="s">
        <v>19</v>
      </c>
      <c r="F301" t="s">
        <v>19</v>
      </c>
      <c r="K301" s="33"/>
      <c r="L301" t="s">
        <v>28</v>
      </c>
      <c r="M301" t="s">
        <v>28</v>
      </c>
    </row>
    <row r="302" spans="1:17" x14ac:dyDescent="0.35">
      <c r="A302">
        <v>41</v>
      </c>
      <c r="B302">
        <v>45</v>
      </c>
      <c r="C302" t="s">
        <v>378</v>
      </c>
      <c r="K302" s="33"/>
    </row>
    <row r="303" spans="1:17" x14ac:dyDescent="0.35">
      <c r="A303">
        <v>41</v>
      </c>
      <c r="B303">
        <v>57</v>
      </c>
      <c r="K303" s="33"/>
    </row>
    <row r="304" spans="1:17" x14ac:dyDescent="0.35">
      <c r="A304">
        <v>41</v>
      </c>
      <c r="B304">
        <v>57</v>
      </c>
      <c r="C304" t="s">
        <v>379</v>
      </c>
      <c r="D304" t="s">
        <v>380</v>
      </c>
      <c r="E304" t="s">
        <v>19</v>
      </c>
      <c r="F304" t="s">
        <v>19</v>
      </c>
      <c r="G304" t="s">
        <v>19</v>
      </c>
      <c r="H304" t="s">
        <v>19</v>
      </c>
      <c r="I304" t="s">
        <v>27</v>
      </c>
      <c r="J304" t="s">
        <v>27</v>
      </c>
      <c r="K304" s="33" t="s">
        <v>27</v>
      </c>
      <c r="L304" t="s">
        <v>28</v>
      </c>
      <c r="M304" t="s">
        <v>28</v>
      </c>
      <c r="O304" t="s">
        <v>28</v>
      </c>
      <c r="P304" t="s">
        <v>28</v>
      </c>
      <c r="Q304" t="s">
        <v>28</v>
      </c>
    </row>
    <row r="305" spans="1:18" x14ac:dyDescent="0.35">
      <c r="A305">
        <v>41</v>
      </c>
      <c r="B305">
        <v>57</v>
      </c>
      <c r="C305" t="s">
        <v>381</v>
      </c>
      <c r="D305" t="s">
        <v>382</v>
      </c>
      <c r="E305" t="s">
        <v>27</v>
      </c>
      <c r="F305" t="s">
        <v>27</v>
      </c>
      <c r="G305" t="s">
        <v>27</v>
      </c>
      <c r="H305" t="s">
        <v>27</v>
      </c>
      <c r="I305" t="s">
        <v>27</v>
      </c>
      <c r="J305" t="s">
        <v>27</v>
      </c>
      <c r="K305" s="33" t="s">
        <v>27</v>
      </c>
      <c r="L305" t="s">
        <v>28</v>
      </c>
      <c r="M305" t="s">
        <v>28</v>
      </c>
      <c r="O305" t="s">
        <v>20</v>
      </c>
      <c r="P305" t="s">
        <v>20</v>
      </c>
      <c r="Q305" t="s">
        <v>20</v>
      </c>
    </row>
    <row r="306" spans="1:18" x14ac:dyDescent="0.35">
      <c r="A306">
        <v>41</v>
      </c>
      <c r="B306">
        <v>57</v>
      </c>
      <c r="C306" t="s">
        <v>297</v>
      </c>
      <c r="D306" t="s">
        <v>298</v>
      </c>
      <c r="E306" t="s">
        <v>27</v>
      </c>
      <c r="F306" t="s">
        <v>23</v>
      </c>
      <c r="J306" t="s">
        <v>23</v>
      </c>
      <c r="K306" s="33"/>
      <c r="L306" t="s">
        <v>28</v>
      </c>
    </row>
    <row r="307" spans="1:18" x14ac:dyDescent="0.35">
      <c r="A307">
        <v>41</v>
      </c>
      <c r="B307">
        <v>57</v>
      </c>
      <c r="C307" t="s">
        <v>383</v>
      </c>
      <c r="K307" s="33"/>
    </row>
    <row r="308" spans="1:18" x14ac:dyDescent="0.35">
      <c r="A308">
        <v>41</v>
      </c>
      <c r="B308">
        <v>57</v>
      </c>
      <c r="C308" t="s">
        <v>384</v>
      </c>
      <c r="K308" s="33"/>
    </row>
    <row r="309" spans="1:18" x14ac:dyDescent="0.35">
      <c r="A309">
        <v>47</v>
      </c>
      <c r="B309">
        <v>32</v>
      </c>
      <c r="C309" t="s">
        <v>385</v>
      </c>
      <c r="D309" t="s">
        <v>386</v>
      </c>
      <c r="E309" t="s">
        <v>198</v>
      </c>
      <c r="F309" t="s">
        <v>198</v>
      </c>
      <c r="G309" t="s">
        <v>387</v>
      </c>
      <c r="H309" t="s">
        <v>387</v>
      </c>
      <c r="I309" t="s">
        <v>387</v>
      </c>
      <c r="J309" t="s">
        <v>387</v>
      </c>
      <c r="K309" s="47" t="s">
        <v>198</v>
      </c>
      <c r="L309" t="s">
        <v>28</v>
      </c>
      <c r="M309" t="s">
        <v>28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</row>
    <row r="310" spans="1:18" x14ac:dyDescent="0.35">
      <c r="A310">
        <v>47</v>
      </c>
      <c r="B310">
        <v>32</v>
      </c>
      <c r="C310" t="s">
        <v>56</v>
      </c>
      <c r="G310" t="s">
        <v>27</v>
      </c>
      <c r="H310" t="s">
        <v>27</v>
      </c>
      <c r="I310" t="s">
        <v>27</v>
      </c>
      <c r="J310" t="s">
        <v>27</v>
      </c>
      <c r="K310" s="48" t="s">
        <v>27</v>
      </c>
      <c r="N310" t="s">
        <v>89</v>
      </c>
      <c r="O310" t="s">
        <v>89</v>
      </c>
      <c r="P310" t="s">
        <v>89</v>
      </c>
      <c r="Q310" t="s">
        <v>89</v>
      </c>
      <c r="R310" t="s">
        <v>89</v>
      </c>
    </row>
    <row r="311" spans="1:18" x14ac:dyDescent="0.35">
      <c r="A311">
        <v>47</v>
      </c>
      <c r="B311">
        <v>32</v>
      </c>
      <c r="C311" t="s">
        <v>354</v>
      </c>
    </row>
    <row r="312" spans="1:18" x14ac:dyDescent="0.35">
      <c r="A312">
        <v>47</v>
      </c>
      <c r="B312">
        <v>33</v>
      </c>
      <c r="C312" t="s">
        <v>388</v>
      </c>
      <c r="D312" t="s">
        <v>389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18</v>
      </c>
      <c r="K312" t="s">
        <v>18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35">
      <c r="A313">
        <v>47</v>
      </c>
      <c r="B313">
        <v>33</v>
      </c>
      <c r="C313" t="s">
        <v>390</v>
      </c>
      <c r="D313" t="s">
        <v>391</v>
      </c>
      <c r="I313" t="s">
        <v>27</v>
      </c>
      <c r="J313" t="s">
        <v>27</v>
      </c>
      <c r="K313" t="s">
        <v>18</v>
      </c>
      <c r="P313" t="s">
        <v>89</v>
      </c>
      <c r="Q313" t="s">
        <v>28</v>
      </c>
      <c r="R313" t="s">
        <v>28</v>
      </c>
    </row>
    <row r="314" spans="1:18" x14ac:dyDescent="0.35">
      <c r="A314">
        <v>47</v>
      </c>
      <c r="B314">
        <v>33</v>
      </c>
      <c r="C314" t="s">
        <v>392</v>
      </c>
      <c r="D314" t="s">
        <v>393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K314" t="s">
        <v>18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</row>
    <row r="315" spans="1:18" x14ac:dyDescent="0.35">
      <c r="A315">
        <v>47</v>
      </c>
      <c r="B315">
        <v>33</v>
      </c>
      <c r="C315" t="s">
        <v>122</v>
      </c>
      <c r="E315" t="s">
        <v>394</v>
      </c>
      <c r="F315" t="s">
        <v>394</v>
      </c>
      <c r="G315" t="s">
        <v>394</v>
      </c>
      <c r="H315" t="s">
        <v>394</v>
      </c>
      <c r="I315" t="s">
        <v>394</v>
      </c>
      <c r="J315" t="s">
        <v>394</v>
      </c>
      <c r="K315" s="9" t="s">
        <v>394</v>
      </c>
      <c r="M315" t="s">
        <v>28</v>
      </c>
      <c r="N315" t="s">
        <v>89</v>
      </c>
      <c r="O315" t="s">
        <v>89</v>
      </c>
      <c r="P315" t="s">
        <v>89</v>
      </c>
      <c r="Q315" t="s">
        <v>395</v>
      </c>
      <c r="R315" t="s">
        <v>395</v>
      </c>
    </row>
    <row r="316" spans="1:18" x14ac:dyDescent="0.35">
      <c r="A316">
        <v>47</v>
      </c>
      <c r="B316">
        <v>33</v>
      </c>
      <c r="C316" t="s">
        <v>396</v>
      </c>
    </row>
    <row r="317" spans="1:18" x14ac:dyDescent="0.35">
      <c r="A317">
        <v>47</v>
      </c>
      <c r="B317">
        <v>34</v>
      </c>
      <c r="C317" t="s">
        <v>397</v>
      </c>
      <c r="D317" t="s">
        <v>398</v>
      </c>
      <c r="E317" t="s">
        <v>18</v>
      </c>
      <c r="F317" t="s">
        <v>18</v>
      </c>
      <c r="G317" t="s">
        <v>18</v>
      </c>
      <c r="H317" t="s">
        <v>27</v>
      </c>
      <c r="I317" t="s">
        <v>27</v>
      </c>
      <c r="J317" t="s">
        <v>27</v>
      </c>
      <c r="K317" t="s">
        <v>198</v>
      </c>
      <c r="L317" t="s">
        <v>89</v>
      </c>
      <c r="M317" t="s">
        <v>89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</row>
    <row r="318" spans="1:18" x14ac:dyDescent="0.35">
      <c r="A318">
        <v>47</v>
      </c>
      <c r="B318">
        <v>34</v>
      </c>
      <c r="C318" t="s">
        <v>399</v>
      </c>
      <c r="D318" t="s">
        <v>400</v>
      </c>
      <c r="E318" t="s">
        <v>18</v>
      </c>
      <c r="F318" t="s">
        <v>18</v>
      </c>
      <c r="G318" t="s">
        <v>27</v>
      </c>
      <c r="H318" t="s">
        <v>27</v>
      </c>
      <c r="I318" t="s">
        <v>27</v>
      </c>
      <c r="J318" t="s">
        <v>27</v>
      </c>
      <c r="K318" t="s">
        <v>387</v>
      </c>
      <c r="M318" t="s">
        <v>28</v>
      </c>
      <c r="N318" t="s">
        <v>28</v>
      </c>
      <c r="O318" t="s">
        <v>28</v>
      </c>
      <c r="P318" t="s">
        <v>28</v>
      </c>
      <c r="Q318" t="s">
        <v>20</v>
      </c>
      <c r="R318" t="s">
        <v>20</v>
      </c>
    </row>
    <row r="319" spans="1:18" x14ac:dyDescent="0.35">
      <c r="A319">
        <v>47</v>
      </c>
      <c r="B319">
        <v>34</v>
      </c>
      <c r="C319" t="s">
        <v>401</v>
      </c>
      <c r="D319" t="s">
        <v>402</v>
      </c>
      <c r="E319" t="s">
        <v>27</v>
      </c>
      <c r="F319" t="s">
        <v>27</v>
      </c>
      <c r="G319" t="s">
        <v>27</v>
      </c>
      <c r="H319" t="s">
        <v>27</v>
      </c>
      <c r="I319" t="s">
        <v>27</v>
      </c>
      <c r="J319" t="s">
        <v>27</v>
      </c>
      <c r="K319" t="s">
        <v>27</v>
      </c>
      <c r="L319" t="s">
        <v>28</v>
      </c>
      <c r="M319" t="s">
        <v>28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</row>
    <row r="320" spans="1:18" x14ac:dyDescent="0.35">
      <c r="A320">
        <v>47</v>
      </c>
      <c r="B320">
        <v>34</v>
      </c>
      <c r="C320" t="s">
        <v>65</v>
      </c>
      <c r="G320" t="s">
        <v>394</v>
      </c>
      <c r="H320" t="s">
        <v>394</v>
      </c>
      <c r="I320" t="s">
        <v>394</v>
      </c>
      <c r="J320" t="s">
        <v>394</v>
      </c>
      <c r="K320" s="9" t="s">
        <v>394</v>
      </c>
      <c r="N320" t="s">
        <v>28</v>
      </c>
      <c r="O320" t="s">
        <v>28</v>
      </c>
      <c r="P320" t="s">
        <v>28</v>
      </c>
      <c r="Q320" t="s">
        <v>28</v>
      </c>
      <c r="R320" t="s">
        <v>28</v>
      </c>
    </row>
    <row r="321" spans="1:18" x14ac:dyDescent="0.35">
      <c r="A321">
        <v>47</v>
      </c>
      <c r="B321">
        <v>34</v>
      </c>
      <c r="C321" t="s">
        <v>403</v>
      </c>
    </row>
    <row r="322" spans="1:18" x14ac:dyDescent="0.35">
      <c r="A322">
        <v>47</v>
      </c>
      <c r="B322">
        <v>35</v>
      </c>
      <c r="C322" t="s">
        <v>325</v>
      </c>
      <c r="D322" t="s">
        <v>326</v>
      </c>
      <c r="E322" t="s">
        <v>38</v>
      </c>
      <c r="F322" t="s">
        <v>404</v>
      </c>
      <c r="G322" t="s">
        <v>405</v>
      </c>
      <c r="H322" t="s">
        <v>405</v>
      </c>
      <c r="I322" t="s">
        <v>405</v>
      </c>
      <c r="J322" t="s">
        <v>387</v>
      </c>
      <c r="K322" s="9" t="s">
        <v>387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</row>
    <row r="323" spans="1:18" x14ac:dyDescent="0.35">
      <c r="A323">
        <v>47</v>
      </c>
      <c r="B323">
        <v>35</v>
      </c>
      <c r="C323" t="s">
        <v>406</v>
      </c>
      <c r="D323" t="s">
        <v>407</v>
      </c>
      <c r="E323" t="s">
        <v>27</v>
      </c>
      <c r="F323" t="s">
        <v>27</v>
      </c>
      <c r="G323" t="s">
        <v>49</v>
      </c>
      <c r="H323" t="s">
        <v>49</v>
      </c>
      <c r="I323" t="s">
        <v>27</v>
      </c>
      <c r="J323" t="s">
        <v>27</v>
      </c>
      <c r="K323" s="47" t="s">
        <v>27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</row>
    <row r="324" spans="1:18" x14ac:dyDescent="0.35">
      <c r="A324">
        <v>47</v>
      </c>
      <c r="B324">
        <v>35</v>
      </c>
      <c r="C324" t="s">
        <v>408</v>
      </c>
      <c r="D324" t="s">
        <v>409</v>
      </c>
      <c r="E324" t="s">
        <v>64</v>
      </c>
      <c r="F324" t="s">
        <v>64</v>
      </c>
      <c r="G324" t="s">
        <v>27</v>
      </c>
      <c r="H324" t="s">
        <v>18</v>
      </c>
      <c r="I324" t="s">
        <v>18</v>
      </c>
      <c r="J324" t="s">
        <v>18</v>
      </c>
      <c r="K324" s="49" t="s">
        <v>387</v>
      </c>
      <c r="L324" t="s">
        <v>28</v>
      </c>
      <c r="M324" t="s">
        <v>28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</row>
    <row r="325" spans="1:18" x14ac:dyDescent="0.35">
      <c r="A325">
        <v>47</v>
      </c>
      <c r="B325">
        <v>35</v>
      </c>
      <c r="C325" t="s">
        <v>410</v>
      </c>
      <c r="D325" t="s">
        <v>411</v>
      </c>
      <c r="E325" t="s">
        <v>49</v>
      </c>
      <c r="F325" t="s">
        <v>61</v>
      </c>
      <c r="G325" t="s">
        <v>49</v>
      </c>
      <c r="H325" t="s">
        <v>49</v>
      </c>
      <c r="I325" t="s">
        <v>27</v>
      </c>
      <c r="J325" t="s">
        <v>27</v>
      </c>
      <c r="K325" s="47" t="s">
        <v>27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</row>
    <row r="326" spans="1:18" x14ac:dyDescent="0.35">
      <c r="A326">
        <v>47</v>
      </c>
      <c r="B326">
        <v>35</v>
      </c>
      <c r="C326" t="s">
        <v>71</v>
      </c>
      <c r="G326" t="s">
        <v>23</v>
      </c>
      <c r="H326" t="s">
        <v>27</v>
      </c>
      <c r="I326" t="s">
        <v>27</v>
      </c>
      <c r="J326" t="s">
        <v>27</v>
      </c>
      <c r="K326" s="50" t="s">
        <v>27</v>
      </c>
      <c r="N326" t="s">
        <v>23</v>
      </c>
      <c r="O326" t="s">
        <v>89</v>
      </c>
      <c r="P326" t="s">
        <v>89</v>
      </c>
      <c r="Q326" t="s">
        <v>89</v>
      </c>
      <c r="R326" t="s">
        <v>89</v>
      </c>
    </row>
    <row r="327" spans="1:18" x14ac:dyDescent="0.35">
      <c r="A327">
        <v>47</v>
      </c>
      <c r="B327">
        <v>35</v>
      </c>
      <c r="C327" t="s">
        <v>72</v>
      </c>
    </row>
    <row r="328" spans="1:18" x14ac:dyDescent="0.35">
      <c r="A328">
        <v>47</v>
      </c>
      <c r="B328">
        <v>36</v>
      </c>
      <c r="C328" t="s">
        <v>163</v>
      </c>
      <c r="D328" t="s">
        <v>164</v>
      </c>
      <c r="H328" t="s">
        <v>27</v>
      </c>
      <c r="I328" t="s">
        <v>27</v>
      </c>
      <c r="J328" t="s">
        <v>27</v>
      </c>
      <c r="K328" t="s">
        <v>27</v>
      </c>
      <c r="O328" t="s">
        <v>20</v>
      </c>
      <c r="P328" t="s">
        <v>20</v>
      </c>
      <c r="Q328" t="s">
        <v>20</v>
      </c>
      <c r="R328" t="s">
        <v>20</v>
      </c>
    </row>
    <row r="329" spans="1:18" x14ac:dyDescent="0.35">
      <c r="A329">
        <v>47</v>
      </c>
      <c r="B329">
        <v>36</v>
      </c>
      <c r="C329" t="s">
        <v>246</v>
      </c>
      <c r="D329" t="s">
        <v>247</v>
      </c>
      <c r="H329" t="s">
        <v>27</v>
      </c>
      <c r="I329" t="s">
        <v>18</v>
      </c>
      <c r="J329" t="s">
        <v>18</v>
      </c>
      <c r="K329" t="s">
        <v>18</v>
      </c>
      <c r="O329" t="s">
        <v>20</v>
      </c>
      <c r="P329" t="s">
        <v>20</v>
      </c>
      <c r="Q329" t="s">
        <v>20</v>
      </c>
      <c r="R329" t="s">
        <v>20</v>
      </c>
    </row>
    <row r="330" spans="1:18" x14ac:dyDescent="0.35">
      <c r="A330">
        <v>47</v>
      </c>
      <c r="B330">
        <v>36</v>
      </c>
      <c r="C330" t="s">
        <v>412</v>
      </c>
      <c r="D330" t="s">
        <v>413</v>
      </c>
      <c r="H330" t="s">
        <v>18</v>
      </c>
      <c r="I330" t="s">
        <v>18</v>
      </c>
      <c r="J330" t="s">
        <v>18</v>
      </c>
      <c r="K330" t="s">
        <v>18</v>
      </c>
      <c r="O330" t="s">
        <v>20</v>
      </c>
      <c r="P330" t="s">
        <v>20</v>
      </c>
      <c r="Q330" t="s">
        <v>20</v>
      </c>
      <c r="R330" t="s">
        <v>20</v>
      </c>
    </row>
    <row r="331" spans="1:18" x14ac:dyDescent="0.35">
      <c r="A331">
        <v>47</v>
      </c>
      <c r="B331">
        <v>36</v>
      </c>
      <c r="C331" t="s">
        <v>178</v>
      </c>
      <c r="H331" t="s">
        <v>27</v>
      </c>
      <c r="I331" t="s">
        <v>27</v>
      </c>
      <c r="J331" t="s">
        <v>27</v>
      </c>
      <c r="K331" t="s">
        <v>27</v>
      </c>
      <c r="O331" t="s">
        <v>89</v>
      </c>
      <c r="P331" t="s">
        <v>89</v>
      </c>
      <c r="Q331" t="s">
        <v>89</v>
      </c>
      <c r="R331" t="s">
        <v>89</v>
      </c>
    </row>
    <row r="332" spans="1:18" x14ac:dyDescent="0.35">
      <c r="A332">
        <v>47</v>
      </c>
      <c r="B332">
        <v>36</v>
      </c>
      <c r="C332" t="s">
        <v>372</v>
      </c>
    </row>
    <row r="333" spans="1:18" x14ac:dyDescent="0.35">
      <c r="A333">
        <v>47</v>
      </c>
      <c r="B333">
        <v>37</v>
      </c>
      <c r="C333" t="s">
        <v>414</v>
      </c>
      <c r="D333" t="s">
        <v>415</v>
      </c>
      <c r="E333" t="s">
        <v>27</v>
      </c>
      <c r="F333" t="s">
        <v>27</v>
      </c>
      <c r="G333" t="s">
        <v>27</v>
      </c>
      <c r="H333" t="s">
        <v>27</v>
      </c>
      <c r="I333" t="s">
        <v>27</v>
      </c>
      <c r="J333" t="s">
        <v>27</v>
      </c>
      <c r="K333" t="s">
        <v>27</v>
      </c>
      <c r="L333" t="s">
        <v>28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</row>
    <row r="334" spans="1:18" x14ac:dyDescent="0.35">
      <c r="A334">
        <v>47</v>
      </c>
      <c r="B334">
        <v>37</v>
      </c>
      <c r="C334" t="s">
        <v>416</v>
      </c>
      <c r="D334" t="s">
        <v>417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18</v>
      </c>
      <c r="K334" s="9" t="s">
        <v>18</v>
      </c>
      <c r="L334" t="s">
        <v>20</v>
      </c>
      <c r="M334" t="s">
        <v>20</v>
      </c>
      <c r="N334" t="s">
        <v>28</v>
      </c>
      <c r="O334" t="s">
        <v>28</v>
      </c>
      <c r="P334" t="s">
        <v>28</v>
      </c>
      <c r="Q334" t="s">
        <v>20</v>
      </c>
      <c r="R334" t="s">
        <v>20</v>
      </c>
    </row>
    <row r="335" spans="1:18" x14ac:dyDescent="0.35">
      <c r="A335">
        <v>47</v>
      </c>
      <c r="B335">
        <v>37</v>
      </c>
      <c r="C335" t="s">
        <v>77</v>
      </c>
      <c r="G335" t="s">
        <v>23</v>
      </c>
      <c r="H335" t="s">
        <v>27</v>
      </c>
      <c r="I335" t="s">
        <v>27</v>
      </c>
      <c r="J335" t="s">
        <v>27</v>
      </c>
      <c r="K335" s="9" t="s">
        <v>27</v>
      </c>
      <c r="N335" t="s">
        <v>23</v>
      </c>
      <c r="O335" t="s">
        <v>89</v>
      </c>
      <c r="P335" t="s">
        <v>89</v>
      </c>
      <c r="Q335" t="s">
        <v>89</v>
      </c>
      <c r="R335" t="s">
        <v>89</v>
      </c>
    </row>
    <row r="336" spans="1:18" x14ac:dyDescent="0.35">
      <c r="A336">
        <v>47</v>
      </c>
      <c r="B336">
        <v>37</v>
      </c>
      <c r="C336" t="s">
        <v>418</v>
      </c>
    </row>
    <row r="337" spans="1:18" x14ac:dyDescent="0.35">
      <c r="A337">
        <v>47</v>
      </c>
      <c r="B337">
        <v>42</v>
      </c>
    </row>
    <row r="338" spans="1:18" x14ac:dyDescent="0.35">
      <c r="A338">
        <v>47</v>
      </c>
      <c r="B338">
        <v>42</v>
      </c>
      <c r="C338" t="s">
        <v>419</v>
      </c>
      <c r="D338" t="s">
        <v>420</v>
      </c>
      <c r="E338" t="s">
        <v>18</v>
      </c>
      <c r="F338" t="s">
        <v>18</v>
      </c>
      <c r="G338" t="s">
        <v>18</v>
      </c>
      <c r="H338" t="s">
        <v>27</v>
      </c>
      <c r="I338" t="s">
        <v>27</v>
      </c>
      <c r="J338" t="s">
        <v>27</v>
      </c>
      <c r="K338" t="s">
        <v>18</v>
      </c>
      <c r="L338" t="s">
        <v>28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28</v>
      </c>
    </row>
    <row r="339" spans="1:18" x14ac:dyDescent="0.35">
      <c r="A339">
        <v>47</v>
      </c>
      <c r="B339">
        <v>42</v>
      </c>
      <c r="C339" t="s">
        <v>421</v>
      </c>
    </row>
    <row r="340" spans="1:18" x14ac:dyDescent="0.35">
      <c r="A340">
        <v>47</v>
      </c>
      <c r="B340">
        <v>42</v>
      </c>
      <c r="C340" t="s">
        <v>422</v>
      </c>
    </row>
    <row r="341" spans="1:18" x14ac:dyDescent="0.35">
      <c r="A341">
        <v>47</v>
      </c>
      <c r="B341">
        <v>43</v>
      </c>
      <c r="C341" t="s">
        <v>423</v>
      </c>
      <c r="D341" t="s">
        <v>424</v>
      </c>
      <c r="E341" t="s">
        <v>18</v>
      </c>
      <c r="F341" t="s">
        <v>18</v>
      </c>
      <c r="G341" t="s">
        <v>18</v>
      </c>
      <c r="H341" t="s">
        <v>64</v>
      </c>
      <c r="I341" t="s">
        <v>27</v>
      </c>
      <c r="J341" t="s">
        <v>18</v>
      </c>
      <c r="K341" t="s">
        <v>18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</row>
    <row r="342" spans="1:18" x14ac:dyDescent="0.35">
      <c r="A342">
        <v>47</v>
      </c>
      <c r="B342">
        <v>43</v>
      </c>
      <c r="C342" t="s">
        <v>425</v>
      </c>
      <c r="D342" t="s">
        <v>426</v>
      </c>
      <c r="E342" t="s">
        <v>27</v>
      </c>
      <c r="F342" t="s">
        <v>27</v>
      </c>
      <c r="G342" t="s">
        <v>27</v>
      </c>
      <c r="H342" t="s">
        <v>27</v>
      </c>
      <c r="I342" t="s">
        <v>27</v>
      </c>
      <c r="J342" t="s">
        <v>27</v>
      </c>
      <c r="K342" t="s">
        <v>27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</row>
    <row r="343" spans="1:18" x14ac:dyDescent="0.35">
      <c r="A343">
        <v>47</v>
      </c>
      <c r="B343">
        <v>43</v>
      </c>
      <c r="C343" t="s">
        <v>185</v>
      </c>
    </row>
    <row r="344" spans="1:18" x14ac:dyDescent="0.35">
      <c r="A344">
        <v>47</v>
      </c>
      <c r="B344">
        <v>43</v>
      </c>
      <c r="C344" t="s">
        <v>375</v>
      </c>
    </row>
    <row r="345" spans="1:18" x14ac:dyDescent="0.35">
      <c r="A345">
        <v>47</v>
      </c>
      <c r="B345">
        <v>45</v>
      </c>
      <c r="C345" t="s">
        <v>427</v>
      </c>
      <c r="E345" t="s">
        <v>64</v>
      </c>
      <c r="F345" t="s">
        <v>64</v>
      </c>
      <c r="G345" t="s">
        <v>19</v>
      </c>
      <c r="L345" t="s">
        <v>28</v>
      </c>
      <c r="M345" t="s">
        <v>28</v>
      </c>
      <c r="N345" t="s">
        <v>28</v>
      </c>
    </row>
    <row r="346" spans="1:18" x14ac:dyDescent="0.35">
      <c r="A346">
        <v>47</v>
      </c>
      <c r="B346">
        <v>53</v>
      </c>
      <c r="C346" t="s">
        <v>428</v>
      </c>
      <c r="D346" t="s">
        <v>429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K346" t="s">
        <v>18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</row>
    <row r="347" spans="1:18" x14ac:dyDescent="0.35">
      <c r="A347">
        <v>47</v>
      </c>
      <c r="B347">
        <v>53</v>
      </c>
      <c r="C347" t="s">
        <v>213</v>
      </c>
    </row>
    <row r="348" spans="1:18" x14ac:dyDescent="0.35">
      <c r="A348">
        <v>47</v>
      </c>
      <c r="B348">
        <v>57</v>
      </c>
      <c r="C348" t="s">
        <v>430</v>
      </c>
      <c r="D348" t="s">
        <v>431</v>
      </c>
      <c r="E348" t="s">
        <v>27</v>
      </c>
      <c r="F348" t="s">
        <v>27</v>
      </c>
      <c r="G348" t="s">
        <v>27</v>
      </c>
      <c r="H348" t="s">
        <v>27</v>
      </c>
      <c r="I348" t="s">
        <v>27</v>
      </c>
      <c r="J348" t="s">
        <v>27</v>
      </c>
      <c r="K348" t="s">
        <v>27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</row>
    <row r="349" spans="1:18" x14ac:dyDescent="0.35">
      <c r="A349">
        <v>47</v>
      </c>
      <c r="B349">
        <v>57</v>
      </c>
      <c r="C349" t="s">
        <v>299</v>
      </c>
      <c r="E349" t="s">
        <v>27</v>
      </c>
      <c r="F349" t="s">
        <v>27</v>
      </c>
      <c r="G349" t="s">
        <v>27</v>
      </c>
      <c r="H349" t="s">
        <v>27</v>
      </c>
      <c r="I349" t="s">
        <v>27</v>
      </c>
      <c r="J349" t="s">
        <v>27</v>
      </c>
      <c r="K349" s="9" t="s">
        <v>27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28</v>
      </c>
    </row>
    <row r="350" spans="1:18" x14ac:dyDescent="0.35">
      <c r="A350">
        <v>47</v>
      </c>
      <c r="B350">
        <v>57</v>
      </c>
      <c r="C350" t="s">
        <v>432</v>
      </c>
    </row>
    <row r="351" spans="1:18" x14ac:dyDescent="0.35">
      <c r="A351">
        <v>48</v>
      </c>
      <c r="B351">
        <v>33</v>
      </c>
      <c r="C351" t="s">
        <v>433</v>
      </c>
      <c r="D351" t="s">
        <v>434</v>
      </c>
      <c r="K351" s="33"/>
      <c r="R351" s="33"/>
    </row>
    <row r="352" spans="1:18" x14ac:dyDescent="0.35">
      <c r="A352">
        <v>48</v>
      </c>
      <c r="B352">
        <v>33</v>
      </c>
      <c r="C352" t="s">
        <v>435</v>
      </c>
      <c r="D352" t="s">
        <v>436</v>
      </c>
      <c r="H352" t="s">
        <v>18</v>
      </c>
      <c r="I352" t="s">
        <v>18</v>
      </c>
      <c r="J352" t="s">
        <v>18</v>
      </c>
      <c r="K352" s="33"/>
      <c r="O352" t="s">
        <v>89</v>
      </c>
      <c r="P352" t="s">
        <v>89</v>
      </c>
      <c r="Q352" t="s">
        <v>89</v>
      </c>
      <c r="R352" s="33"/>
    </row>
    <row r="353" spans="1:18" x14ac:dyDescent="0.35">
      <c r="A353">
        <v>48</v>
      </c>
      <c r="B353">
        <v>33</v>
      </c>
      <c r="C353" t="s">
        <v>437</v>
      </c>
      <c r="D353" t="s">
        <v>438</v>
      </c>
      <c r="F353" t="s">
        <v>18</v>
      </c>
      <c r="H353" t="s">
        <v>18</v>
      </c>
      <c r="I353" t="s">
        <v>18</v>
      </c>
      <c r="J353" t="s">
        <v>27</v>
      </c>
      <c r="K353" s="33"/>
      <c r="O353" t="s">
        <v>89</v>
      </c>
      <c r="P353" t="s">
        <v>89</v>
      </c>
      <c r="Q353" t="s">
        <v>89</v>
      </c>
      <c r="R353" s="33"/>
    </row>
    <row r="354" spans="1:18" x14ac:dyDescent="0.35">
      <c r="A354">
        <v>48</v>
      </c>
      <c r="B354">
        <v>33</v>
      </c>
      <c r="C354" t="s">
        <v>122</v>
      </c>
      <c r="K354" s="33"/>
      <c r="R354" s="33"/>
    </row>
    <row r="355" spans="1:18" x14ac:dyDescent="0.35">
      <c r="A355">
        <v>48</v>
      </c>
      <c r="B355">
        <v>33</v>
      </c>
      <c r="C355" t="s">
        <v>58</v>
      </c>
      <c r="K355" s="33"/>
      <c r="R355" s="33"/>
    </row>
    <row r="356" spans="1:18" x14ac:dyDescent="0.35">
      <c r="A356">
        <v>48</v>
      </c>
      <c r="B356">
        <v>34</v>
      </c>
      <c r="C356" t="s">
        <v>439</v>
      </c>
      <c r="D356" t="s">
        <v>440</v>
      </c>
      <c r="H356" t="s">
        <v>133</v>
      </c>
      <c r="K356" s="33"/>
      <c r="R356" s="33"/>
    </row>
    <row r="357" spans="1:18" x14ac:dyDescent="0.35">
      <c r="A357">
        <v>48</v>
      </c>
      <c r="B357">
        <v>34</v>
      </c>
      <c r="C357" t="s">
        <v>441</v>
      </c>
      <c r="D357" t="s">
        <v>442</v>
      </c>
      <c r="E357" t="s">
        <v>49</v>
      </c>
      <c r="F357" t="s">
        <v>404</v>
      </c>
      <c r="K357" s="33"/>
      <c r="L357" t="s">
        <v>28</v>
      </c>
      <c r="M357" t="s">
        <v>28</v>
      </c>
      <c r="R357" s="33"/>
    </row>
    <row r="358" spans="1:18" x14ac:dyDescent="0.35">
      <c r="A358">
        <v>48</v>
      </c>
      <c r="B358">
        <v>34</v>
      </c>
      <c r="C358" t="s">
        <v>443</v>
      </c>
      <c r="D358" t="s">
        <v>444</v>
      </c>
      <c r="E358" t="s">
        <v>18</v>
      </c>
      <c r="F358" t="s">
        <v>18</v>
      </c>
      <c r="H358" t="s">
        <v>27</v>
      </c>
      <c r="I358" t="s">
        <v>27</v>
      </c>
      <c r="J358" t="s">
        <v>27</v>
      </c>
      <c r="K358" s="33"/>
      <c r="L358" t="s">
        <v>28</v>
      </c>
      <c r="M358" t="s">
        <v>28</v>
      </c>
      <c r="O358" t="s">
        <v>89</v>
      </c>
      <c r="P358" t="s">
        <v>89</v>
      </c>
      <c r="Q358" t="s">
        <v>89</v>
      </c>
      <c r="R358" s="33"/>
    </row>
    <row r="359" spans="1:18" x14ac:dyDescent="0.35">
      <c r="A359">
        <v>48</v>
      </c>
      <c r="B359">
        <v>34</v>
      </c>
      <c r="C359" t="s">
        <v>363</v>
      </c>
      <c r="D359" t="s">
        <v>364</v>
      </c>
      <c r="E359" t="s">
        <v>27</v>
      </c>
      <c r="F359" t="s">
        <v>27</v>
      </c>
      <c r="G359" t="s">
        <v>27</v>
      </c>
      <c r="H359" t="s">
        <v>27</v>
      </c>
      <c r="I359" t="s">
        <v>27</v>
      </c>
      <c r="J359" t="s">
        <v>27</v>
      </c>
      <c r="K359" s="33"/>
      <c r="L359" t="s">
        <v>28</v>
      </c>
      <c r="M359" t="s">
        <v>28</v>
      </c>
      <c r="N359" t="s">
        <v>89</v>
      </c>
      <c r="O359" t="s">
        <v>89</v>
      </c>
      <c r="P359" t="s">
        <v>89</v>
      </c>
      <c r="Q359" t="s">
        <v>89</v>
      </c>
      <c r="R359" s="33"/>
    </row>
    <row r="360" spans="1:18" x14ac:dyDescent="0.35">
      <c r="A360">
        <v>48</v>
      </c>
      <c r="B360">
        <v>34</v>
      </c>
      <c r="C360" t="s">
        <v>445</v>
      </c>
      <c r="D360" t="s">
        <v>446</v>
      </c>
      <c r="K360" s="33"/>
      <c r="R360" s="33"/>
    </row>
    <row r="361" spans="1:18" x14ac:dyDescent="0.35">
      <c r="A361">
        <v>48</v>
      </c>
      <c r="B361">
        <v>34</v>
      </c>
      <c r="C361" t="s">
        <v>65</v>
      </c>
      <c r="K361" s="33"/>
      <c r="R361" s="33"/>
    </row>
    <row r="362" spans="1:18" x14ac:dyDescent="0.35">
      <c r="A362">
        <v>48</v>
      </c>
      <c r="B362">
        <v>34</v>
      </c>
      <c r="C362" t="s">
        <v>66</v>
      </c>
      <c r="K362" s="33"/>
      <c r="R362" s="33"/>
    </row>
    <row r="363" spans="1:18" x14ac:dyDescent="0.35">
      <c r="A363">
        <v>48</v>
      </c>
      <c r="B363">
        <v>46</v>
      </c>
      <c r="C363" t="s">
        <v>447</v>
      </c>
      <c r="D363" t="s">
        <v>448</v>
      </c>
      <c r="E363" t="s">
        <v>49</v>
      </c>
      <c r="F363" t="s">
        <v>27</v>
      </c>
      <c r="G363" t="s">
        <v>46</v>
      </c>
      <c r="H363" t="s">
        <v>27</v>
      </c>
      <c r="I363" t="s">
        <v>27</v>
      </c>
      <c r="J363" t="s">
        <v>49</v>
      </c>
      <c r="K363" s="33"/>
      <c r="L363" t="s">
        <v>28</v>
      </c>
      <c r="M363" t="s">
        <v>28</v>
      </c>
      <c r="N363" t="s">
        <v>89</v>
      </c>
      <c r="O363" t="s">
        <v>89</v>
      </c>
      <c r="P363" t="s">
        <v>20</v>
      </c>
      <c r="Q363" t="s">
        <v>28</v>
      </c>
      <c r="R363" s="33"/>
    </row>
    <row r="364" spans="1:18" x14ac:dyDescent="0.35">
      <c r="A364">
        <v>48</v>
      </c>
      <c r="B364">
        <v>46</v>
      </c>
      <c r="C364" t="s">
        <v>449</v>
      </c>
      <c r="K364" s="33"/>
      <c r="R364" s="33"/>
    </row>
    <row r="365" spans="1:18" x14ac:dyDescent="0.35">
      <c r="A365">
        <v>51</v>
      </c>
      <c r="B365">
        <v>33</v>
      </c>
      <c r="C365" t="s">
        <v>450</v>
      </c>
      <c r="D365" t="s">
        <v>451</v>
      </c>
      <c r="E365" t="s">
        <v>27</v>
      </c>
      <c r="F365" t="s">
        <v>27</v>
      </c>
      <c r="G365" t="s">
        <v>27</v>
      </c>
      <c r="H365" t="s">
        <v>64</v>
      </c>
      <c r="I365" t="s">
        <v>64</v>
      </c>
      <c r="J365" t="s">
        <v>64</v>
      </c>
      <c r="K365" t="s">
        <v>64</v>
      </c>
      <c r="L365" t="s">
        <v>28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28</v>
      </c>
    </row>
    <row r="366" spans="1:18" x14ac:dyDescent="0.35">
      <c r="A366">
        <v>51</v>
      </c>
      <c r="B366">
        <v>33</v>
      </c>
      <c r="C366" t="s">
        <v>231</v>
      </c>
      <c r="D366" t="s">
        <v>232</v>
      </c>
      <c r="E366" t="s">
        <v>27</v>
      </c>
      <c r="F366" t="s">
        <v>27</v>
      </c>
      <c r="G366" t="s">
        <v>27</v>
      </c>
      <c r="H366" t="s">
        <v>27</v>
      </c>
      <c r="I366" t="s">
        <v>27</v>
      </c>
      <c r="J366" t="s">
        <v>64</v>
      </c>
      <c r="K366" s="44" t="s">
        <v>784</v>
      </c>
      <c r="L366" t="s">
        <v>89</v>
      </c>
      <c r="M366" t="s">
        <v>89</v>
      </c>
      <c r="N366" t="s">
        <v>89</v>
      </c>
      <c r="O366" t="s">
        <v>27</v>
      </c>
      <c r="P366" t="s">
        <v>89</v>
      </c>
      <c r="Q366" t="s">
        <v>89</v>
      </c>
      <c r="R366" t="s">
        <v>89</v>
      </c>
    </row>
    <row r="367" spans="1:18" x14ac:dyDescent="0.35">
      <c r="A367">
        <v>51</v>
      </c>
      <c r="B367">
        <v>33</v>
      </c>
      <c r="C367" t="s">
        <v>452</v>
      </c>
      <c r="D367" t="s">
        <v>453</v>
      </c>
      <c r="E367" t="s">
        <v>27</v>
      </c>
      <c r="F367" t="s">
        <v>27</v>
      </c>
      <c r="G367" t="s">
        <v>27</v>
      </c>
      <c r="H367" t="s">
        <v>27</v>
      </c>
      <c r="I367" t="s">
        <v>27</v>
      </c>
      <c r="J367" t="s">
        <v>27</v>
      </c>
      <c r="K367" s="44" t="s">
        <v>27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</row>
    <row r="368" spans="1:18" x14ac:dyDescent="0.35">
      <c r="A368">
        <v>51</v>
      </c>
      <c r="B368">
        <v>33</v>
      </c>
      <c r="C368" t="s">
        <v>454</v>
      </c>
      <c r="D368" t="s">
        <v>455</v>
      </c>
      <c r="K368" s="44"/>
    </row>
    <row r="369" spans="1:18" x14ac:dyDescent="0.35">
      <c r="A369">
        <v>51</v>
      </c>
      <c r="B369">
        <v>33</v>
      </c>
      <c r="C369" t="s">
        <v>146</v>
      </c>
      <c r="D369" t="s">
        <v>147</v>
      </c>
      <c r="G369" t="s">
        <v>387</v>
      </c>
      <c r="H369" t="s">
        <v>387</v>
      </c>
      <c r="I369" t="s">
        <v>387</v>
      </c>
      <c r="J369" t="s">
        <v>387</v>
      </c>
      <c r="K369" s="44" t="s">
        <v>27</v>
      </c>
      <c r="N369" t="s">
        <v>28</v>
      </c>
      <c r="O369" t="s">
        <v>28</v>
      </c>
      <c r="P369" t="s">
        <v>28</v>
      </c>
      <c r="Q369" t="s">
        <v>28</v>
      </c>
      <c r="R369" t="s">
        <v>28</v>
      </c>
    </row>
    <row r="370" spans="1:18" x14ac:dyDescent="0.35">
      <c r="A370">
        <v>51</v>
      </c>
      <c r="B370">
        <v>33</v>
      </c>
      <c r="C370" t="s">
        <v>456</v>
      </c>
      <c r="D370" t="s">
        <v>457</v>
      </c>
    </row>
    <row r="371" spans="1:18" x14ac:dyDescent="0.35">
      <c r="A371">
        <v>51</v>
      </c>
      <c r="B371">
        <v>33</v>
      </c>
      <c r="C371" t="s">
        <v>122</v>
      </c>
      <c r="K371" s="44"/>
    </row>
    <row r="372" spans="1:18" x14ac:dyDescent="0.35">
      <c r="A372">
        <v>51</v>
      </c>
      <c r="B372">
        <v>33</v>
      </c>
      <c r="C372" t="s">
        <v>58</v>
      </c>
      <c r="K372" s="44"/>
    </row>
    <row r="373" spans="1:18" x14ac:dyDescent="0.35">
      <c r="A373">
        <v>51</v>
      </c>
      <c r="B373">
        <v>34</v>
      </c>
      <c r="C373" t="s">
        <v>458</v>
      </c>
      <c r="D373" t="s">
        <v>459</v>
      </c>
      <c r="E373" t="s">
        <v>27</v>
      </c>
      <c r="F373" t="s">
        <v>27</v>
      </c>
      <c r="G373" t="s">
        <v>27</v>
      </c>
      <c r="H373" t="s">
        <v>27</v>
      </c>
      <c r="I373" t="s">
        <v>27</v>
      </c>
      <c r="J373" t="s">
        <v>18</v>
      </c>
      <c r="K373" s="44" t="s">
        <v>64</v>
      </c>
      <c r="L373" t="s">
        <v>28</v>
      </c>
      <c r="M373" t="s">
        <v>28</v>
      </c>
      <c r="N373" t="s">
        <v>28</v>
      </c>
      <c r="O373" t="s">
        <v>28</v>
      </c>
      <c r="P373" t="s">
        <v>28</v>
      </c>
      <c r="Q373" t="s">
        <v>89</v>
      </c>
      <c r="R373" t="s">
        <v>89</v>
      </c>
    </row>
    <row r="374" spans="1:18" x14ac:dyDescent="0.35">
      <c r="A374">
        <v>51</v>
      </c>
      <c r="B374">
        <v>34</v>
      </c>
      <c r="C374" t="s">
        <v>460</v>
      </c>
      <c r="D374" t="s">
        <v>461</v>
      </c>
      <c r="G374" t="s">
        <v>27</v>
      </c>
      <c r="H374" t="s">
        <v>27</v>
      </c>
      <c r="I374" t="s">
        <v>27</v>
      </c>
      <c r="J374" t="s">
        <v>27</v>
      </c>
      <c r="K374" s="44"/>
      <c r="N374" t="s">
        <v>89</v>
      </c>
      <c r="O374" t="s">
        <v>89</v>
      </c>
      <c r="P374" t="s">
        <v>89</v>
      </c>
      <c r="Q374" t="s">
        <v>89</v>
      </c>
      <c r="R374" t="s">
        <v>89</v>
      </c>
    </row>
    <row r="375" spans="1:18" x14ac:dyDescent="0.35">
      <c r="A375">
        <v>51</v>
      </c>
      <c r="B375">
        <v>34</v>
      </c>
      <c r="C375" t="s">
        <v>235</v>
      </c>
      <c r="D375" t="s">
        <v>236</v>
      </c>
      <c r="G375" t="s">
        <v>27</v>
      </c>
      <c r="H375" t="s">
        <v>27</v>
      </c>
      <c r="I375" t="s">
        <v>27</v>
      </c>
      <c r="J375" t="s">
        <v>27</v>
      </c>
      <c r="K375" s="44"/>
      <c r="N375" t="s">
        <v>89</v>
      </c>
      <c r="O375" t="s">
        <v>89</v>
      </c>
      <c r="P375" t="s">
        <v>89</v>
      </c>
      <c r="Q375" t="s">
        <v>89</v>
      </c>
      <c r="R375" t="s">
        <v>89</v>
      </c>
    </row>
    <row r="376" spans="1:18" x14ac:dyDescent="0.35">
      <c r="A376">
        <v>51</v>
      </c>
      <c r="B376">
        <v>34</v>
      </c>
      <c r="C376" t="s">
        <v>65</v>
      </c>
      <c r="G376" t="s">
        <v>462</v>
      </c>
      <c r="H376" t="s">
        <v>462</v>
      </c>
      <c r="I376" t="s">
        <v>462</v>
      </c>
      <c r="K376" s="44"/>
      <c r="N376" t="s">
        <v>89</v>
      </c>
      <c r="O376" t="s">
        <v>89</v>
      </c>
      <c r="P376" t="s">
        <v>89</v>
      </c>
    </row>
    <row r="377" spans="1:18" x14ac:dyDescent="0.35">
      <c r="A377">
        <v>51</v>
      </c>
      <c r="B377">
        <v>34</v>
      </c>
      <c r="C377" t="s">
        <v>66</v>
      </c>
      <c r="K377" s="44"/>
    </row>
    <row r="378" spans="1:18" x14ac:dyDescent="0.35">
      <c r="A378">
        <v>51</v>
      </c>
      <c r="B378">
        <v>35</v>
      </c>
      <c r="C378" t="s">
        <v>463</v>
      </c>
      <c r="D378" t="s">
        <v>464</v>
      </c>
      <c r="E378" t="s">
        <v>27</v>
      </c>
      <c r="F378" t="s">
        <v>27</v>
      </c>
      <c r="G378" t="s">
        <v>27</v>
      </c>
      <c r="H378" t="s">
        <v>27</v>
      </c>
      <c r="I378" t="s">
        <v>27</v>
      </c>
      <c r="J378" t="s">
        <v>27</v>
      </c>
      <c r="K378" s="44" t="s">
        <v>27</v>
      </c>
      <c r="L378" t="s">
        <v>20</v>
      </c>
      <c r="M378" t="s">
        <v>20</v>
      </c>
      <c r="N378" t="s">
        <v>89</v>
      </c>
      <c r="O378" t="s">
        <v>89</v>
      </c>
      <c r="P378" t="s">
        <v>89</v>
      </c>
      <c r="Q378" t="s">
        <v>89</v>
      </c>
      <c r="R378" t="s">
        <v>89</v>
      </c>
    </row>
    <row r="379" spans="1:18" x14ac:dyDescent="0.35">
      <c r="A379">
        <v>51</v>
      </c>
      <c r="B379">
        <v>35</v>
      </c>
      <c r="C379" t="s">
        <v>465</v>
      </c>
      <c r="D379" t="s">
        <v>466</v>
      </c>
      <c r="G379" t="s">
        <v>64</v>
      </c>
      <c r="H379" t="s">
        <v>64</v>
      </c>
      <c r="I379" t="s">
        <v>467</v>
      </c>
      <c r="J379" t="s">
        <v>467</v>
      </c>
      <c r="K379" s="44" t="s">
        <v>64</v>
      </c>
      <c r="N379" t="s">
        <v>89</v>
      </c>
      <c r="O379" t="s">
        <v>89</v>
      </c>
      <c r="P379" t="s">
        <v>468</v>
      </c>
      <c r="Q379" t="s">
        <v>469</v>
      </c>
      <c r="R379" t="s">
        <v>469</v>
      </c>
    </row>
    <row r="380" spans="1:18" x14ac:dyDescent="0.35">
      <c r="A380">
        <v>51</v>
      </c>
      <c r="B380">
        <v>35</v>
      </c>
      <c r="C380" t="s">
        <v>470</v>
      </c>
      <c r="D380" t="s">
        <v>471</v>
      </c>
      <c r="K380" s="44"/>
    </row>
    <row r="381" spans="1:18" x14ac:dyDescent="0.35">
      <c r="A381">
        <v>51</v>
      </c>
      <c r="B381">
        <v>35</v>
      </c>
      <c r="C381" t="s">
        <v>472</v>
      </c>
      <c r="D381" t="s">
        <v>473</v>
      </c>
      <c r="E381" t="s">
        <v>49</v>
      </c>
      <c r="F381" t="s">
        <v>61</v>
      </c>
      <c r="G381" t="s">
        <v>27</v>
      </c>
      <c r="H381" t="s">
        <v>27</v>
      </c>
      <c r="I381" t="s">
        <v>198</v>
      </c>
      <c r="J381" t="s">
        <v>198</v>
      </c>
      <c r="K381" s="44"/>
      <c r="L381" t="s">
        <v>20</v>
      </c>
      <c r="M381" t="s">
        <v>20</v>
      </c>
      <c r="N381" t="s">
        <v>28</v>
      </c>
      <c r="O381" t="s">
        <v>28</v>
      </c>
      <c r="P381" t="s">
        <v>28</v>
      </c>
      <c r="Q381" t="s">
        <v>28</v>
      </c>
      <c r="R381" t="s">
        <v>28</v>
      </c>
    </row>
    <row r="382" spans="1:18" x14ac:dyDescent="0.35">
      <c r="A382">
        <v>51</v>
      </c>
      <c r="B382">
        <v>35</v>
      </c>
      <c r="C382" t="s">
        <v>325</v>
      </c>
      <c r="D382" t="s">
        <v>326</v>
      </c>
      <c r="G382" t="s">
        <v>27</v>
      </c>
      <c r="H382" t="s">
        <v>27</v>
      </c>
      <c r="I382" t="s">
        <v>27</v>
      </c>
      <c r="J382" t="s">
        <v>64</v>
      </c>
      <c r="K382" s="44" t="s">
        <v>27</v>
      </c>
      <c r="N382" t="s">
        <v>89</v>
      </c>
      <c r="O382" t="s">
        <v>89</v>
      </c>
      <c r="P382" t="s">
        <v>89</v>
      </c>
      <c r="Q382" t="s">
        <v>89</v>
      </c>
      <c r="R382" t="s">
        <v>89</v>
      </c>
    </row>
    <row r="383" spans="1:18" x14ac:dyDescent="0.35">
      <c r="A383">
        <v>51</v>
      </c>
      <c r="B383">
        <v>35</v>
      </c>
      <c r="C383" t="s">
        <v>474</v>
      </c>
      <c r="D383" t="s">
        <v>475</v>
      </c>
      <c r="G383" t="s">
        <v>27</v>
      </c>
      <c r="N383" t="s">
        <v>89</v>
      </c>
    </row>
    <row r="384" spans="1:18" x14ac:dyDescent="0.35">
      <c r="A384">
        <v>51</v>
      </c>
      <c r="B384">
        <v>35</v>
      </c>
      <c r="C384" t="s">
        <v>476</v>
      </c>
      <c r="D384" t="s">
        <v>477</v>
      </c>
      <c r="G384" t="s">
        <v>27</v>
      </c>
      <c r="H384" t="s">
        <v>27</v>
      </c>
      <c r="I384" t="s">
        <v>27</v>
      </c>
      <c r="J384" t="s">
        <v>64</v>
      </c>
      <c r="K384" s="44"/>
      <c r="N384" t="s">
        <v>89</v>
      </c>
      <c r="O384" t="s">
        <v>89</v>
      </c>
      <c r="P384" t="s">
        <v>89</v>
      </c>
      <c r="Q384" t="s">
        <v>89</v>
      </c>
      <c r="R384" t="s">
        <v>89</v>
      </c>
    </row>
    <row r="385" spans="1:18" x14ac:dyDescent="0.35">
      <c r="A385">
        <v>51</v>
      </c>
      <c r="B385">
        <v>35</v>
      </c>
      <c r="C385" t="s">
        <v>71</v>
      </c>
      <c r="H385" t="s">
        <v>27</v>
      </c>
      <c r="I385" t="s">
        <v>27</v>
      </c>
      <c r="K385" s="44"/>
      <c r="O385" t="s">
        <v>89</v>
      </c>
      <c r="P385" t="s">
        <v>28</v>
      </c>
    </row>
    <row r="386" spans="1:18" x14ac:dyDescent="0.35">
      <c r="A386">
        <v>51</v>
      </c>
      <c r="B386">
        <v>35</v>
      </c>
      <c r="C386" t="s">
        <v>72</v>
      </c>
      <c r="K386" s="44"/>
    </row>
    <row r="387" spans="1:18" x14ac:dyDescent="0.35">
      <c r="A387">
        <v>51</v>
      </c>
      <c r="B387">
        <v>36</v>
      </c>
      <c r="C387" t="s">
        <v>246</v>
      </c>
      <c r="D387" t="s">
        <v>247</v>
      </c>
      <c r="F387" t="s">
        <v>27</v>
      </c>
      <c r="H387" t="s">
        <v>27</v>
      </c>
      <c r="I387" t="s">
        <v>27</v>
      </c>
      <c r="J387" t="s">
        <v>27</v>
      </c>
      <c r="K387" s="44" t="s">
        <v>18</v>
      </c>
      <c r="M387" t="s">
        <v>20</v>
      </c>
      <c r="O387" t="s">
        <v>20</v>
      </c>
      <c r="P387" t="s">
        <v>20</v>
      </c>
      <c r="Q387" t="s">
        <v>20</v>
      </c>
      <c r="R387" t="s">
        <v>20</v>
      </c>
    </row>
    <row r="388" spans="1:18" x14ac:dyDescent="0.35">
      <c r="A388">
        <v>51</v>
      </c>
      <c r="B388">
        <v>36</v>
      </c>
      <c r="C388" t="s">
        <v>478</v>
      </c>
      <c r="D388" t="s">
        <v>479</v>
      </c>
      <c r="H388" t="s">
        <v>27</v>
      </c>
      <c r="I388" t="s">
        <v>27</v>
      </c>
      <c r="J388" t="s">
        <v>27</v>
      </c>
      <c r="K388" s="44" t="s">
        <v>49</v>
      </c>
      <c r="O388" t="s">
        <v>28</v>
      </c>
      <c r="P388" t="s">
        <v>20</v>
      </c>
      <c r="Q388" t="s">
        <v>20</v>
      </c>
      <c r="R388" t="s">
        <v>20</v>
      </c>
    </row>
    <row r="389" spans="1:18" x14ac:dyDescent="0.35">
      <c r="A389">
        <v>51</v>
      </c>
      <c r="B389">
        <v>36</v>
      </c>
      <c r="C389" t="s">
        <v>480</v>
      </c>
      <c r="D389" t="s">
        <v>481</v>
      </c>
      <c r="E389" t="s">
        <v>19</v>
      </c>
      <c r="F389" t="s">
        <v>19</v>
      </c>
      <c r="G389" t="s">
        <v>19</v>
      </c>
      <c r="H389" t="s">
        <v>198</v>
      </c>
      <c r="I389" t="s">
        <v>18</v>
      </c>
      <c r="J389" t="s">
        <v>18</v>
      </c>
      <c r="K389" s="44" t="s">
        <v>27</v>
      </c>
      <c r="L389" t="s">
        <v>89</v>
      </c>
      <c r="M389" t="s">
        <v>89</v>
      </c>
      <c r="O389" t="s">
        <v>28</v>
      </c>
      <c r="P389" t="s">
        <v>20</v>
      </c>
      <c r="Q389" t="s">
        <v>20</v>
      </c>
      <c r="R389" t="s">
        <v>20</v>
      </c>
    </row>
    <row r="390" spans="1:18" x14ac:dyDescent="0.35">
      <c r="A390">
        <v>51</v>
      </c>
      <c r="B390">
        <v>36</v>
      </c>
      <c r="C390" t="s">
        <v>176</v>
      </c>
      <c r="D390" t="s">
        <v>252</v>
      </c>
      <c r="F390" t="s">
        <v>27</v>
      </c>
      <c r="H390" t="s">
        <v>64</v>
      </c>
      <c r="I390" t="s">
        <v>27</v>
      </c>
      <c r="J390" t="s">
        <v>27</v>
      </c>
      <c r="K390" s="44" t="s">
        <v>18</v>
      </c>
      <c r="M390" t="s">
        <v>28</v>
      </c>
      <c r="O390" t="s">
        <v>89</v>
      </c>
      <c r="P390" t="s">
        <v>89</v>
      </c>
      <c r="Q390" t="s">
        <v>20</v>
      </c>
      <c r="R390" t="s">
        <v>20</v>
      </c>
    </row>
    <row r="391" spans="1:18" x14ac:dyDescent="0.35">
      <c r="A391">
        <v>51</v>
      </c>
      <c r="B391">
        <v>36</v>
      </c>
      <c r="C391" t="s">
        <v>255</v>
      </c>
      <c r="D391" t="s">
        <v>256</v>
      </c>
      <c r="H391" t="s">
        <v>27</v>
      </c>
      <c r="I391" t="s">
        <v>64</v>
      </c>
      <c r="J391" t="s">
        <v>64</v>
      </c>
      <c r="K391" s="44" t="s">
        <v>27</v>
      </c>
      <c r="O391" t="s">
        <v>89</v>
      </c>
      <c r="P391" t="s">
        <v>28</v>
      </c>
      <c r="Q391" t="s">
        <v>28</v>
      </c>
      <c r="R391" t="s">
        <v>28</v>
      </c>
    </row>
    <row r="392" spans="1:18" x14ac:dyDescent="0.35">
      <c r="A392">
        <v>51</v>
      </c>
      <c r="B392">
        <v>36</v>
      </c>
      <c r="C392" t="s">
        <v>177</v>
      </c>
      <c r="D392" t="s">
        <v>257</v>
      </c>
      <c r="F392" t="s">
        <v>27</v>
      </c>
      <c r="H392" t="s">
        <v>27</v>
      </c>
      <c r="I392" t="s">
        <v>18</v>
      </c>
      <c r="J392" t="s">
        <v>18</v>
      </c>
      <c r="K392" s="44" t="s">
        <v>18</v>
      </c>
      <c r="M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35">
      <c r="A393">
        <v>51</v>
      </c>
      <c r="B393">
        <v>36</v>
      </c>
      <c r="C393" t="s">
        <v>178</v>
      </c>
      <c r="K393" s="44"/>
    </row>
    <row r="394" spans="1:18" x14ac:dyDescent="0.35">
      <c r="A394">
        <v>51</v>
      </c>
      <c r="B394">
        <v>36</v>
      </c>
      <c r="C394" t="s">
        <v>179</v>
      </c>
      <c r="K394" s="44"/>
    </row>
    <row r="395" spans="1:18" x14ac:dyDescent="0.35">
      <c r="A395">
        <v>51</v>
      </c>
      <c r="B395">
        <v>37</v>
      </c>
      <c r="C395" t="s">
        <v>258</v>
      </c>
      <c r="D395" t="s">
        <v>259</v>
      </c>
      <c r="E395" t="s">
        <v>27</v>
      </c>
      <c r="F395" t="s">
        <v>27</v>
      </c>
      <c r="G395" t="s">
        <v>27</v>
      </c>
      <c r="H395" t="s">
        <v>27</v>
      </c>
      <c r="I395" t="s">
        <v>27</v>
      </c>
      <c r="J395" t="s">
        <v>27</v>
      </c>
      <c r="K395" s="44" t="s">
        <v>27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28</v>
      </c>
      <c r="R395" t="s">
        <v>28</v>
      </c>
    </row>
    <row r="396" spans="1:18" x14ac:dyDescent="0.35">
      <c r="A396">
        <v>51</v>
      </c>
      <c r="B396">
        <v>37</v>
      </c>
      <c r="C396" t="s">
        <v>482</v>
      </c>
      <c r="D396" t="s">
        <v>483</v>
      </c>
      <c r="E396" t="s">
        <v>18</v>
      </c>
      <c r="F396" t="s">
        <v>18</v>
      </c>
      <c r="G396" t="s">
        <v>18</v>
      </c>
      <c r="H396" t="s">
        <v>18</v>
      </c>
      <c r="I396" t="s">
        <v>27</v>
      </c>
      <c r="J396" t="s">
        <v>64</v>
      </c>
      <c r="K396" s="44" t="s">
        <v>27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28</v>
      </c>
      <c r="R396" t="s">
        <v>28</v>
      </c>
    </row>
    <row r="397" spans="1:18" x14ac:dyDescent="0.35">
      <c r="A397">
        <v>51</v>
      </c>
      <c r="B397">
        <v>37</v>
      </c>
      <c r="C397" t="s">
        <v>484</v>
      </c>
      <c r="D397" t="s">
        <v>485</v>
      </c>
      <c r="G397" t="s">
        <v>27</v>
      </c>
      <c r="H397" t="s">
        <v>27</v>
      </c>
      <c r="I397" t="s">
        <v>27</v>
      </c>
      <c r="J397" t="s">
        <v>27</v>
      </c>
      <c r="K397" s="44"/>
      <c r="N397" t="s">
        <v>89</v>
      </c>
      <c r="O397" t="s">
        <v>89</v>
      </c>
      <c r="P397" t="s">
        <v>89</v>
      </c>
      <c r="Q397" t="s">
        <v>89</v>
      </c>
      <c r="R397" t="s">
        <v>89</v>
      </c>
    </row>
    <row r="398" spans="1:18" x14ac:dyDescent="0.35">
      <c r="A398">
        <v>51</v>
      </c>
      <c r="B398">
        <v>37</v>
      </c>
      <c r="C398" t="s">
        <v>486</v>
      </c>
      <c r="D398" t="s">
        <v>261</v>
      </c>
      <c r="G398" t="s">
        <v>27</v>
      </c>
      <c r="K398" s="44"/>
      <c r="N398" t="s">
        <v>89</v>
      </c>
    </row>
    <row r="399" spans="1:18" x14ac:dyDescent="0.35">
      <c r="A399">
        <v>51</v>
      </c>
      <c r="B399">
        <v>37</v>
      </c>
      <c r="C399" t="s">
        <v>487</v>
      </c>
      <c r="D399" t="s">
        <v>488</v>
      </c>
      <c r="E399" t="s">
        <v>27</v>
      </c>
      <c r="F399" t="s">
        <v>27</v>
      </c>
      <c r="G399" t="s">
        <v>27</v>
      </c>
      <c r="H399" t="s">
        <v>27</v>
      </c>
      <c r="I399" t="s">
        <v>27</v>
      </c>
      <c r="J399" t="s">
        <v>27</v>
      </c>
      <c r="K399" s="44" t="s">
        <v>27</v>
      </c>
      <c r="L399" t="s">
        <v>28</v>
      </c>
      <c r="M399" t="s">
        <v>28</v>
      </c>
      <c r="N399" t="s">
        <v>28</v>
      </c>
      <c r="O399" t="s">
        <v>28</v>
      </c>
      <c r="P399" t="s">
        <v>28</v>
      </c>
      <c r="Q399" t="s">
        <v>28</v>
      </c>
      <c r="R399" t="s">
        <v>28</v>
      </c>
    </row>
    <row r="400" spans="1:18" x14ac:dyDescent="0.35">
      <c r="A400">
        <v>51</v>
      </c>
      <c r="B400">
        <v>37</v>
      </c>
      <c r="C400" t="s">
        <v>489</v>
      </c>
      <c r="D400" t="s">
        <v>490</v>
      </c>
      <c r="E400" t="s">
        <v>27</v>
      </c>
      <c r="F400" t="s">
        <v>27</v>
      </c>
      <c r="G400" t="s">
        <v>27</v>
      </c>
      <c r="H400" t="s">
        <v>27</v>
      </c>
      <c r="I400" t="s">
        <v>27</v>
      </c>
      <c r="J400" t="s">
        <v>64</v>
      </c>
      <c r="K400" s="44"/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28</v>
      </c>
      <c r="R400" t="s">
        <v>28</v>
      </c>
    </row>
    <row r="401" spans="1:18" x14ac:dyDescent="0.35">
      <c r="A401">
        <v>51</v>
      </c>
      <c r="B401">
        <v>37</v>
      </c>
      <c r="C401" t="s">
        <v>491</v>
      </c>
      <c r="D401" t="s">
        <v>492</v>
      </c>
    </row>
    <row r="402" spans="1:18" x14ac:dyDescent="0.35">
      <c r="A402">
        <v>51</v>
      </c>
      <c r="B402">
        <v>37</v>
      </c>
      <c r="C402" t="s">
        <v>493</v>
      </c>
      <c r="D402" t="s">
        <v>494</v>
      </c>
      <c r="K402" s="44"/>
    </row>
    <row r="403" spans="1:18" x14ac:dyDescent="0.35">
      <c r="A403">
        <v>51</v>
      </c>
      <c r="B403">
        <v>37</v>
      </c>
      <c r="C403" t="s">
        <v>495</v>
      </c>
      <c r="D403" t="s">
        <v>459</v>
      </c>
    </row>
    <row r="404" spans="1:18" x14ac:dyDescent="0.35">
      <c r="A404">
        <v>51</v>
      </c>
      <c r="B404">
        <v>37</v>
      </c>
      <c r="C404" t="s">
        <v>496</v>
      </c>
      <c r="D404" t="s">
        <v>497</v>
      </c>
      <c r="K404" s="44"/>
    </row>
    <row r="405" spans="1:18" x14ac:dyDescent="0.35">
      <c r="A405">
        <v>51</v>
      </c>
      <c r="B405">
        <v>37</v>
      </c>
      <c r="C405" t="s">
        <v>77</v>
      </c>
      <c r="K405" s="44"/>
    </row>
    <row r="406" spans="1:18" x14ac:dyDescent="0.35">
      <c r="A406">
        <v>51</v>
      </c>
      <c r="B406">
        <v>37</v>
      </c>
      <c r="C406" t="s">
        <v>78</v>
      </c>
      <c r="K406" s="44"/>
    </row>
    <row r="407" spans="1:18" x14ac:dyDescent="0.35">
      <c r="A407">
        <v>51</v>
      </c>
      <c r="B407">
        <v>39</v>
      </c>
      <c r="C407" t="s">
        <v>268</v>
      </c>
      <c r="K407" s="44"/>
    </row>
    <row r="408" spans="1:18" x14ac:dyDescent="0.35">
      <c r="A408">
        <v>51</v>
      </c>
      <c r="B408">
        <v>45</v>
      </c>
      <c r="C408" t="s">
        <v>498</v>
      </c>
      <c r="D408" t="s">
        <v>499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K408" s="44" t="s">
        <v>18</v>
      </c>
      <c r="L408" t="s">
        <v>28</v>
      </c>
      <c r="M408" t="s">
        <v>28</v>
      </c>
      <c r="N408" t="s">
        <v>28</v>
      </c>
      <c r="O408" t="s">
        <v>28</v>
      </c>
      <c r="P408" t="s">
        <v>28</v>
      </c>
      <c r="Q408" t="s">
        <v>28</v>
      </c>
      <c r="R408" t="s">
        <v>28</v>
      </c>
    </row>
    <row r="409" spans="1:18" x14ac:dyDescent="0.35">
      <c r="A409">
        <v>51</v>
      </c>
      <c r="B409">
        <v>45</v>
      </c>
      <c r="C409" t="s">
        <v>500</v>
      </c>
      <c r="D409" t="s">
        <v>501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K409" s="44"/>
      <c r="L409" t="s">
        <v>20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28</v>
      </c>
    </row>
    <row r="410" spans="1:18" x14ac:dyDescent="0.35">
      <c r="A410">
        <v>51</v>
      </c>
      <c r="B410">
        <v>45</v>
      </c>
      <c r="C410" t="s">
        <v>502</v>
      </c>
      <c r="D410" t="s">
        <v>503</v>
      </c>
      <c r="E410" t="s">
        <v>18</v>
      </c>
      <c r="F410" t="s">
        <v>18</v>
      </c>
      <c r="G410" t="s">
        <v>18</v>
      </c>
      <c r="H410" t="s">
        <v>18</v>
      </c>
      <c r="I410" t="s">
        <v>27</v>
      </c>
      <c r="J410" t="s">
        <v>27</v>
      </c>
      <c r="K410" s="44" t="s">
        <v>64</v>
      </c>
      <c r="L410" t="s">
        <v>28</v>
      </c>
      <c r="M410" t="s">
        <v>28</v>
      </c>
      <c r="N410" t="s">
        <v>28</v>
      </c>
      <c r="O410" t="s">
        <v>28</v>
      </c>
      <c r="P410" t="s">
        <v>28</v>
      </c>
      <c r="Q410" t="s">
        <v>28</v>
      </c>
      <c r="R410" t="s">
        <v>28</v>
      </c>
    </row>
    <row r="411" spans="1:18" x14ac:dyDescent="0.35">
      <c r="A411">
        <v>51</v>
      </c>
      <c r="B411">
        <v>45</v>
      </c>
      <c r="C411" t="s">
        <v>282</v>
      </c>
      <c r="D411" t="s">
        <v>283</v>
      </c>
      <c r="E411" t="s">
        <v>27</v>
      </c>
      <c r="F411" t="s">
        <v>27</v>
      </c>
      <c r="G411" t="s">
        <v>27</v>
      </c>
      <c r="H411" t="s">
        <v>27</v>
      </c>
      <c r="I411" t="s">
        <v>64</v>
      </c>
      <c r="J411" t="s">
        <v>64</v>
      </c>
      <c r="K411" s="44" t="s">
        <v>64</v>
      </c>
      <c r="L411" t="s">
        <v>89</v>
      </c>
      <c r="M411" t="s">
        <v>89</v>
      </c>
      <c r="N411" t="s">
        <v>89</v>
      </c>
      <c r="O411" t="s">
        <v>89</v>
      </c>
      <c r="P411" t="s">
        <v>89</v>
      </c>
      <c r="Q411" t="s">
        <v>89</v>
      </c>
      <c r="R411" t="s">
        <v>89</v>
      </c>
    </row>
    <row r="412" spans="1:18" x14ac:dyDescent="0.35">
      <c r="A412">
        <v>51</v>
      </c>
      <c r="B412">
        <v>45</v>
      </c>
      <c r="C412" t="s">
        <v>196</v>
      </c>
      <c r="D412" t="s">
        <v>197</v>
      </c>
      <c r="E412" t="s">
        <v>27</v>
      </c>
      <c r="F412" t="s">
        <v>27</v>
      </c>
      <c r="G412" t="s">
        <v>18</v>
      </c>
      <c r="H412" t="s">
        <v>18</v>
      </c>
      <c r="I412" t="s">
        <v>18</v>
      </c>
      <c r="J412" t="s">
        <v>18</v>
      </c>
      <c r="K412" s="44" t="s">
        <v>18</v>
      </c>
      <c r="L412" t="s">
        <v>89</v>
      </c>
      <c r="M412" t="s">
        <v>89</v>
      </c>
      <c r="N412" t="s">
        <v>89</v>
      </c>
      <c r="O412" t="s">
        <v>89</v>
      </c>
      <c r="P412" t="s">
        <v>89</v>
      </c>
      <c r="Q412" t="s">
        <v>28</v>
      </c>
      <c r="R412" t="s">
        <v>28</v>
      </c>
    </row>
    <row r="413" spans="1:18" x14ac:dyDescent="0.35">
      <c r="A413">
        <v>51</v>
      </c>
      <c r="B413">
        <v>45</v>
      </c>
      <c r="C413" t="s">
        <v>84</v>
      </c>
      <c r="G413" t="s">
        <v>64</v>
      </c>
      <c r="H413" t="s">
        <v>64</v>
      </c>
      <c r="I413" t="s">
        <v>64</v>
      </c>
      <c r="K413" s="44"/>
      <c r="N413" t="s">
        <v>89</v>
      </c>
      <c r="O413" t="s">
        <v>89</v>
      </c>
      <c r="P413" t="s">
        <v>89</v>
      </c>
    </row>
    <row r="414" spans="1:18" x14ac:dyDescent="0.35">
      <c r="A414">
        <v>51</v>
      </c>
      <c r="B414">
        <v>45</v>
      </c>
      <c r="C414" t="s">
        <v>81</v>
      </c>
      <c r="K414" s="45"/>
    </row>
    <row r="415" spans="1:18" x14ac:dyDescent="0.35">
      <c r="A415">
        <v>57</v>
      </c>
      <c r="B415">
        <v>24</v>
      </c>
      <c r="C415" t="s">
        <v>504</v>
      </c>
      <c r="D415" t="s">
        <v>505</v>
      </c>
      <c r="E415" t="s">
        <v>49</v>
      </c>
      <c r="F415" t="s">
        <v>61</v>
      </c>
      <c r="G415" t="s">
        <v>49</v>
      </c>
      <c r="H415" t="s">
        <v>506</v>
      </c>
      <c r="I415" t="s">
        <v>506</v>
      </c>
      <c r="J415" t="s">
        <v>27</v>
      </c>
      <c r="K415" t="s">
        <v>27</v>
      </c>
      <c r="L415" t="s">
        <v>89</v>
      </c>
      <c r="M415" t="s">
        <v>89</v>
      </c>
      <c r="N415" t="s">
        <v>89</v>
      </c>
      <c r="O415" t="s">
        <v>28</v>
      </c>
      <c r="P415" t="s">
        <v>89</v>
      </c>
      <c r="Q415" t="s">
        <v>28</v>
      </c>
      <c r="R415" t="s">
        <v>28</v>
      </c>
    </row>
    <row r="416" spans="1:18" x14ac:dyDescent="0.35">
      <c r="A416">
        <v>57</v>
      </c>
      <c r="B416">
        <v>24</v>
      </c>
      <c r="C416" t="s">
        <v>507</v>
      </c>
      <c r="D416" t="s">
        <v>466</v>
      </c>
      <c r="G416" t="s">
        <v>27</v>
      </c>
      <c r="H416" t="s">
        <v>27</v>
      </c>
      <c r="I416" t="s">
        <v>27</v>
      </c>
      <c r="J416" t="s">
        <v>18</v>
      </c>
      <c r="N416" t="s">
        <v>89</v>
      </c>
      <c r="O416" t="s">
        <v>20</v>
      </c>
      <c r="P416" t="s">
        <v>89</v>
      </c>
      <c r="Q416" t="s">
        <v>28</v>
      </c>
      <c r="R416" t="s">
        <v>28</v>
      </c>
    </row>
    <row r="417" spans="1:18" x14ac:dyDescent="0.35">
      <c r="A417">
        <v>57</v>
      </c>
      <c r="B417">
        <v>24</v>
      </c>
      <c r="C417" t="s">
        <v>508</v>
      </c>
      <c r="D417" t="s">
        <v>509</v>
      </c>
      <c r="E417" t="s">
        <v>49</v>
      </c>
      <c r="F417" t="s">
        <v>61</v>
      </c>
      <c r="G417" t="s">
        <v>27</v>
      </c>
      <c r="H417" t="s">
        <v>27</v>
      </c>
      <c r="I417" t="s">
        <v>27</v>
      </c>
      <c r="J417" t="s">
        <v>19</v>
      </c>
      <c r="K417" t="s">
        <v>27</v>
      </c>
      <c r="L417" t="s">
        <v>89</v>
      </c>
      <c r="M417" t="s">
        <v>89</v>
      </c>
      <c r="N417" t="s">
        <v>89</v>
      </c>
      <c r="O417" t="s">
        <v>28</v>
      </c>
      <c r="P417" t="s">
        <v>28</v>
      </c>
      <c r="Q417" t="s">
        <v>28</v>
      </c>
      <c r="R417" t="s">
        <v>28</v>
      </c>
    </row>
    <row r="418" spans="1:18" x14ac:dyDescent="0.35">
      <c r="A418">
        <v>57</v>
      </c>
      <c r="B418">
        <v>24</v>
      </c>
      <c r="C418" t="s">
        <v>510</v>
      </c>
      <c r="D418" t="s">
        <v>511</v>
      </c>
      <c r="G418" t="s">
        <v>27</v>
      </c>
      <c r="H418" t="s">
        <v>27</v>
      </c>
      <c r="I418" t="s">
        <v>506</v>
      </c>
      <c r="J418" t="s">
        <v>61</v>
      </c>
      <c r="K418" t="s">
        <v>27</v>
      </c>
      <c r="N418" t="s">
        <v>89</v>
      </c>
      <c r="O418" t="s">
        <v>28</v>
      </c>
      <c r="P418" t="s">
        <v>89</v>
      </c>
      <c r="Q418" t="s">
        <v>28</v>
      </c>
      <c r="R418" t="s">
        <v>28</v>
      </c>
    </row>
    <row r="419" spans="1:18" x14ac:dyDescent="0.35">
      <c r="A419">
        <v>57</v>
      </c>
      <c r="B419">
        <v>24</v>
      </c>
      <c r="C419" t="s">
        <v>512</v>
      </c>
      <c r="D419" t="s">
        <v>513</v>
      </c>
      <c r="E419" t="s">
        <v>18</v>
      </c>
      <c r="G419" t="s">
        <v>27</v>
      </c>
      <c r="K419" t="s">
        <v>19</v>
      </c>
      <c r="L419" t="s">
        <v>28</v>
      </c>
      <c r="N419" t="s">
        <v>89</v>
      </c>
    </row>
    <row r="420" spans="1:18" x14ac:dyDescent="0.35">
      <c r="A420">
        <v>57</v>
      </c>
      <c r="B420">
        <v>24</v>
      </c>
      <c r="C420" t="s">
        <v>514</v>
      </c>
      <c r="D420" t="s">
        <v>515</v>
      </c>
      <c r="F420" t="s">
        <v>27</v>
      </c>
      <c r="G420" t="s">
        <v>27</v>
      </c>
      <c r="H420" t="s">
        <v>18</v>
      </c>
      <c r="I420" t="s">
        <v>18</v>
      </c>
      <c r="J420" t="s">
        <v>18</v>
      </c>
      <c r="K420" t="s">
        <v>18</v>
      </c>
      <c r="M420" t="s">
        <v>89</v>
      </c>
      <c r="N420" t="s">
        <v>89</v>
      </c>
      <c r="O420" t="s">
        <v>89</v>
      </c>
      <c r="P420" t="s">
        <v>89</v>
      </c>
      <c r="Q420" t="s">
        <v>28</v>
      </c>
      <c r="R420" t="s">
        <v>28</v>
      </c>
    </row>
    <row r="421" spans="1:18" x14ac:dyDescent="0.35">
      <c r="A421">
        <v>57</v>
      </c>
      <c r="B421">
        <v>24</v>
      </c>
      <c r="C421" t="s">
        <v>306</v>
      </c>
      <c r="P421" t="s">
        <v>23</v>
      </c>
    </row>
    <row r="422" spans="1:18" x14ac:dyDescent="0.35">
      <c r="A422">
        <v>57</v>
      </c>
      <c r="B422">
        <v>33</v>
      </c>
      <c r="C422" t="s">
        <v>231</v>
      </c>
      <c r="D422" t="s">
        <v>232</v>
      </c>
      <c r="H422" t="s">
        <v>23</v>
      </c>
      <c r="J422" t="s">
        <v>19</v>
      </c>
      <c r="K422" t="s">
        <v>19</v>
      </c>
      <c r="L422" t="s">
        <v>89</v>
      </c>
      <c r="O422" t="s">
        <v>28</v>
      </c>
      <c r="P422" t="s">
        <v>23</v>
      </c>
      <c r="Q422" t="s">
        <v>28</v>
      </c>
      <c r="R422" t="s">
        <v>28</v>
      </c>
    </row>
    <row r="423" spans="1:18" x14ac:dyDescent="0.35">
      <c r="A423">
        <v>57</v>
      </c>
      <c r="B423">
        <v>33</v>
      </c>
      <c r="C423" t="s">
        <v>146</v>
      </c>
      <c r="D423" t="s">
        <v>147</v>
      </c>
      <c r="E423" t="s">
        <v>27</v>
      </c>
      <c r="F423" t="s">
        <v>27</v>
      </c>
      <c r="G423" t="s">
        <v>27</v>
      </c>
      <c r="H423" t="s">
        <v>19</v>
      </c>
      <c r="I423" t="s">
        <v>19</v>
      </c>
      <c r="J423" t="s">
        <v>19</v>
      </c>
      <c r="K423" t="s">
        <v>19</v>
      </c>
      <c r="M423" t="s">
        <v>89</v>
      </c>
      <c r="N423" t="s">
        <v>89</v>
      </c>
      <c r="O423" t="s">
        <v>28</v>
      </c>
      <c r="P423" t="s">
        <v>89</v>
      </c>
      <c r="Q423" t="s">
        <v>28</v>
      </c>
      <c r="R423" t="s">
        <v>28</v>
      </c>
    </row>
    <row r="424" spans="1:18" x14ac:dyDescent="0.35">
      <c r="A424">
        <v>57</v>
      </c>
      <c r="B424">
        <v>33</v>
      </c>
      <c r="C424" t="s">
        <v>516</v>
      </c>
      <c r="D424" t="s">
        <v>517</v>
      </c>
      <c r="G424" t="s">
        <v>27</v>
      </c>
      <c r="H424" t="s">
        <v>19</v>
      </c>
      <c r="K424" t="s">
        <v>18</v>
      </c>
      <c r="N424" t="s">
        <v>89</v>
      </c>
      <c r="O424" t="s">
        <v>28</v>
      </c>
      <c r="P424" t="s">
        <v>89</v>
      </c>
    </row>
    <row r="425" spans="1:18" x14ac:dyDescent="0.35">
      <c r="A425">
        <v>57</v>
      </c>
      <c r="B425">
        <v>33</v>
      </c>
      <c r="C425" t="s">
        <v>518</v>
      </c>
      <c r="D425" t="s">
        <v>519</v>
      </c>
      <c r="E425" t="s">
        <v>27</v>
      </c>
      <c r="F425" t="s">
        <v>27</v>
      </c>
      <c r="G425" t="s">
        <v>27</v>
      </c>
      <c r="H425" t="s">
        <v>27</v>
      </c>
      <c r="I425" t="s">
        <v>19</v>
      </c>
      <c r="J425" t="s">
        <v>19</v>
      </c>
      <c r="K425" t="s">
        <v>27</v>
      </c>
      <c r="L425" t="s">
        <v>89</v>
      </c>
      <c r="M425" t="s">
        <v>89</v>
      </c>
      <c r="N425" t="s">
        <v>89</v>
      </c>
      <c r="O425" t="s">
        <v>20</v>
      </c>
      <c r="P425" t="s">
        <v>89</v>
      </c>
      <c r="Q425" t="s">
        <v>28</v>
      </c>
      <c r="R425" t="s">
        <v>28</v>
      </c>
    </row>
    <row r="426" spans="1:18" x14ac:dyDescent="0.35">
      <c r="A426">
        <v>57</v>
      </c>
      <c r="B426">
        <v>33</v>
      </c>
      <c r="C426" t="s">
        <v>456</v>
      </c>
      <c r="D426" t="s">
        <v>457</v>
      </c>
      <c r="E426" t="s">
        <v>27</v>
      </c>
      <c r="F426" t="s">
        <v>27</v>
      </c>
      <c r="G426" t="s">
        <v>27</v>
      </c>
      <c r="H426" t="s">
        <v>27</v>
      </c>
      <c r="I426" t="s">
        <v>19</v>
      </c>
      <c r="J426" t="s">
        <v>18</v>
      </c>
      <c r="K426" t="s">
        <v>19</v>
      </c>
      <c r="L426" t="s">
        <v>89</v>
      </c>
      <c r="M426" t="s">
        <v>89</v>
      </c>
      <c r="N426" t="s">
        <v>89</v>
      </c>
      <c r="O426" t="s">
        <v>28</v>
      </c>
      <c r="P426" t="s">
        <v>28</v>
      </c>
      <c r="Q426" t="s">
        <v>28</v>
      </c>
      <c r="R426" t="s">
        <v>28</v>
      </c>
    </row>
    <row r="427" spans="1:18" x14ac:dyDescent="0.35">
      <c r="A427">
        <v>57</v>
      </c>
      <c r="B427">
        <v>33</v>
      </c>
      <c r="C427" t="s">
        <v>520</v>
      </c>
      <c r="D427" t="s">
        <v>521</v>
      </c>
      <c r="E427" t="s">
        <v>27</v>
      </c>
      <c r="F427" t="s">
        <v>27</v>
      </c>
      <c r="G427" t="s">
        <v>27</v>
      </c>
      <c r="H427" t="s">
        <v>19</v>
      </c>
      <c r="I427" t="s">
        <v>19</v>
      </c>
      <c r="J427" t="s">
        <v>506</v>
      </c>
      <c r="K427" t="s">
        <v>19</v>
      </c>
      <c r="L427" t="s">
        <v>89</v>
      </c>
      <c r="M427" t="s">
        <v>89</v>
      </c>
      <c r="N427" t="s">
        <v>89</v>
      </c>
      <c r="O427" t="s">
        <v>28</v>
      </c>
      <c r="P427" t="s">
        <v>28</v>
      </c>
      <c r="Q427" t="s">
        <v>28</v>
      </c>
      <c r="R427" t="s">
        <v>28</v>
      </c>
    </row>
    <row r="428" spans="1:18" x14ac:dyDescent="0.35">
      <c r="A428">
        <v>57</v>
      </c>
      <c r="B428">
        <v>33</v>
      </c>
      <c r="C428" t="s">
        <v>122</v>
      </c>
      <c r="G428" t="s">
        <v>23</v>
      </c>
      <c r="I428" t="s">
        <v>23</v>
      </c>
      <c r="N428" t="s">
        <v>23</v>
      </c>
    </row>
    <row r="429" spans="1:18" x14ac:dyDescent="0.35">
      <c r="A429">
        <v>57</v>
      </c>
      <c r="B429">
        <v>33</v>
      </c>
      <c r="C429" t="s">
        <v>58</v>
      </c>
    </row>
    <row r="430" spans="1:18" x14ac:dyDescent="0.35">
      <c r="A430">
        <v>57</v>
      </c>
      <c r="B430">
        <v>34</v>
      </c>
      <c r="C430" t="s">
        <v>460</v>
      </c>
      <c r="D430" t="s">
        <v>461</v>
      </c>
      <c r="E430" t="s">
        <v>27</v>
      </c>
      <c r="F430" t="s">
        <v>27</v>
      </c>
      <c r="G430" t="s">
        <v>49</v>
      </c>
      <c r="H430" t="s">
        <v>27</v>
      </c>
      <c r="I430" t="s">
        <v>19</v>
      </c>
      <c r="J430" t="s">
        <v>27</v>
      </c>
      <c r="K430" t="s">
        <v>27</v>
      </c>
      <c r="L430" t="s">
        <v>89</v>
      </c>
      <c r="M430" t="s">
        <v>89</v>
      </c>
      <c r="N430" t="s">
        <v>89</v>
      </c>
      <c r="O430" t="s">
        <v>20</v>
      </c>
      <c r="P430" t="s">
        <v>28</v>
      </c>
      <c r="Q430" t="s">
        <v>28</v>
      </c>
      <c r="R430" t="s">
        <v>28</v>
      </c>
    </row>
    <row r="431" spans="1:18" x14ac:dyDescent="0.35">
      <c r="A431">
        <v>57</v>
      </c>
      <c r="B431">
        <v>34</v>
      </c>
      <c r="C431" t="s">
        <v>235</v>
      </c>
      <c r="D431" t="s">
        <v>236</v>
      </c>
      <c r="E431" t="s">
        <v>27</v>
      </c>
      <c r="F431" t="s">
        <v>27</v>
      </c>
      <c r="G431" t="s">
        <v>18</v>
      </c>
      <c r="H431" t="s">
        <v>18</v>
      </c>
      <c r="I431" t="s">
        <v>18</v>
      </c>
      <c r="J431" t="s">
        <v>18</v>
      </c>
      <c r="L431" t="s">
        <v>89</v>
      </c>
      <c r="M431" t="s">
        <v>89</v>
      </c>
      <c r="N431" t="s">
        <v>89</v>
      </c>
      <c r="O431" t="s">
        <v>28</v>
      </c>
      <c r="P431" t="s">
        <v>28</v>
      </c>
      <c r="Q431" t="s">
        <v>89</v>
      </c>
      <c r="R431" t="s">
        <v>89</v>
      </c>
    </row>
    <row r="432" spans="1:18" x14ac:dyDescent="0.35">
      <c r="A432">
        <v>57</v>
      </c>
      <c r="B432">
        <v>34</v>
      </c>
      <c r="C432" t="s">
        <v>401</v>
      </c>
      <c r="D432" t="s">
        <v>402</v>
      </c>
      <c r="G432" t="s">
        <v>23</v>
      </c>
      <c r="I432" t="s">
        <v>27</v>
      </c>
      <c r="J432" t="s">
        <v>27</v>
      </c>
      <c r="K432" t="s">
        <v>18</v>
      </c>
      <c r="N432" t="s">
        <v>23</v>
      </c>
      <c r="P432" t="s">
        <v>28</v>
      </c>
      <c r="Q432" t="s">
        <v>89</v>
      </c>
      <c r="R432" t="s">
        <v>89</v>
      </c>
    </row>
    <row r="433" spans="1:18" x14ac:dyDescent="0.35">
      <c r="A433">
        <v>57</v>
      </c>
      <c r="B433">
        <v>34</v>
      </c>
      <c r="C433" t="s">
        <v>65</v>
      </c>
      <c r="G433" t="s">
        <v>23</v>
      </c>
      <c r="N433" t="s">
        <v>23</v>
      </c>
    </row>
    <row r="434" spans="1:18" x14ac:dyDescent="0.35">
      <c r="A434">
        <v>57</v>
      </c>
      <c r="B434">
        <v>34</v>
      </c>
      <c r="C434" t="s">
        <v>66</v>
      </c>
    </row>
    <row r="435" spans="1:18" x14ac:dyDescent="0.35">
      <c r="A435">
        <v>57</v>
      </c>
      <c r="B435">
        <v>35</v>
      </c>
      <c r="C435" t="s">
        <v>463</v>
      </c>
      <c r="D435" t="s">
        <v>464</v>
      </c>
      <c r="E435" t="s">
        <v>27</v>
      </c>
      <c r="F435" t="s">
        <v>27</v>
      </c>
      <c r="G435" t="s">
        <v>49</v>
      </c>
      <c r="H435" t="s">
        <v>61</v>
      </c>
      <c r="I435" t="s">
        <v>27</v>
      </c>
      <c r="J435" t="s">
        <v>27</v>
      </c>
      <c r="K435" t="s">
        <v>27</v>
      </c>
      <c r="L435" t="s">
        <v>89</v>
      </c>
      <c r="M435" t="s">
        <v>89</v>
      </c>
      <c r="N435" t="s">
        <v>89</v>
      </c>
      <c r="O435" t="s">
        <v>28</v>
      </c>
      <c r="P435" t="s">
        <v>89</v>
      </c>
      <c r="Q435" t="s">
        <v>28</v>
      </c>
      <c r="R435" t="s">
        <v>28</v>
      </c>
    </row>
    <row r="436" spans="1:18" x14ac:dyDescent="0.35">
      <c r="A436">
        <v>57</v>
      </c>
      <c r="B436">
        <v>35</v>
      </c>
      <c r="C436" t="s">
        <v>465</v>
      </c>
      <c r="D436" t="s">
        <v>466</v>
      </c>
      <c r="E436" t="s">
        <v>46</v>
      </c>
      <c r="F436" t="s">
        <v>27</v>
      </c>
      <c r="G436" t="s">
        <v>49</v>
      </c>
      <c r="H436" t="s">
        <v>506</v>
      </c>
      <c r="I436" t="s">
        <v>27</v>
      </c>
      <c r="J436" t="s">
        <v>27</v>
      </c>
      <c r="K436" t="s">
        <v>27</v>
      </c>
      <c r="L436" t="s">
        <v>89</v>
      </c>
      <c r="M436" t="s">
        <v>89</v>
      </c>
      <c r="N436" t="s">
        <v>89</v>
      </c>
      <c r="O436" t="s">
        <v>28</v>
      </c>
      <c r="P436" t="s">
        <v>89</v>
      </c>
      <c r="Q436" t="s">
        <v>28</v>
      </c>
      <c r="R436" t="s">
        <v>28</v>
      </c>
    </row>
    <row r="437" spans="1:18" x14ac:dyDescent="0.35">
      <c r="A437">
        <v>57</v>
      </c>
      <c r="B437">
        <v>35</v>
      </c>
      <c r="C437" t="s">
        <v>472</v>
      </c>
      <c r="D437" t="s">
        <v>473</v>
      </c>
      <c r="E437" t="s">
        <v>18</v>
      </c>
      <c r="F437" t="s">
        <v>27</v>
      </c>
      <c r="G437" t="s">
        <v>27</v>
      </c>
      <c r="H437" t="s">
        <v>27</v>
      </c>
      <c r="I437" t="s">
        <v>18</v>
      </c>
      <c r="J437" t="s">
        <v>18</v>
      </c>
      <c r="K437" t="s">
        <v>18</v>
      </c>
      <c r="L437" t="s">
        <v>28</v>
      </c>
      <c r="M437" t="s">
        <v>89</v>
      </c>
      <c r="N437" t="s">
        <v>89</v>
      </c>
      <c r="O437" t="s">
        <v>20</v>
      </c>
      <c r="P437" t="s">
        <v>28</v>
      </c>
      <c r="Q437" t="s">
        <v>89</v>
      </c>
      <c r="R437" t="s">
        <v>89</v>
      </c>
    </row>
    <row r="438" spans="1:18" x14ac:dyDescent="0.35">
      <c r="A438">
        <v>57</v>
      </c>
      <c r="B438">
        <v>35</v>
      </c>
      <c r="C438" t="s">
        <v>325</v>
      </c>
      <c r="D438" t="s">
        <v>326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K438" t="s">
        <v>18</v>
      </c>
      <c r="L438" t="s">
        <v>28</v>
      </c>
      <c r="M438" t="s">
        <v>89</v>
      </c>
      <c r="N438" t="s">
        <v>89</v>
      </c>
      <c r="O438" t="s">
        <v>28</v>
      </c>
      <c r="P438" t="s">
        <v>28</v>
      </c>
      <c r="Q438" t="s">
        <v>28</v>
      </c>
      <c r="R438" t="s">
        <v>28</v>
      </c>
    </row>
    <row r="439" spans="1:18" x14ac:dyDescent="0.35">
      <c r="A439">
        <v>57</v>
      </c>
      <c r="B439">
        <v>35</v>
      </c>
      <c r="C439" t="s">
        <v>522</v>
      </c>
      <c r="D439" t="s">
        <v>475</v>
      </c>
      <c r="E439" t="s">
        <v>27</v>
      </c>
      <c r="F439" t="s">
        <v>27</v>
      </c>
      <c r="G439" t="s">
        <v>27</v>
      </c>
      <c r="H439" t="s">
        <v>27</v>
      </c>
      <c r="I439" t="s">
        <v>506</v>
      </c>
      <c r="J439" t="s">
        <v>27</v>
      </c>
      <c r="K439" t="s">
        <v>506</v>
      </c>
      <c r="L439" t="s">
        <v>89</v>
      </c>
      <c r="M439" t="s">
        <v>89</v>
      </c>
      <c r="N439" t="s">
        <v>89</v>
      </c>
      <c r="O439" t="s">
        <v>28</v>
      </c>
      <c r="P439" t="s">
        <v>89</v>
      </c>
      <c r="Q439" t="s">
        <v>28</v>
      </c>
      <c r="R439" t="s">
        <v>28</v>
      </c>
    </row>
    <row r="440" spans="1:18" x14ac:dyDescent="0.35">
      <c r="A440">
        <v>57</v>
      </c>
      <c r="B440">
        <v>35</v>
      </c>
      <c r="C440" t="s">
        <v>71</v>
      </c>
      <c r="G440" t="s">
        <v>64</v>
      </c>
      <c r="H440" t="s">
        <v>19</v>
      </c>
      <c r="N440" t="s">
        <v>89</v>
      </c>
      <c r="O440" t="s">
        <v>28</v>
      </c>
    </row>
    <row r="441" spans="1:18" x14ac:dyDescent="0.35">
      <c r="A441">
        <v>57</v>
      </c>
      <c r="B441">
        <v>35</v>
      </c>
      <c r="C441" t="s">
        <v>72</v>
      </c>
    </row>
    <row r="442" spans="1:18" x14ac:dyDescent="0.35">
      <c r="A442">
        <v>57</v>
      </c>
      <c r="B442">
        <v>36</v>
      </c>
      <c r="C442" t="s">
        <v>478</v>
      </c>
      <c r="D442" t="s">
        <v>479</v>
      </c>
      <c r="E442" t="s">
        <v>49</v>
      </c>
      <c r="F442" t="s">
        <v>27</v>
      </c>
      <c r="H442" t="s">
        <v>27</v>
      </c>
      <c r="I442" t="s">
        <v>27</v>
      </c>
      <c r="J442" t="s">
        <v>27</v>
      </c>
      <c r="K442" t="s">
        <v>19</v>
      </c>
      <c r="L442" t="s">
        <v>89</v>
      </c>
      <c r="M442" t="s">
        <v>89</v>
      </c>
      <c r="O442" t="s">
        <v>28</v>
      </c>
      <c r="P442" t="s">
        <v>20</v>
      </c>
      <c r="Q442" t="s">
        <v>28</v>
      </c>
      <c r="R442" t="s">
        <v>28</v>
      </c>
    </row>
    <row r="443" spans="1:18" x14ac:dyDescent="0.35">
      <c r="A443">
        <v>57</v>
      </c>
      <c r="B443">
        <v>36</v>
      </c>
      <c r="C443" t="s">
        <v>480</v>
      </c>
      <c r="D443" t="s">
        <v>481</v>
      </c>
      <c r="E443" t="s">
        <v>49</v>
      </c>
      <c r="F443" t="s">
        <v>61</v>
      </c>
      <c r="H443" t="s">
        <v>198</v>
      </c>
      <c r="I443" t="s">
        <v>18</v>
      </c>
      <c r="J443" t="s">
        <v>19</v>
      </c>
      <c r="K443" t="s">
        <v>19</v>
      </c>
      <c r="L443" t="s">
        <v>89</v>
      </c>
      <c r="M443" t="s">
        <v>89</v>
      </c>
      <c r="O443" t="s">
        <v>28</v>
      </c>
      <c r="P443" t="s">
        <v>20</v>
      </c>
      <c r="Q443" t="s">
        <v>28</v>
      </c>
      <c r="R443" t="s">
        <v>28</v>
      </c>
    </row>
    <row r="444" spans="1:18" x14ac:dyDescent="0.35">
      <c r="A444">
        <v>57</v>
      </c>
      <c r="B444">
        <v>36</v>
      </c>
      <c r="C444" t="s">
        <v>523</v>
      </c>
      <c r="D444" t="s">
        <v>524</v>
      </c>
      <c r="E444" t="s">
        <v>27</v>
      </c>
      <c r="F444" t="s">
        <v>27</v>
      </c>
      <c r="H444" t="s">
        <v>27</v>
      </c>
      <c r="I444" t="s">
        <v>27</v>
      </c>
      <c r="J444" t="s">
        <v>27</v>
      </c>
      <c r="K444" t="s">
        <v>506</v>
      </c>
      <c r="L444" t="s">
        <v>89</v>
      </c>
      <c r="M444" t="s">
        <v>89</v>
      </c>
      <c r="O444" t="s">
        <v>28</v>
      </c>
      <c r="P444" t="s">
        <v>89</v>
      </c>
      <c r="Q444" t="s">
        <v>28</v>
      </c>
      <c r="R444" t="s">
        <v>28</v>
      </c>
    </row>
    <row r="445" spans="1:18" x14ac:dyDescent="0.35">
      <c r="A445">
        <v>57</v>
      </c>
      <c r="B445">
        <v>36</v>
      </c>
      <c r="C445" t="s">
        <v>176</v>
      </c>
      <c r="D445" t="s">
        <v>252</v>
      </c>
      <c r="F445" t="s">
        <v>27</v>
      </c>
      <c r="K445" t="s">
        <v>61</v>
      </c>
      <c r="M445" t="s">
        <v>89</v>
      </c>
    </row>
    <row r="446" spans="1:18" x14ac:dyDescent="0.35">
      <c r="A446">
        <v>57</v>
      </c>
      <c r="B446">
        <v>36</v>
      </c>
      <c r="C446" t="s">
        <v>255</v>
      </c>
      <c r="D446" t="s">
        <v>256</v>
      </c>
    </row>
    <row r="447" spans="1:18" x14ac:dyDescent="0.35">
      <c r="A447">
        <v>57</v>
      </c>
      <c r="B447">
        <v>36</v>
      </c>
      <c r="C447" t="s">
        <v>177</v>
      </c>
      <c r="D447" t="s">
        <v>257</v>
      </c>
      <c r="F447" t="s">
        <v>27</v>
      </c>
      <c r="K447" t="s">
        <v>19</v>
      </c>
      <c r="M447" t="s">
        <v>89</v>
      </c>
    </row>
    <row r="448" spans="1:18" x14ac:dyDescent="0.35">
      <c r="A448">
        <v>57</v>
      </c>
      <c r="B448">
        <v>36</v>
      </c>
      <c r="C448" t="s">
        <v>178</v>
      </c>
      <c r="E448" t="s">
        <v>27</v>
      </c>
      <c r="F448" t="s">
        <v>27</v>
      </c>
      <c r="L448" t="s">
        <v>89</v>
      </c>
      <c r="M448" t="s">
        <v>89</v>
      </c>
    </row>
    <row r="449" spans="1:18" x14ac:dyDescent="0.35">
      <c r="A449">
        <v>57</v>
      </c>
      <c r="B449">
        <v>36</v>
      </c>
      <c r="C449" t="s">
        <v>179</v>
      </c>
    </row>
    <row r="450" spans="1:18" x14ac:dyDescent="0.35">
      <c r="A450">
        <v>57</v>
      </c>
      <c r="B450">
        <v>37</v>
      </c>
      <c r="C450" t="s">
        <v>482</v>
      </c>
      <c r="D450" t="s">
        <v>483</v>
      </c>
      <c r="E450" t="s">
        <v>27</v>
      </c>
      <c r="F450" t="s">
        <v>27</v>
      </c>
      <c r="G450" t="s">
        <v>38</v>
      </c>
      <c r="H450" t="s">
        <v>27</v>
      </c>
      <c r="I450" t="s">
        <v>19</v>
      </c>
      <c r="J450" t="s">
        <v>19</v>
      </c>
      <c r="K450" t="s">
        <v>19</v>
      </c>
      <c r="L450" t="s">
        <v>89</v>
      </c>
      <c r="M450" t="s">
        <v>89</v>
      </c>
      <c r="N450" t="s">
        <v>89</v>
      </c>
      <c r="O450" t="s">
        <v>28</v>
      </c>
      <c r="P450" t="s">
        <v>28</v>
      </c>
      <c r="Q450" t="s">
        <v>28</v>
      </c>
      <c r="R450" t="s">
        <v>28</v>
      </c>
    </row>
    <row r="451" spans="1:18" x14ac:dyDescent="0.35">
      <c r="A451">
        <v>57</v>
      </c>
      <c r="B451">
        <v>37</v>
      </c>
      <c r="C451" t="s">
        <v>484</v>
      </c>
      <c r="D451" t="s">
        <v>485</v>
      </c>
      <c r="E451" t="s">
        <v>27</v>
      </c>
      <c r="F451" t="s">
        <v>27</v>
      </c>
      <c r="G451" t="s">
        <v>38</v>
      </c>
      <c r="H451" t="s">
        <v>525</v>
      </c>
      <c r="I451" t="s">
        <v>27</v>
      </c>
      <c r="J451" t="s">
        <v>27</v>
      </c>
      <c r="K451" t="s">
        <v>506</v>
      </c>
      <c r="L451" t="s">
        <v>89</v>
      </c>
      <c r="M451" t="s">
        <v>89</v>
      </c>
      <c r="N451" t="s">
        <v>89</v>
      </c>
      <c r="O451" t="s">
        <v>20</v>
      </c>
      <c r="P451" t="s">
        <v>89</v>
      </c>
      <c r="Q451" t="s">
        <v>28</v>
      </c>
      <c r="R451" t="s">
        <v>28</v>
      </c>
    </row>
    <row r="452" spans="1:18" x14ac:dyDescent="0.35">
      <c r="A452">
        <v>57</v>
      </c>
      <c r="B452">
        <v>37</v>
      </c>
      <c r="C452" t="s">
        <v>487</v>
      </c>
      <c r="D452" t="s">
        <v>488</v>
      </c>
      <c r="E452" t="s">
        <v>27</v>
      </c>
      <c r="F452" t="s">
        <v>27</v>
      </c>
      <c r="G452" t="s">
        <v>38</v>
      </c>
      <c r="H452" t="s">
        <v>61</v>
      </c>
      <c r="I452" t="s">
        <v>27</v>
      </c>
      <c r="J452" t="s">
        <v>27</v>
      </c>
      <c r="K452" t="s">
        <v>27</v>
      </c>
      <c r="L452" t="s">
        <v>89</v>
      </c>
      <c r="M452" t="s">
        <v>89</v>
      </c>
      <c r="N452" t="s">
        <v>89</v>
      </c>
      <c r="O452" t="s">
        <v>28</v>
      </c>
      <c r="P452" t="s">
        <v>28</v>
      </c>
      <c r="Q452" t="s">
        <v>89</v>
      </c>
      <c r="R452" t="s">
        <v>89</v>
      </c>
    </row>
    <row r="453" spans="1:18" x14ac:dyDescent="0.35">
      <c r="A453">
        <v>57</v>
      </c>
      <c r="B453">
        <v>37</v>
      </c>
      <c r="C453" t="s">
        <v>489</v>
      </c>
      <c r="D453" t="s">
        <v>490</v>
      </c>
      <c r="E453" t="s">
        <v>27</v>
      </c>
      <c r="F453" t="s">
        <v>27</v>
      </c>
      <c r="G453" t="s">
        <v>27</v>
      </c>
      <c r="H453" t="s">
        <v>27</v>
      </c>
      <c r="I453" t="s">
        <v>27</v>
      </c>
      <c r="J453" t="s">
        <v>19</v>
      </c>
      <c r="K453" t="s">
        <v>18</v>
      </c>
      <c r="L453" t="s">
        <v>89</v>
      </c>
      <c r="M453" t="s">
        <v>89</v>
      </c>
      <c r="N453" t="s">
        <v>89</v>
      </c>
      <c r="O453" t="s">
        <v>28</v>
      </c>
      <c r="P453" t="s">
        <v>89</v>
      </c>
      <c r="Q453" t="s">
        <v>28</v>
      </c>
      <c r="R453" t="s">
        <v>28</v>
      </c>
    </row>
    <row r="454" spans="1:18" x14ac:dyDescent="0.35">
      <c r="A454">
        <v>57</v>
      </c>
      <c r="B454">
        <v>37</v>
      </c>
      <c r="C454" t="s">
        <v>526</v>
      </c>
      <c r="D454" t="s">
        <v>527</v>
      </c>
      <c r="E454" t="s">
        <v>27</v>
      </c>
      <c r="F454" t="s">
        <v>27</v>
      </c>
      <c r="G454" t="s">
        <v>27</v>
      </c>
      <c r="H454" t="s">
        <v>27</v>
      </c>
      <c r="I454" t="s">
        <v>27</v>
      </c>
      <c r="J454" t="s">
        <v>506</v>
      </c>
      <c r="K454" t="s">
        <v>27</v>
      </c>
      <c r="L454" t="s">
        <v>89</v>
      </c>
      <c r="M454" t="s">
        <v>89</v>
      </c>
      <c r="N454" t="s">
        <v>89</v>
      </c>
      <c r="O454" t="s">
        <v>28</v>
      </c>
      <c r="P454" t="s">
        <v>89</v>
      </c>
      <c r="Q454" t="s">
        <v>28</v>
      </c>
      <c r="R454" t="s">
        <v>28</v>
      </c>
    </row>
    <row r="455" spans="1:18" x14ac:dyDescent="0.35">
      <c r="A455">
        <v>57</v>
      </c>
      <c r="B455">
        <v>37</v>
      </c>
      <c r="C455" t="s">
        <v>491</v>
      </c>
      <c r="D455" t="s">
        <v>492</v>
      </c>
      <c r="E455" t="s">
        <v>27</v>
      </c>
      <c r="F455" t="s">
        <v>27</v>
      </c>
      <c r="G455" t="s">
        <v>38</v>
      </c>
      <c r="H455" t="s">
        <v>61</v>
      </c>
      <c r="I455" t="s">
        <v>19</v>
      </c>
      <c r="J455" t="s">
        <v>506</v>
      </c>
      <c r="K455" t="s">
        <v>61</v>
      </c>
      <c r="L455" t="s">
        <v>89</v>
      </c>
      <c r="M455" t="s">
        <v>89</v>
      </c>
      <c r="N455" t="s">
        <v>89</v>
      </c>
      <c r="O455" t="s">
        <v>28</v>
      </c>
      <c r="P455" t="s">
        <v>89</v>
      </c>
      <c r="Q455" t="s">
        <v>89</v>
      </c>
      <c r="R455" t="s">
        <v>89</v>
      </c>
    </row>
    <row r="456" spans="1:18" x14ac:dyDescent="0.35">
      <c r="A456">
        <v>57</v>
      </c>
      <c r="B456">
        <v>37</v>
      </c>
      <c r="C456" t="s">
        <v>528</v>
      </c>
      <c r="D456" t="s">
        <v>529</v>
      </c>
      <c r="E456" t="s">
        <v>27</v>
      </c>
      <c r="F456" t="s">
        <v>27</v>
      </c>
      <c r="G456" t="s">
        <v>38</v>
      </c>
      <c r="H456" t="s">
        <v>27</v>
      </c>
      <c r="I456" t="s">
        <v>27</v>
      </c>
      <c r="J456" t="s">
        <v>61</v>
      </c>
      <c r="K456" t="s">
        <v>19</v>
      </c>
      <c r="L456" t="s">
        <v>89</v>
      </c>
      <c r="M456" t="s">
        <v>89</v>
      </c>
      <c r="N456" t="s">
        <v>89</v>
      </c>
      <c r="O456" t="s">
        <v>28</v>
      </c>
      <c r="P456" t="s">
        <v>28</v>
      </c>
      <c r="Q456" t="s">
        <v>89</v>
      </c>
      <c r="R456" t="s">
        <v>89</v>
      </c>
    </row>
    <row r="457" spans="1:18" x14ac:dyDescent="0.35">
      <c r="A457">
        <v>57</v>
      </c>
      <c r="B457">
        <v>37</v>
      </c>
      <c r="C457" t="s">
        <v>530</v>
      </c>
      <c r="D457" t="s">
        <v>531</v>
      </c>
      <c r="G457" t="s">
        <v>23</v>
      </c>
      <c r="I457" t="s">
        <v>27</v>
      </c>
      <c r="J457" t="s">
        <v>27</v>
      </c>
      <c r="K457" t="s">
        <v>18</v>
      </c>
      <c r="P457" t="s">
        <v>89</v>
      </c>
      <c r="Q457" t="s">
        <v>28</v>
      </c>
      <c r="R457" t="s">
        <v>28</v>
      </c>
    </row>
    <row r="458" spans="1:18" x14ac:dyDescent="0.35">
      <c r="A458">
        <v>57</v>
      </c>
      <c r="B458">
        <v>37</v>
      </c>
      <c r="C458" t="s">
        <v>77</v>
      </c>
      <c r="G458" t="s">
        <v>23</v>
      </c>
    </row>
    <row r="459" spans="1:18" x14ac:dyDescent="0.35">
      <c r="A459">
        <v>57</v>
      </c>
      <c r="B459">
        <v>37</v>
      </c>
      <c r="C459" t="s">
        <v>78</v>
      </c>
    </row>
    <row r="460" spans="1:18" x14ac:dyDescent="0.35">
      <c r="A460">
        <v>57</v>
      </c>
      <c r="B460">
        <v>38</v>
      </c>
      <c r="C460" t="s">
        <v>532</v>
      </c>
      <c r="D460" t="s">
        <v>533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L460" t="s">
        <v>28</v>
      </c>
      <c r="M460" t="s">
        <v>89</v>
      </c>
      <c r="N460" t="s">
        <v>89</v>
      </c>
      <c r="O460" t="s">
        <v>28</v>
      </c>
      <c r="P460" t="s">
        <v>20</v>
      </c>
      <c r="Q460" t="s">
        <v>89</v>
      </c>
      <c r="R460" t="s">
        <v>89</v>
      </c>
    </row>
    <row r="461" spans="1:18" x14ac:dyDescent="0.35">
      <c r="A461">
        <v>57</v>
      </c>
      <c r="B461">
        <v>38</v>
      </c>
      <c r="C461" t="s">
        <v>534</v>
      </c>
      <c r="D461" t="s">
        <v>535</v>
      </c>
      <c r="E461" t="s">
        <v>18</v>
      </c>
      <c r="F461" t="s">
        <v>18</v>
      </c>
      <c r="G461" t="s">
        <v>18</v>
      </c>
      <c r="H461" t="s">
        <v>18</v>
      </c>
      <c r="I461" t="s">
        <v>18</v>
      </c>
      <c r="J461" t="s">
        <v>18</v>
      </c>
      <c r="K461" t="s">
        <v>18</v>
      </c>
      <c r="L461" t="s">
        <v>28</v>
      </c>
      <c r="M461" t="s">
        <v>89</v>
      </c>
      <c r="N461" t="s">
        <v>89</v>
      </c>
      <c r="O461" t="s">
        <v>28</v>
      </c>
      <c r="P461" t="s">
        <v>28</v>
      </c>
      <c r="Q461" t="s">
        <v>28</v>
      </c>
      <c r="R461" t="s">
        <v>28</v>
      </c>
    </row>
    <row r="462" spans="1:18" x14ac:dyDescent="0.35">
      <c r="A462">
        <v>57</v>
      </c>
      <c r="B462">
        <v>38</v>
      </c>
      <c r="C462" t="s">
        <v>536</v>
      </c>
      <c r="G462" t="s">
        <v>23</v>
      </c>
      <c r="N462" t="s">
        <v>23</v>
      </c>
    </row>
    <row r="463" spans="1:18" x14ac:dyDescent="0.35">
      <c r="A463">
        <v>57</v>
      </c>
      <c r="B463">
        <v>38</v>
      </c>
      <c r="C463" t="s">
        <v>267</v>
      </c>
    </row>
    <row r="464" spans="1:18" x14ac:dyDescent="0.35">
      <c r="A464">
        <v>57</v>
      </c>
      <c r="B464">
        <v>39</v>
      </c>
      <c r="C464" t="s">
        <v>181</v>
      </c>
      <c r="E464" t="s">
        <v>46</v>
      </c>
      <c r="F464" t="s">
        <v>27</v>
      </c>
      <c r="G464" t="s">
        <v>38</v>
      </c>
      <c r="L464" t="s">
        <v>89</v>
      </c>
      <c r="M464" t="s">
        <v>89</v>
      </c>
      <c r="N464" t="s">
        <v>89</v>
      </c>
    </row>
    <row r="465" spans="1:18" x14ac:dyDescent="0.35">
      <c r="A465">
        <v>57</v>
      </c>
      <c r="B465">
        <v>45</v>
      </c>
      <c r="C465" t="s">
        <v>537</v>
      </c>
      <c r="D465" t="s">
        <v>538</v>
      </c>
      <c r="E465" t="s">
        <v>27</v>
      </c>
      <c r="F465" t="s">
        <v>27</v>
      </c>
      <c r="G465" t="s">
        <v>27</v>
      </c>
      <c r="H465" t="s">
        <v>27</v>
      </c>
      <c r="I465" t="s">
        <v>27</v>
      </c>
      <c r="J465" t="s">
        <v>27</v>
      </c>
      <c r="K465" t="s">
        <v>18</v>
      </c>
      <c r="L465" t="s">
        <v>89</v>
      </c>
      <c r="M465" t="s">
        <v>89</v>
      </c>
      <c r="N465" t="s">
        <v>89</v>
      </c>
      <c r="O465" t="s">
        <v>28</v>
      </c>
      <c r="P465" t="s">
        <v>20</v>
      </c>
      <c r="Q465" t="s">
        <v>28</v>
      </c>
      <c r="R465" t="s">
        <v>28</v>
      </c>
    </row>
    <row r="466" spans="1:18" x14ac:dyDescent="0.35">
      <c r="A466">
        <v>57</v>
      </c>
      <c r="B466">
        <v>45</v>
      </c>
      <c r="C466" t="s">
        <v>539</v>
      </c>
      <c r="D466" t="s">
        <v>540</v>
      </c>
      <c r="E466" t="s">
        <v>27</v>
      </c>
      <c r="F466" t="s">
        <v>27</v>
      </c>
      <c r="G466" t="s">
        <v>27</v>
      </c>
      <c r="H466" t="s">
        <v>27</v>
      </c>
      <c r="I466" t="s">
        <v>27</v>
      </c>
      <c r="J466" t="s">
        <v>27</v>
      </c>
      <c r="K466" t="s">
        <v>27</v>
      </c>
      <c r="L466" t="s">
        <v>89</v>
      </c>
      <c r="M466" t="s">
        <v>89</v>
      </c>
      <c r="N466" t="s">
        <v>89</v>
      </c>
      <c r="O466" t="s">
        <v>28</v>
      </c>
      <c r="P466" t="s">
        <v>28</v>
      </c>
      <c r="Q466" t="s">
        <v>28</v>
      </c>
      <c r="R466" t="s">
        <v>28</v>
      </c>
    </row>
    <row r="467" spans="1:18" x14ac:dyDescent="0.35">
      <c r="A467">
        <v>57</v>
      </c>
      <c r="B467">
        <v>45</v>
      </c>
      <c r="C467" t="s">
        <v>282</v>
      </c>
      <c r="D467" t="s">
        <v>283</v>
      </c>
      <c r="G467" t="s">
        <v>27</v>
      </c>
      <c r="K467" t="s">
        <v>27</v>
      </c>
      <c r="N467" t="s">
        <v>89</v>
      </c>
    </row>
    <row r="468" spans="1:18" x14ac:dyDescent="0.35">
      <c r="A468">
        <v>57</v>
      </c>
      <c r="B468">
        <v>45</v>
      </c>
      <c r="C468" t="s">
        <v>196</v>
      </c>
      <c r="D468" t="s">
        <v>197</v>
      </c>
      <c r="E468" t="s">
        <v>27</v>
      </c>
      <c r="F468" t="s">
        <v>27</v>
      </c>
      <c r="G468" t="s">
        <v>18</v>
      </c>
      <c r="H468" t="s">
        <v>198</v>
      </c>
      <c r="I468" t="s">
        <v>19</v>
      </c>
      <c r="J468" t="s">
        <v>18</v>
      </c>
      <c r="K468" t="s">
        <v>18</v>
      </c>
      <c r="L468" t="s">
        <v>89</v>
      </c>
      <c r="M468" t="s">
        <v>89</v>
      </c>
      <c r="N468" t="s">
        <v>89</v>
      </c>
      <c r="O468" t="s">
        <v>28</v>
      </c>
      <c r="P468" t="s">
        <v>28</v>
      </c>
      <c r="Q468" t="s">
        <v>89</v>
      </c>
      <c r="R468" t="s">
        <v>89</v>
      </c>
    </row>
    <row r="469" spans="1:18" x14ac:dyDescent="0.35">
      <c r="A469">
        <v>57</v>
      </c>
      <c r="B469">
        <v>45</v>
      </c>
      <c r="C469" t="s">
        <v>541</v>
      </c>
      <c r="D469" t="s">
        <v>542</v>
      </c>
      <c r="E469" t="s">
        <v>18</v>
      </c>
      <c r="F469" t="s">
        <v>27</v>
      </c>
      <c r="G469" t="s">
        <v>27</v>
      </c>
      <c r="H469" t="s">
        <v>27</v>
      </c>
      <c r="I469" t="s">
        <v>27</v>
      </c>
      <c r="J469" t="s">
        <v>27</v>
      </c>
      <c r="L469" t="s">
        <v>89</v>
      </c>
      <c r="M469" t="s">
        <v>89</v>
      </c>
      <c r="N469" t="s">
        <v>89</v>
      </c>
      <c r="O469" t="s">
        <v>89</v>
      </c>
      <c r="P469" t="s">
        <v>89</v>
      </c>
      <c r="Q469" t="s">
        <v>28</v>
      </c>
      <c r="R469" t="s">
        <v>28</v>
      </c>
    </row>
    <row r="470" spans="1:18" x14ac:dyDescent="0.35">
      <c r="A470">
        <v>57</v>
      </c>
      <c r="B470">
        <v>45</v>
      </c>
      <c r="C470" t="s">
        <v>81</v>
      </c>
      <c r="N470" t="s">
        <v>23</v>
      </c>
    </row>
    <row r="471" spans="1:18" x14ac:dyDescent="0.35">
      <c r="A471">
        <v>57</v>
      </c>
      <c r="B471">
        <v>57</v>
      </c>
      <c r="C471" t="s">
        <v>543</v>
      </c>
      <c r="D471" t="s">
        <v>544</v>
      </c>
      <c r="E471" t="s">
        <v>18</v>
      </c>
      <c r="F471" t="s">
        <v>27</v>
      </c>
      <c r="G471" t="s">
        <v>27</v>
      </c>
      <c r="H471" t="s">
        <v>27</v>
      </c>
      <c r="K471" t="s">
        <v>506</v>
      </c>
      <c r="L471" t="s">
        <v>89</v>
      </c>
      <c r="M471" t="s">
        <v>89</v>
      </c>
      <c r="N471" t="s">
        <v>89</v>
      </c>
      <c r="O471" t="s">
        <v>28</v>
      </c>
    </row>
    <row r="472" spans="1:18" x14ac:dyDescent="0.35">
      <c r="A472">
        <v>57</v>
      </c>
      <c r="B472">
        <v>57</v>
      </c>
      <c r="C472" t="s">
        <v>289</v>
      </c>
      <c r="D472" t="s">
        <v>290</v>
      </c>
      <c r="E472" t="s">
        <v>27</v>
      </c>
      <c r="F472" t="s">
        <v>27</v>
      </c>
      <c r="G472" t="s">
        <v>27</v>
      </c>
      <c r="H472" t="s">
        <v>27</v>
      </c>
      <c r="I472" t="s">
        <v>506</v>
      </c>
      <c r="J472" t="s">
        <v>27</v>
      </c>
      <c r="K472" t="s">
        <v>506</v>
      </c>
      <c r="L472" t="s">
        <v>89</v>
      </c>
      <c r="M472" t="s">
        <v>89</v>
      </c>
      <c r="N472" t="s">
        <v>89</v>
      </c>
      <c r="O472" t="s">
        <v>28</v>
      </c>
      <c r="P472" t="s">
        <v>89</v>
      </c>
      <c r="Q472" t="s">
        <v>28</v>
      </c>
      <c r="R472" t="s">
        <v>28</v>
      </c>
    </row>
    <row r="473" spans="1:18" x14ac:dyDescent="0.35">
      <c r="A473">
        <v>57</v>
      </c>
      <c r="B473">
        <v>57</v>
      </c>
      <c r="C473" t="s">
        <v>291</v>
      </c>
      <c r="D473" t="s">
        <v>292</v>
      </c>
      <c r="E473" t="s">
        <v>27</v>
      </c>
      <c r="F473" t="s">
        <v>18</v>
      </c>
      <c r="G473" t="s">
        <v>27</v>
      </c>
      <c r="H473" t="s">
        <v>27</v>
      </c>
      <c r="I473" t="s">
        <v>27</v>
      </c>
      <c r="J473" t="s">
        <v>27</v>
      </c>
      <c r="K473" t="s">
        <v>27</v>
      </c>
      <c r="L473" t="s">
        <v>89</v>
      </c>
      <c r="M473" t="s">
        <v>89</v>
      </c>
      <c r="N473" t="s">
        <v>89</v>
      </c>
      <c r="O473" t="s">
        <v>28</v>
      </c>
      <c r="P473" t="s">
        <v>89</v>
      </c>
      <c r="Q473" t="s">
        <v>28</v>
      </c>
      <c r="R473" t="s">
        <v>28</v>
      </c>
    </row>
    <row r="474" spans="1:18" x14ac:dyDescent="0.35">
      <c r="A474">
        <v>57</v>
      </c>
      <c r="B474">
        <v>57</v>
      </c>
      <c r="C474" t="s">
        <v>295</v>
      </c>
      <c r="D474" t="s">
        <v>296</v>
      </c>
      <c r="E474" t="s">
        <v>18</v>
      </c>
      <c r="F474" t="s">
        <v>27</v>
      </c>
      <c r="G474" t="s">
        <v>18</v>
      </c>
      <c r="H474" t="s">
        <v>18</v>
      </c>
      <c r="I474" t="s">
        <v>19</v>
      </c>
      <c r="J474" t="s">
        <v>18</v>
      </c>
      <c r="L474" t="s">
        <v>28</v>
      </c>
      <c r="M474" t="s">
        <v>89</v>
      </c>
      <c r="N474" t="s">
        <v>89</v>
      </c>
      <c r="O474" t="s">
        <v>28</v>
      </c>
      <c r="P474" t="s">
        <v>28</v>
      </c>
      <c r="Q474" t="s">
        <v>28</v>
      </c>
      <c r="R474" t="s">
        <v>28</v>
      </c>
    </row>
    <row r="475" spans="1:18" x14ac:dyDescent="0.35">
      <c r="A475">
        <v>57</v>
      </c>
      <c r="B475">
        <v>57</v>
      </c>
      <c r="C475" t="s">
        <v>297</v>
      </c>
      <c r="D475" t="s">
        <v>298</v>
      </c>
      <c r="E475" t="s">
        <v>27</v>
      </c>
      <c r="F475" t="s">
        <v>27</v>
      </c>
      <c r="G475" t="s">
        <v>27</v>
      </c>
      <c r="H475" t="s">
        <v>27</v>
      </c>
      <c r="I475" t="s">
        <v>27</v>
      </c>
      <c r="J475" t="s">
        <v>27</v>
      </c>
      <c r="K475" t="s">
        <v>27</v>
      </c>
      <c r="L475" t="s">
        <v>89</v>
      </c>
      <c r="M475" t="s">
        <v>89</v>
      </c>
      <c r="N475" t="s">
        <v>89</v>
      </c>
      <c r="O475" t="s">
        <v>28</v>
      </c>
      <c r="P475" t="s">
        <v>89</v>
      </c>
      <c r="Q475" t="s">
        <v>28</v>
      </c>
      <c r="R475" t="s">
        <v>28</v>
      </c>
    </row>
    <row r="476" spans="1:18" x14ac:dyDescent="0.35">
      <c r="A476">
        <v>57</v>
      </c>
      <c r="B476">
        <v>57</v>
      </c>
      <c r="C476" t="s">
        <v>300</v>
      </c>
    </row>
    <row r="477" spans="1:18" x14ac:dyDescent="0.35">
      <c r="A477">
        <v>58</v>
      </c>
      <c r="B477">
        <v>32</v>
      </c>
      <c r="C477" t="s">
        <v>545</v>
      </c>
      <c r="D477" t="s">
        <v>546</v>
      </c>
      <c r="K477" s="33"/>
      <c r="R477" s="33"/>
    </row>
    <row r="478" spans="1:18" x14ac:dyDescent="0.35">
      <c r="A478">
        <v>58</v>
      </c>
      <c r="B478">
        <v>33</v>
      </c>
      <c r="C478" t="s">
        <v>547</v>
      </c>
      <c r="D478" t="s">
        <v>548</v>
      </c>
      <c r="E478" t="s">
        <v>61</v>
      </c>
      <c r="K478" s="33"/>
      <c r="L478" t="s">
        <v>28</v>
      </c>
      <c r="R478" s="33"/>
    </row>
    <row r="479" spans="1:18" x14ac:dyDescent="0.35">
      <c r="A479">
        <v>58</v>
      </c>
      <c r="B479">
        <v>33</v>
      </c>
      <c r="C479" t="s">
        <v>437</v>
      </c>
      <c r="D479" t="s">
        <v>438</v>
      </c>
      <c r="K479" s="33"/>
      <c r="R479" s="33"/>
    </row>
    <row r="480" spans="1:18" x14ac:dyDescent="0.35">
      <c r="A480">
        <v>58</v>
      </c>
      <c r="B480">
        <v>33</v>
      </c>
      <c r="C480" t="s">
        <v>122</v>
      </c>
      <c r="H480" t="s">
        <v>133</v>
      </c>
      <c r="K480" s="33"/>
      <c r="R480" s="33"/>
    </row>
    <row r="481" spans="1:18" x14ac:dyDescent="0.35">
      <c r="A481">
        <v>58</v>
      </c>
      <c r="B481">
        <v>33</v>
      </c>
      <c r="C481" t="s">
        <v>58</v>
      </c>
      <c r="K481" s="33"/>
      <c r="R481" s="33"/>
    </row>
    <row r="482" spans="1:18" x14ac:dyDescent="0.35">
      <c r="A482">
        <v>58</v>
      </c>
      <c r="B482">
        <v>34</v>
      </c>
      <c r="C482" t="s">
        <v>443</v>
      </c>
      <c r="D482" t="s">
        <v>444</v>
      </c>
      <c r="E482" t="s">
        <v>18</v>
      </c>
      <c r="F482" t="s">
        <v>18</v>
      </c>
      <c r="G482" t="s">
        <v>46</v>
      </c>
      <c r="H482" t="s">
        <v>27</v>
      </c>
      <c r="I482" t="s">
        <v>27</v>
      </c>
      <c r="J482" t="s">
        <v>27</v>
      </c>
      <c r="K482" s="33"/>
      <c r="L482" t="s">
        <v>28</v>
      </c>
      <c r="M482" t="s">
        <v>28</v>
      </c>
      <c r="N482" t="s">
        <v>89</v>
      </c>
      <c r="P482" t="s">
        <v>89</v>
      </c>
      <c r="Q482" t="s">
        <v>20</v>
      </c>
      <c r="R482" s="33"/>
    </row>
    <row r="483" spans="1:18" x14ac:dyDescent="0.35">
      <c r="A483">
        <v>58</v>
      </c>
      <c r="B483">
        <v>34</v>
      </c>
      <c r="C483" t="s">
        <v>363</v>
      </c>
      <c r="D483" t="s">
        <v>364</v>
      </c>
      <c r="E483" t="s">
        <v>27</v>
      </c>
      <c r="F483" t="s">
        <v>27</v>
      </c>
      <c r="G483" t="s">
        <v>27</v>
      </c>
      <c r="H483" t="s">
        <v>27</v>
      </c>
      <c r="I483" t="s">
        <v>27</v>
      </c>
      <c r="J483" t="s">
        <v>27</v>
      </c>
      <c r="K483" s="33"/>
      <c r="L483" t="s">
        <v>28</v>
      </c>
      <c r="M483" t="s">
        <v>28</v>
      </c>
      <c r="N483" t="s">
        <v>89</v>
      </c>
      <c r="O483" t="s">
        <v>89</v>
      </c>
      <c r="P483" t="s">
        <v>89</v>
      </c>
      <c r="Q483" t="s">
        <v>20</v>
      </c>
      <c r="R483" s="33"/>
    </row>
    <row r="484" spans="1:18" x14ac:dyDescent="0.35">
      <c r="A484">
        <v>58</v>
      </c>
      <c r="B484">
        <v>34</v>
      </c>
      <c r="C484" t="s">
        <v>65</v>
      </c>
      <c r="K484" s="33"/>
      <c r="R484" s="33"/>
    </row>
    <row r="485" spans="1:18" x14ac:dyDescent="0.35">
      <c r="A485">
        <v>58</v>
      </c>
      <c r="B485">
        <v>34</v>
      </c>
      <c r="C485" t="s">
        <v>66</v>
      </c>
      <c r="K485" s="33"/>
      <c r="R485" s="33"/>
    </row>
    <row r="486" spans="1:18" x14ac:dyDescent="0.35">
      <c r="A486">
        <v>58</v>
      </c>
      <c r="B486">
        <v>46</v>
      </c>
      <c r="C486" t="s">
        <v>447</v>
      </c>
      <c r="D486" t="s">
        <v>448</v>
      </c>
      <c r="E486" t="s">
        <v>49</v>
      </c>
      <c r="F486" t="s">
        <v>27</v>
      </c>
      <c r="H486" t="s">
        <v>133</v>
      </c>
      <c r="K486" s="33"/>
      <c r="L486" t="s">
        <v>28</v>
      </c>
      <c r="M486" t="s">
        <v>28</v>
      </c>
      <c r="N486" t="s">
        <v>89</v>
      </c>
      <c r="R486" s="33"/>
    </row>
    <row r="487" spans="1:18" x14ac:dyDescent="0.35">
      <c r="A487">
        <v>61</v>
      </c>
      <c r="B487">
        <v>23</v>
      </c>
      <c r="C487" t="s">
        <v>549</v>
      </c>
      <c r="D487" t="s">
        <v>550</v>
      </c>
      <c r="E487" t="s">
        <v>27</v>
      </c>
      <c r="F487" t="s">
        <v>27</v>
      </c>
      <c r="G487" t="s">
        <v>27</v>
      </c>
      <c r="H487" t="s">
        <v>27</v>
      </c>
      <c r="I487" t="s">
        <v>18</v>
      </c>
      <c r="J487" t="s">
        <v>18</v>
      </c>
      <c r="K487" s="36" t="s">
        <v>18</v>
      </c>
      <c r="L487" t="s">
        <v>20</v>
      </c>
      <c r="M487" t="s">
        <v>20</v>
      </c>
      <c r="N487" t="s">
        <v>20</v>
      </c>
      <c r="O487" t="s">
        <v>20</v>
      </c>
      <c r="P487" t="s">
        <v>20</v>
      </c>
      <c r="Q487" t="s">
        <v>20</v>
      </c>
      <c r="R487" t="s">
        <v>20</v>
      </c>
    </row>
    <row r="488" spans="1:18" x14ac:dyDescent="0.35">
      <c r="A488">
        <v>61</v>
      </c>
      <c r="B488">
        <v>23</v>
      </c>
      <c r="C488" t="s">
        <v>551</v>
      </c>
      <c r="D488" t="s">
        <v>552</v>
      </c>
      <c r="E488" t="s">
        <v>27</v>
      </c>
      <c r="F488" t="s">
        <v>61</v>
      </c>
      <c r="G488" t="s">
        <v>117</v>
      </c>
      <c r="H488" t="s">
        <v>27</v>
      </c>
      <c r="I488" t="s">
        <v>18</v>
      </c>
      <c r="J488" t="s">
        <v>18</v>
      </c>
      <c r="K488" s="36" t="s">
        <v>18</v>
      </c>
      <c r="L488" t="s">
        <v>20</v>
      </c>
      <c r="M488" t="s">
        <v>20</v>
      </c>
      <c r="N488" t="s">
        <v>20</v>
      </c>
      <c r="O488" t="s">
        <v>20</v>
      </c>
      <c r="P488" t="s">
        <v>20</v>
      </c>
      <c r="Q488" t="s">
        <v>20</v>
      </c>
      <c r="R488" t="s">
        <v>20</v>
      </c>
    </row>
    <row r="489" spans="1:18" x14ac:dyDescent="0.35">
      <c r="A489">
        <v>61</v>
      </c>
      <c r="B489">
        <v>23</v>
      </c>
      <c r="C489" t="s">
        <v>106</v>
      </c>
      <c r="E489" t="s">
        <v>27</v>
      </c>
      <c r="F489" t="s">
        <v>27</v>
      </c>
      <c r="G489" t="s">
        <v>27</v>
      </c>
      <c r="K489" s="37"/>
      <c r="L489" t="s">
        <v>89</v>
      </c>
      <c r="M489" t="s">
        <v>89</v>
      </c>
      <c r="N489" t="s">
        <v>89</v>
      </c>
    </row>
    <row r="490" spans="1:18" x14ac:dyDescent="0.35">
      <c r="A490">
        <v>61</v>
      </c>
      <c r="B490">
        <v>23</v>
      </c>
      <c r="C490" t="s">
        <v>107</v>
      </c>
      <c r="K490" s="37"/>
    </row>
    <row r="491" spans="1:18" x14ac:dyDescent="0.35">
      <c r="A491">
        <v>61</v>
      </c>
      <c r="B491">
        <v>32</v>
      </c>
      <c r="C491" t="s">
        <v>553</v>
      </c>
      <c r="D491" t="s">
        <v>554</v>
      </c>
      <c r="E491" t="s">
        <v>140</v>
      </c>
      <c r="F491" t="s">
        <v>555</v>
      </c>
      <c r="G491" t="s">
        <v>556</v>
      </c>
      <c r="H491" t="s">
        <v>555</v>
      </c>
      <c r="I491" t="s">
        <v>394</v>
      </c>
      <c r="J491" t="s">
        <v>394</v>
      </c>
      <c r="K491" s="36" t="s">
        <v>781</v>
      </c>
      <c r="L491" t="s">
        <v>28</v>
      </c>
      <c r="M491" t="s">
        <v>28</v>
      </c>
      <c r="N491" t="s">
        <v>28</v>
      </c>
      <c r="O491" t="s">
        <v>28</v>
      </c>
      <c r="P491" t="s">
        <v>28</v>
      </c>
      <c r="Q491" t="s">
        <v>28</v>
      </c>
      <c r="R491" t="s">
        <v>28</v>
      </c>
    </row>
    <row r="492" spans="1:18" x14ac:dyDescent="0.35">
      <c r="A492">
        <v>61</v>
      </c>
      <c r="B492">
        <v>32</v>
      </c>
      <c r="C492" t="s">
        <v>557</v>
      </c>
      <c r="D492" t="s">
        <v>558</v>
      </c>
      <c r="E492" t="s">
        <v>27</v>
      </c>
      <c r="F492" t="s">
        <v>27</v>
      </c>
      <c r="G492" t="s">
        <v>27</v>
      </c>
      <c r="H492" t="s">
        <v>559</v>
      </c>
      <c r="I492" t="s">
        <v>467</v>
      </c>
      <c r="K492" s="36" t="s">
        <v>783</v>
      </c>
      <c r="L492" t="s">
        <v>89</v>
      </c>
      <c r="M492" t="s">
        <v>89</v>
      </c>
      <c r="N492" t="s">
        <v>89</v>
      </c>
      <c r="O492" t="s">
        <v>28</v>
      </c>
      <c r="P492" t="s">
        <v>28</v>
      </c>
      <c r="Q492" t="s">
        <v>28</v>
      </c>
      <c r="R492" t="s">
        <v>28</v>
      </c>
    </row>
    <row r="493" spans="1:18" x14ac:dyDescent="0.35">
      <c r="A493">
        <v>61</v>
      </c>
      <c r="B493">
        <v>32</v>
      </c>
      <c r="C493" t="s">
        <v>56</v>
      </c>
      <c r="E493" t="s">
        <v>27</v>
      </c>
      <c r="F493" t="s">
        <v>27</v>
      </c>
      <c r="G493" t="s">
        <v>27</v>
      </c>
      <c r="K493" s="37"/>
      <c r="L493" t="s">
        <v>89</v>
      </c>
      <c r="M493" t="s">
        <v>89</v>
      </c>
      <c r="N493" t="s">
        <v>89</v>
      </c>
    </row>
    <row r="494" spans="1:18" x14ac:dyDescent="0.35">
      <c r="A494">
        <v>61</v>
      </c>
      <c r="B494">
        <v>32</v>
      </c>
      <c r="C494" t="s">
        <v>57</v>
      </c>
      <c r="K494" s="37"/>
    </row>
    <row r="495" spans="1:18" x14ac:dyDescent="0.35">
      <c r="A495">
        <v>61</v>
      </c>
      <c r="B495">
        <v>33</v>
      </c>
      <c r="C495" t="s">
        <v>560</v>
      </c>
      <c r="D495" t="s">
        <v>561</v>
      </c>
      <c r="E495" t="s">
        <v>27</v>
      </c>
      <c r="F495" t="s">
        <v>27</v>
      </c>
      <c r="G495" t="s">
        <v>27</v>
      </c>
      <c r="H495" t="s">
        <v>27</v>
      </c>
      <c r="I495" t="s">
        <v>27</v>
      </c>
      <c r="J495" t="s">
        <v>27</v>
      </c>
      <c r="K495" s="36" t="s">
        <v>18</v>
      </c>
      <c r="L495" t="s">
        <v>89</v>
      </c>
      <c r="M495" t="s">
        <v>89</v>
      </c>
      <c r="N495" t="s">
        <v>89</v>
      </c>
      <c r="O495" t="s">
        <v>89</v>
      </c>
      <c r="P495" t="s">
        <v>89</v>
      </c>
      <c r="Q495" t="s">
        <v>89</v>
      </c>
      <c r="R495" t="s">
        <v>89</v>
      </c>
    </row>
    <row r="496" spans="1:18" x14ac:dyDescent="0.35">
      <c r="A496">
        <v>61</v>
      </c>
      <c r="B496">
        <v>33</v>
      </c>
      <c r="C496" t="s">
        <v>122</v>
      </c>
      <c r="K496" s="37"/>
    </row>
    <row r="497" spans="1:18" x14ac:dyDescent="0.35">
      <c r="A497">
        <v>61</v>
      </c>
      <c r="B497">
        <v>33</v>
      </c>
      <c r="C497" t="s">
        <v>58</v>
      </c>
      <c r="K497" s="37"/>
    </row>
    <row r="498" spans="1:18" x14ac:dyDescent="0.35">
      <c r="A498">
        <v>61</v>
      </c>
      <c r="B498">
        <v>34</v>
      </c>
      <c r="C498" t="s">
        <v>235</v>
      </c>
      <c r="D498" t="s">
        <v>236</v>
      </c>
      <c r="E498" t="s">
        <v>18</v>
      </c>
      <c r="F498" t="s">
        <v>18</v>
      </c>
      <c r="G498" t="s">
        <v>18</v>
      </c>
      <c r="H498" t="s">
        <v>27</v>
      </c>
      <c r="I498" t="s">
        <v>27</v>
      </c>
      <c r="J498" t="s">
        <v>27</v>
      </c>
      <c r="K498" s="36" t="s">
        <v>18</v>
      </c>
      <c r="L498" t="s">
        <v>28</v>
      </c>
      <c r="M498" t="s">
        <v>28</v>
      </c>
      <c r="N498" t="s">
        <v>28</v>
      </c>
      <c r="O498" t="s">
        <v>89</v>
      </c>
      <c r="P498" t="s">
        <v>89</v>
      </c>
      <c r="Q498" t="s">
        <v>89</v>
      </c>
      <c r="R498" t="s">
        <v>89</v>
      </c>
    </row>
    <row r="499" spans="1:18" x14ac:dyDescent="0.35">
      <c r="A499">
        <v>61</v>
      </c>
      <c r="B499">
        <v>34</v>
      </c>
      <c r="C499" t="s">
        <v>65</v>
      </c>
      <c r="K499" s="37"/>
    </row>
    <row r="500" spans="1:18" x14ac:dyDescent="0.35">
      <c r="A500">
        <v>61</v>
      </c>
      <c r="B500">
        <v>34</v>
      </c>
      <c r="C500" t="s">
        <v>66</v>
      </c>
      <c r="K500" s="37"/>
    </row>
    <row r="501" spans="1:18" x14ac:dyDescent="0.35">
      <c r="A501">
        <v>61</v>
      </c>
      <c r="B501">
        <v>35</v>
      </c>
      <c r="C501" t="s">
        <v>562</v>
      </c>
      <c r="D501" t="s">
        <v>563</v>
      </c>
      <c r="E501" t="s">
        <v>27</v>
      </c>
      <c r="F501" t="s">
        <v>27</v>
      </c>
      <c r="G501" t="s">
        <v>27</v>
      </c>
      <c r="H501" t="s">
        <v>564</v>
      </c>
      <c r="I501" t="s">
        <v>394</v>
      </c>
      <c r="J501" t="s">
        <v>394</v>
      </c>
      <c r="K501" s="36" t="s">
        <v>782</v>
      </c>
      <c r="L501" t="s">
        <v>28</v>
      </c>
      <c r="M501" t="s">
        <v>28</v>
      </c>
      <c r="N501" t="s">
        <v>28</v>
      </c>
      <c r="O501" t="s">
        <v>28</v>
      </c>
      <c r="P501" t="s">
        <v>20</v>
      </c>
      <c r="Q501" t="s">
        <v>20</v>
      </c>
      <c r="R501" t="s">
        <v>20</v>
      </c>
    </row>
    <row r="502" spans="1:18" x14ac:dyDescent="0.35">
      <c r="A502">
        <v>61</v>
      </c>
      <c r="B502">
        <v>35</v>
      </c>
      <c r="C502" t="s">
        <v>565</v>
      </c>
      <c r="D502" t="s">
        <v>566</v>
      </c>
      <c r="E502" t="s">
        <v>567</v>
      </c>
      <c r="F502" t="s">
        <v>18</v>
      </c>
      <c r="G502" t="s">
        <v>18</v>
      </c>
      <c r="H502" t="s">
        <v>18</v>
      </c>
      <c r="I502" t="s">
        <v>387</v>
      </c>
      <c r="J502" t="s">
        <v>18</v>
      </c>
      <c r="K502" s="36" t="s">
        <v>27</v>
      </c>
      <c r="L502" t="s">
        <v>20</v>
      </c>
      <c r="M502" t="s">
        <v>20</v>
      </c>
      <c r="N502" t="s">
        <v>20</v>
      </c>
      <c r="O502" t="s">
        <v>28</v>
      </c>
      <c r="P502" t="s">
        <v>20</v>
      </c>
      <c r="Q502" t="s">
        <v>20</v>
      </c>
      <c r="R502" t="s">
        <v>20</v>
      </c>
    </row>
    <row r="503" spans="1:18" x14ac:dyDescent="0.35">
      <c r="A503">
        <v>61</v>
      </c>
      <c r="B503">
        <v>35</v>
      </c>
      <c r="C503" t="s">
        <v>568</v>
      </c>
      <c r="D503" t="s">
        <v>569</v>
      </c>
      <c r="E503" t="s">
        <v>27</v>
      </c>
      <c r="F503" t="s">
        <v>27</v>
      </c>
      <c r="G503" t="s">
        <v>49</v>
      </c>
      <c r="H503" t="s">
        <v>27</v>
      </c>
      <c r="I503" t="s">
        <v>27</v>
      </c>
      <c r="J503" t="s">
        <v>27</v>
      </c>
      <c r="K503" s="43" t="s">
        <v>27</v>
      </c>
      <c r="L503" t="s">
        <v>89</v>
      </c>
      <c r="M503" t="s">
        <v>89</v>
      </c>
      <c r="N503" t="s">
        <v>89</v>
      </c>
      <c r="O503" t="s">
        <v>89</v>
      </c>
      <c r="P503" t="s">
        <v>89</v>
      </c>
      <c r="Q503" t="s">
        <v>89</v>
      </c>
      <c r="R503" t="s">
        <v>89</v>
      </c>
    </row>
    <row r="504" spans="1:18" x14ac:dyDescent="0.35">
      <c r="A504">
        <v>61</v>
      </c>
      <c r="B504">
        <v>35</v>
      </c>
      <c r="C504" t="s">
        <v>71</v>
      </c>
      <c r="K504" s="37"/>
    </row>
    <row r="505" spans="1:18" x14ac:dyDescent="0.35">
      <c r="A505">
        <v>61</v>
      </c>
      <c r="B505">
        <v>35</v>
      </c>
      <c r="C505" t="s">
        <v>72</v>
      </c>
      <c r="K505" s="37"/>
    </row>
    <row r="506" spans="1:18" x14ac:dyDescent="0.35">
      <c r="A506">
        <v>61</v>
      </c>
      <c r="B506">
        <v>36</v>
      </c>
      <c r="C506" t="s">
        <v>523</v>
      </c>
      <c r="D506" t="s">
        <v>524</v>
      </c>
      <c r="K506" s="36"/>
    </row>
    <row r="507" spans="1:18" x14ac:dyDescent="0.35">
      <c r="A507">
        <v>61</v>
      </c>
      <c r="B507">
        <v>36</v>
      </c>
      <c r="C507" t="s">
        <v>179</v>
      </c>
      <c r="K507" s="37"/>
    </row>
    <row r="508" spans="1:18" x14ac:dyDescent="0.35">
      <c r="A508">
        <v>61</v>
      </c>
      <c r="B508">
        <v>37</v>
      </c>
      <c r="C508" t="s">
        <v>486</v>
      </c>
      <c r="D508" t="s">
        <v>261</v>
      </c>
      <c r="E508" t="s">
        <v>27</v>
      </c>
      <c r="F508" t="s">
        <v>27</v>
      </c>
      <c r="G508" t="s">
        <v>18</v>
      </c>
      <c r="H508" t="s">
        <v>18</v>
      </c>
      <c r="I508" t="s">
        <v>387</v>
      </c>
      <c r="J508" t="s">
        <v>27</v>
      </c>
      <c r="K508" s="36" t="s">
        <v>149</v>
      </c>
      <c r="L508" t="s">
        <v>20</v>
      </c>
      <c r="M508" t="s">
        <v>20</v>
      </c>
      <c r="N508" t="s">
        <v>20</v>
      </c>
      <c r="O508" t="s">
        <v>28</v>
      </c>
      <c r="P508" t="s">
        <v>20</v>
      </c>
      <c r="Q508" t="s">
        <v>20</v>
      </c>
      <c r="R508" t="s">
        <v>20</v>
      </c>
    </row>
    <row r="509" spans="1:18" x14ac:dyDescent="0.35">
      <c r="A509">
        <v>61</v>
      </c>
      <c r="B509">
        <v>37</v>
      </c>
      <c r="C509" t="s">
        <v>570</v>
      </c>
      <c r="D509" t="s">
        <v>571</v>
      </c>
      <c r="E509" t="s">
        <v>27</v>
      </c>
      <c r="F509" t="s">
        <v>18</v>
      </c>
      <c r="G509" t="s">
        <v>572</v>
      </c>
      <c r="H509" t="s">
        <v>145</v>
      </c>
      <c r="I509" t="s">
        <v>27</v>
      </c>
      <c r="J509" t="s">
        <v>27</v>
      </c>
      <c r="K509" s="36" t="s">
        <v>173</v>
      </c>
      <c r="L509" t="s">
        <v>20</v>
      </c>
      <c r="M509" t="s">
        <v>20</v>
      </c>
      <c r="N509" t="s">
        <v>20</v>
      </c>
      <c r="O509" t="s">
        <v>28</v>
      </c>
      <c r="P509" t="s">
        <v>20</v>
      </c>
      <c r="Q509" t="s">
        <v>20</v>
      </c>
      <c r="R509" t="s">
        <v>20</v>
      </c>
    </row>
    <row r="510" spans="1:18" x14ac:dyDescent="0.35">
      <c r="A510">
        <v>61</v>
      </c>
      <c r="B510">
        <v>37</v>
      </c>
      <c r="C510" t="s">
        <v>573</v>
      </c>
      <c r="D510" t="s">
        <v>574</v>
      </c>
      <c r="E510" t="s">
        <v>49</v>
      </c>
      <c r="F510" t="s">
        <v>61</v>
      </c>
      <c r="G510" t="s">
        <v>27</v>
      </c>
      <c r="H510" t="s">
        <v>27</v>
      </c>
      <c r="I510" t="s">
        <v>198</v>
      </c>
      <c r="J510" t="s">
        <v>198</v>
      </c>
      <c r="K510" s="38" t="s">
        <v>18</v>
      </c>
      <c r="L510" t="s">
        <v>28</v>
      </c>
      <c r="M510" t="s">
        <v>28</v>
      </c>
      <c r="N510" t="s">
        <v>28</v>
      </c>
      <c r="O510" t="s">
        <v>89</v>
      </c>
      <c r="P510" t="s">
        <v>20</v>
      </c>
      <c r="Q510" t="s">
        <v>20</v>
      </c>
      <c r="R510" t="s">
        <v>20</v>
      </c>
    </row>
    <row r="511" spans="1:18" x14ac:dyDescent="0.35">
      <c r="A511">
        <v>61</v>
      </c>
      <c r="B511">
        <v>37</v>
      </c>
      <c r="C511" t="s">
        <v>77</v>
      </c>
      <c r="K511" s="37"/>
    </row>
    <row r="512" spans="1:18" x14ac:dyDescent="0.35">
      <c r="A512">
        <v>61</v>
      </c>
      <c r="B512">
        <v>37</v>
      </c>
      <c r="C512" t="s">
        <v>78</v>
      </c>
      <c r="K512" s="37"/>
    </row>
    <row r="513" spans="1:18" x14ac:dyDescent="0.35">
      <c r="A513">
        <v>61</v>
      </c>
      <c r="B513">
        <v>38</v>
      </c>
      <c r="C513" t="s">
        <v>267</v>
      </c>
      <c r="I513" t="s">
        <v>18</v>
      </c>
      <c r="K513" s="37"/>
    </row>
    <row r="514" spans="1:18" x14ac:dyDescent="0.35">
      <c r="A514">
        <v>61</v>
      </c>
      <c r="B514">
        <v>39</v>
      </c>
      <c r="C514" t="s">
        <v>268</v>
      </c>
      <c r="K514" s="37"/>
    </row>
    <row r="515" spans="1:18" x14ac:dyDescent="0.35">
      <c r="A515">
        <v>61</v>
      </c>
      <c r="B515">
        <v>42</v>
      </c>
      <c r="C515" t="s">
        <v>575</v>
      </c>
      <c r="D515" t="s">
        <v>576</v>
      </c>
      <c r="E515" t="s">
        <v>27</v>
      </c>
      <c r="F515" t="s">
        <v>61</v>
      </c>
      <c r="G515" t="s">
        <v>49</v>
      </c>
      <c r="H515" t="s">
        <v>27</v>
      </c>
      <c r="I515" t="s">
        <v>27</v>
      </c>
      <c r="J515" t="s">
        <v>27</v>
      </c>
      <c r="K515" s="36" t="s">
        <v>27</v>
      </c>
      <c r="L515" t="s">
        <v>89</v>
      </c>
      <c r="M515" t="s">
        <v>89</v>
      </c>
      <c r="N515" t="s">
        <v>89</v>
      </c>
      <c r="O515" t="s">
        <v>89</v>
      </c>
      <c r="P515" t="s">
        <v>89</v>
      </c>
      <c r="Q515" t="s">
        <v>89</v>
      </c>
      <c r="R515" t="s">
        <v>89</v>
      </c>
    </row>
    <row r="516" spans="1:18" x14ac:dyDescent="0.35">
      <c r="A516">
        <v>61</v>
      </c>
      <c r="B516">
        <v>42</v>
      </c>
      <c r="C516" t="s">
        <v>577</v>
      </c>
      <c r="K516" s="37"/>
    </row>
    <row r="517" spans="1:18" x14ac:dyDescent="0.35">
      <c r="A517">
        <v>61</v>
      </c>
      <c r="B517">
        <v>42</v>
      </c>
      <c r="C517" t="s">
        <v>374</v>
      </c>
      <c r="K517" s="37"/>
    </row>
    <row r="518" spans="1:18" x14ac:dyDescent="0.35">
      <c r="A518">
        <v>61</v>
      </c>
      <c r="B518">
        <v>45</v>
      </c>
      <c r="C518" t="s">
        <v>578</v>
      </c>
      <c r="D518" t="s">
        <v>579</v>
      </c>
      <c r="K518" s="36"/>
    </row>
    <row r="519" spans="1:18" x14ac:dyDescent="0.35">
      <c r="A519">
        <v>61</v>
      </c>
      <c r="B519">
        <v>45</v>
      </c>
      <c r="C519" t="s">
        <v>84</v>
      </c>
      <c r="K519" s="37"/>
    </row>
    <row r="520" spans="1:18" x14ac:dyDescent="0.35">
      <c r="A520">
        <v>61</v>
      </c>
      <c r="B520">
        <v>45</v>
      </c>
      <c r="C520" t="s">
        <v>81</v>
      </c>
      <c r="K520" s="37"/>
    </row>
    <row r="521" spans="1:18" x14ac:dyDescent="0.35">
      <c r="A521">
        <v>61</v>
      </c>
      <c r="B521">
        <v>55</v>
      </c>
      <c r="C521" t="s">
        <v>580</v>
      </c>
      <c r="D521" t="s">
        <v>581</v>
      </c>
      <c r="K521" s="36"/>
    </row>
    <row r="522" spans="1:18" x14ac:dyDescent="0.35">
      <c r="A522">
        <v>61</v>
      </c>
      <c r="B522">
        <v>55</v>
      </c>
      <c r="C522" t="s">
        <v>92</v>
      </c>
      <c r="K522" s="37"/>
    </row>
    <row r="523" spans="1:18" x14ac:dyDescent="0.35">
      <c r="A523">
        <v>61</v>
      </c>
      <c r="B523">
        <v>56</v>
      </c>
      <c r="C523" t="s">
        <v>582</v>
      </c>
      <c r="D523" t="s">
        <v>583</v>
      </c>
      <c r="K523" s="36"/>
    </row>
    <row r="524" spans="1:18" x14ac:dyDescent="0.35">
      <c r="A524">
        <v>61</v>
      </c>
      <c r="B524">
        <v>56</v>
      </c>
      <c r="C524" t="s">
        <v>101</v>
      </c>
      <c r="K524" s="37"/>
    </row>
    <row r="525" spans="1:18" x14ac:dyDescent="0.35">
      <c r="A525">
        <v>61</v>
      </c>
      <c r="B525">
        <v>56</v>
      </c>
      <c r="C525" t="s">
        <v>102</v>
      </c>
      <c r="K525" s="37"/>
    </row>
    <row r="526" spans="1:18" x14ac:dyDescent="0.35">
      <c r="A526">
        <v>61</v>
      </c>
      <c r="B526">
        <v>57</v>
      </c>
      <c r="C526" t="s">
        <v>584</v>
      </c>
      <c r="D526" t="s">
        <v>585</v>
      </c>
      <c r="E526" t="s">
        <v>49</v>
      </c>
      <c r="F526" t="s">
        <v>61</v>
      </c>
      <c r="G526" t="s">
        <v>27</v>
      </c>
      <c r="H526" t="s">
        <v>586</v>
      </c>
      <c r="I526" t="s">
        <v>161</v>
      </c>
      <c r="J526" t="s">
        <v>161</v>
      </c>
      <c r="K526" s="39" t="s">
        <v>173</v>
      </c>
      <c r="L526" t="s">
        <v>20</v>
      </c>
      <c r="M526" t="s">
        <v>20</v>
      </c>
      <c r="N526" t="s">
        <v>20</v>
      </c>
      <c r="O526" t="s">
        <v>28</v>
      </c>
      <c r="P526" t="s">
        <v>89</v>
      </c>
      <c r="Q526" t="s">
        <v>89</v>
      </c>
      <c r="R526" t="s">
        <v>89</v>
      </c>
    </row>
    <row r="527" spans="1:18" x14ac:dyDescent="0.35">
      <c r="A527">
        <v>61</v>
      </c>
      <c r="B527">
        <v>57</v>
      </c>
      <c r="C527" t="s">
        <v>297</v>
      </c>
      <c r="D527" t="s">
        <v>298</v>
      </c>
      <c r="E527" t="s">
        <v>27</v>
      </c>
      <c r="F527" t="s">
        <v>27</v>
      </c>
      <c r="G527" t="s">
        <v>27</v>
      </c>
      <c r="H527" t="s">
        <v>27</v>
      </c>
      <c r="I527" t="s">
        <v>27</v>
      </c>
      <c r="J527" t="s">
        <v>27</v>
      </c>
      <c r="K527" s="37" t="s">
        <v>27</v>
      </c>
      <c r="L527" t="s">
        <v>89</v>
      </c>
      <c r="M527" t="s">
        <v>89</v>
      </c>
      <c r="N527" t="s">
        <v>89</v>
      </c>
      <c r="O527" t="s">
        <v>89</v>
      </c>
      <c r="P527" t="s">
        <v>28</v>
      </c>
      <c r="Q527" t="s">
        <v>28</v>
      </c>
      <c r="R527" t="s">
        <v>28</v>
      </c>
    </row>
    <row r="528" spans="1:18" x14ac:dyDescent="0.35">
      <c r="A528">
        <v>61</v>
      </c>
      <c r="B528">
        <v>57</v>
      </c>
    </row>
    <row r="529" spans="1:18" x14ac:dyDescent="0.35">
      <c r="A529">
        <v>61</v>
      </c>
      <c r="B529">
        <v>57</v>
      </c>
      <c r="C529" t="s">
        <v>299</v>
      </c>
    </row>
    <row r="530" spans="1:18" x14ac:dyDescent="0.35">
      <c r="A530">
        <v>61</v>
      </c>
      <c r="B530">
        <v>57</v>
      </c>
      <c r="C530" t="s">
        <v>300</v>
      </c>
    </row>
    <row r="531" spans="1:18" x14ac:dyDescent="0.35">
      <c r="A531">
        <v>67</v>
      </c>
      <c r="B531">
        <v>23</v>
      </c>
      <c r="C531" t="s">
        <v>587</v>
      </c>
      <c r="D531" t="s">
        <v>588</v>
      </c>
      <c r="E531" t="s">
        <v>19</v>
      </c>
      <c r="F531" t="s">
        <v>19</v>
      </c>
      <c r="G531" t="s">
        <v>19</v>
      </c>
      <c r="H531" t="s">
        <v>18</v>
      </c>
      <c r="I531" t="s">
        <v>64</v>
      </c>
      <c r="J531" t="s">
        <v>64</v>
      </c>
      <c r="K531" s="32" t="s">
        <v>64</v>
      </c>
      <c r="L531" t="s">
        <v>20</v>
      </c>
      <c r="M531" t="s">
        <v>20</v>
      </c>
      <c r="N531" t="s">
        <v>20</v>
      </c>
      <c r="O531" t="s">
        <v>20</v>
      </c>
      <c r="P531" t="s">
        <v>20</v>
      </c>
      <c r="Q531" t="s">
        <v>20</v>
      </c>
      <c r="R531" t="s">
        <v>20</v>
      </c>
    </row>
    <row r="532" spans="1:18" x14ac:dyDescent="0.35">
      <c r="A532">
        <v>67</v>
      </c>
      <c r="B532">
        <v>23</v>
      </c>
      <c r="C532" t="s">
        <v>549</v>
      </c>
      <c r="D532" t="s">
        <v>550</v>
      </c>
      <c r="E532" t="s">
        <v>27</v>
      </c>
      <c r="F532" t="s">
        <v>27</v>
      </c>
      <c r="G532" t="s">
        <v>27</v>
      </c>
      <c r="H532" t="s">
        <v>18</v>
      </c>
      <c r="I532" t="s">
        <v>64</v>
      </c>
      <c r="J532" t="s">
        <v>64</v>
      </c>
      <c r="K532" s="32" t="s">
        <v>64</v>
      </c>
      <c r="L532" t="s">
        <v>20</v>
      </c>
      <c r="M532" t="s">
        <v>20</v>
      </c>
      <c r="N532" t="s">
        <v>20</v>
      </c>
      <c r="O532" t="s">
        <v>20</v>
      </c>
      <c r="P532" t="s">
        <v>28</v>
      </c>
      <c r="Q532" t="s">
        <v>28</v>
      </c>
      <c r="R532" t="s">
        <v>28</v>
      </c>
    </row>
    <row r="533" spans="1:18" x14ac:dyDescent="0.35">
      <c r="A533">
        <v>67</v>
      </c>
      <c r="B533">
        <v>23</v>
      </c>
      <c r="C533" t="s">
        <v>589</v>
      </c>
      <c r="D533" t="s">
        <v>590</v>
      </c>
      <c r="E533" t="s">
        <v>19</v>
      </c>
      <c r="F533" t="s">
        <v>19</v>
      </c>
      <c r="G533" t="s">
        <v>19</v>
      </c>
      <c r="H533" t="s">
        <v>27</v>
      </c>
      <c r="I533" t="s">
        <v>64</v>
      </c>
      <c r="J533" t="s">
        <v>64</v>
      </c>
      <c r="K533" s="32" t="s">
        <v>64</v>
      </c>
      <c r="L533" t="s">
        <v>20</v>
      </c>
      <c r="M533" t="s">
        <v>20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</row>
    <row r="534" spans="1:18" x14ac:dyDescent="0.35">
      <c r="A534">
        <v>67</v>
      </c>
      <c r="B534">
        <v>23</v>
      </c>
      <c r="C534" t="s">
        <v>551</v>
      </c>
      <c r="D534" t="s">
        <v>552</v>
      </c>
      <c r="E534" t="s">
        <v>27</v>
      </c>
      <c r="F534" t="s">
        <v>27</v>
      </c>
      <c r="G534" t="s">
        <v>27</v>
      </c>
      <c r="H534" t="s">
        <v>27</v>
      </c>
      <c r="I534" t="s">
        <v>64</v>
      </c>
      <c r="K534" s="32" t="s">
        <v>27</v>
      </c>
      <c r="L534" t="s">
        <v>20</v>
      </c>
      <c r="M534" t="s">
        <v>20</v>
      </c>
      <c r="N534" t="s">
        <v>20</v>
      </c>
      <c r="O534" t="s">
        <v>20</v>
      </c>
      <c r="P534" t="s">
        <v>20</v>
      </c>
      <c r="Q534" t="s">
        <v>20</v>
      </c>
      <c r="R534" t="s">
        <v>20</v>
      </c>
    </row>
    <row r="535" spans="1:18" x14ac:dyDescent="0.35">
      <c r="A535">
        <v>67</v>
      </c>
      <c r="B535">
        <v>23</v>
      </c>
      <c r="C535" t="s">
        <v>591</v>
      </c>
      <c r="D535" t="s">
        <v>592</v>
      </c>
      <c r="E535" t="s">
        <v>27</v>
      </c>
      <c r="F535" t="s">
        <v>27</v>
      </c>
      <c r="G535" t="s">
        <v>27</v>
      </c>
      <c r="H535" t="s">
        <v>198</v>
      </c>
      <c r="I535" t="s">
        <v>64</v>
      </c>
      <c r="J535" t="s">
        <v>64</v>
      </c>
      <c r="K535" s="32" t="s">
        <v>64</v>
      </c>
      <c r="L535" t="s">
        <v>20</v>
      </c>
      <c r="M535" t="s">
        <v>20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</row>
    <row r="536" spans="1:18" x14ac:dyDescent="0.35">
      <c r="A536">
        <v>67</v>
      </c>
      <c r="B536">
        <v>23</v>
      </c>
      <c r="C536" t="s">
        <v>593</v>
      </c>
      <c r="D536" t="s">
        <v>594</v>
      </c>
      <c r="K536" s="33"/>
      <c r="O536" t="s">
        <v>23</v>
      </c>
    </row>
    <row r="537" spans="1:18" x14ac:dyDescent="0.35">
      <c r="A537">
        <v>67</v>
      </c>
      <c r="B537">
        <v>23</v>
      </c>
      <c r="C537" t="s">
        <v>595</v>
      </c>
      <c r="K537" s="33"/>
    </row>
    <row r="538" spans="1:18" x14ac:dyDescent="0.35">
      <c r="A538">
        <v>67</v>
      </c>
      <c r="B538">
        <v>31</v>
      </c>
      <c r="K538" s="33"/>
    </row>
    <row r="539" spans="1:18" x14ac:dyDescent="0.35">
      <c r="A539">
        <v>67</v>
      </c>
      <c r="B539">
        <v>31</v>
      </c>
      <c r="C539" t="s">
        <v>596</v>
      </c>
      <c r="D539" t="s">
        <v>597</v>
      </c>
      <c r="E539" t="s">
        <v>27</v>
      </c>
      <c r="F539" t="s">
        <v>27</v>
      </c>
      <c r="G539" t="s">
        <v>27</v>
      </c>
      <c r="H539" t="s">
        <v>27</v>
      </c>
      <c r="I539" t="s">
        <v>27</v>
      </c>
      <c r="J539" t="s">
        <v>27</v>
      </c>
      <c r="K539" s="32" t="s">
        <v>27</v>
      </c>
      <c r="L539" t="s">
        <v>20</v>
      </c>
      <c r="M539" t="s">
        <v>20</v>
      </c>
      <c r="N539" t="s">
        <v>20</v>
      </c>
      <c r="O539" t="s">
        <v>20</v>
      </c>
      <c r="P539" t="s">
        <v>20</v>
      </c>
      <c r="Q539" t="s">
        <v>20</v>
      </c>
      <c r="R539" t="s">
        <v>20</v>
      </c>
    </row>
    <row r="540" spans="1:18" x14ac:dyDescent="0.35">
      <c r="A540">
        <v>67</v>
      </c>
      <c r="B540">
        <v>31</v>
      </c>
      <c r="C540" t="s">
        <v>598</v>
      </c>
      <c r="D540" t="s">
        <v>599</v>
      </c>
      <c r="E540" t="s">
        <v>49</v>
      </c>
      <c r="F540" t="s">
        <v>506</v>
      </c>
      <c r="G540" t="s">
        <v>46</v>
      </c>
      <c r="H540" t="s">
        <v>61</v>
      </c>
      <c r="I540" t="s">
        <v>49</v>
      </c>
      <c r="J540" t="s">
        <v>49</v>
      </c>
      <c r="K540" s="32" t="s">
        <v>49</v>
      </c>
      <c r="L540" t="s">
        <v>20</v>
      </c>
      <c r="M540" t="s">
        <v>20</v>
      </c>
      <c r="N540" t="s">
        <v>20</v>
      </c>
      <c r="O540" t="s">
        <v>20</v>
      </c>
      <c r="P540" t="s">
        <v>20</v>
      </c>
      <c r="Q540" t="s">
        <v>20</v>
      </c>
      <c r="R540" t="s">
        <v>20</v>
      </c>
    </row>
    <row r="541" spans="1:18" x14ac:dyDescent="0.35">
      <c r="A541">
        <v>67</v>
      </c>
      <c r="B541">
        <v>31</v>
      </c>
      <c r="C541" t="s">
        <v>600</v>
      </c>
      <c r="E541" t="s">
        <v>601</v>
      </c>
      <c r="F541" t="s">
        <v>27</v>
      </c>
      <c r="G541" t="s">
        <v>27</v>
      </c>
      <c r="H541" t="s">
        <v>27</v>
      </c>
      <c r="I541" t="s">
        <v>49</v>
      </c>
      <c r="J541" t="s">
        <v>49</v>
      </c>
      <c r="K541" s="32" t="s">
        <v>49</v>
      </c>
      <c r="L541" t="s">
        <v>20</v>
      </c>
      <c r="M541" t="s">
        <v>20</v>
      </c>
      <c r="N541" t="s">
        <v>20</v>
      </c>
      <c r="O541" t="s">
        <v>23</v>
      </c>
      <c r="P541" t="s">
        <v>20</v>
      </c>
      <c r="Q541" t="s">
        <v>20</v>
      </c>
      <c r="R541" t="s">
        <v>20</v>
      </c>
    </row>
    <row r="542" spans="1:18" x14ac:dyDescent="0.35">
      <c r="A542">
        <v>67</v>
      </c>
      <c r="B542">
        <v>31</v>
      </c>
      <c r="C542" t="s">
        <v>602</v>
      </c>
      <c r="K542" s="33"/>
      <c r="P542" t="s">
        <v>23</v>
      </c>
    </row>
    <row r="543" spans="1:18" x14ac:dyDescent="0.35">
      <c r="A543">
        <v>67</v>
      </c>
      <c r="B543">
        <v>32</v>
      </c>
      <c r="K543" s="33"/>
    </row>
    <row r="544" spans="1:18" x14ac:dyDescent="0.35">
      <c r="A544">
        <v>67</v>
      </c>
      <c r="B544">
        <v>32</v>
      </c>
      <c r="C544" t="s">
        <v>553</v>
      </c>
      <c r="D544" t="s">
        <v>603</v>
      </c>
      <c r="E544" t="s">
        <v>27</v>
      </c>
      <c r="F544" t="s">
        <v>27</v>
      </c>
      <c r="G544" t="s">
        <v>27</v>
      </c>
      <c r="H544" t="s">
        <v>506</v>
      </c>
      <c r="I544" t="s">
        <v>27</v>
      </c>
      <c r="J544" t="s">
        <v>27</v>
      </c>
      <c r="K544" s="32" t="s">
        <v>46</v>
      </c>
      <c r="L544" t="s">
        <v>20</v>
      </c>
      <c r="M544" t="s">
        <v>20</v>
      </c>
      <c r="N544" t="s">
        <v>20</v>
      </c>
      <c r="O544" t="s">
        <v>20</v>
      </c>
      <c r="P544" t="s">
        <v>20</v>
      </c>
      <c r="Q544" t="s">
        <v>20</v>
      </c>
      <c r="R544" t="s">
        <v>20</v>
      </c>
    </row>
    <row r="545" spans="1:18" x14ac:dyDescent="0.35">
      <c r="A545">
        <v>67</v>
      </c>
      <c r="B545">
        <v>32</v>
      </c>
      <c r="C545" t="s">
        <v>604</v>
      </c>
      <c r="D545" t="s">
        <v>605</v>
      </c>
      <c r="E545" t="s">
        <v>27</v>
      </c>
      <c r="F545" t="s">
        <v>27</v>
      </c>
      <c r="G545" t="s">
        <v>27</v>
      </c>
      <c r="H545" t="s">
        <v>27</v>
      </c>
      <c r="I545" t="s">
        <v>49</v>
      </c>
      <c r="J545" t="s">
        <v>49</v>
      </c>
      <c r="K545" s="32" t="s">
        <v>49</v>
      </c>
      <c r="L545" t="s">
        <v>20</v>
      </c>
      <c r="M545" t="s">
        <v>20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x14ac:dyDescent="0.35">
      <c r="A546">
        <v>67</v>
      </c>
      <c r="B546">
        <v>32</v>
      </c>
      <c r="C546" t="s">
        <v>557</v>
      </c>
      <c r="D546" t="s">
        <v>558</v>
      </c>
      <c r="E546" t="s">
        <v>27</v>
      </c>
      <c r="F546" t="s">
        <v>27</v>
      </c>
      <c r="G546" t="s">
        <v>27</v>
      </c>
      <c r="H546" t="s">
        <v>61</v>
      </c>
      <c r="I546" t="s">
        <v>49</v>
      </c>
      <c r="J546" t="s">
        <v>49</v>
      </c>
      <c r="K546" s="32" t="s">
        <v>198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x14ac:dyDescent="0.35">
      <c r="A547">
        <v>67</v>
      </c>
      <c r="B547">
        <v>32</v>
      </c>
      <c r="C547" t="s">
        <v>606</v>
      </c>
      <c r="D547" t="s">
        <v>607</v>
      </c>
      <c r="G547" t="s">
        <v>27</v>
      </c>
      <c r="H547" t="s">
        <v>27</v>
      </c>
      <c r="I547" t="s">
        <v>601</v>
      </c>
      <c r="J547" t="s">
        <v>601</v>
      </c>
      <c r="K547" s="32" t="s">
        <v>601</v>
      </c>
      <c r="N547" t="s">
        <v>20</v>
      </c>
      <c r="O547" t="s">
        <v>20</v>
      </c>
      <c r="P547" t="s">
        <v>20</v>
      </c>
      <c r="Q547" t="s">
        <v>20</v>
      </c>
      <c r="R547" t="s">
        <v>20</v>
      </c>
    </row>
    <row r="548" spans="1:18" x14ac:dyDescent="0.35">
      <c r="A548">
        <v>67</v>
      </c>
      <c r="B548">
        <v>32</v>
      </c>
      <c r="C548" t="s">
        <v>608</v>
      </c>
      <c r="D548" t="s">
        <v>609</v>
      </c>
      <c r="G548" t="s">
        <v>610</v>
      </c>
      <c r="H548" t="s">
        <v>611</v>
      </c>
      <c r="I548" t="s">
        <v>601</v>
      </c>
      <c r="J548" t="s">
        <v>601</v>
      </c>
      <c r="K548" s="32" t="s">
        <v>601</v>
      </c>
      <c r="N548" t="s">
        <v>20</v>
      </c>
      <c r="O548" t="s">
        <v>20</v>
      </c>
      <c r="P548" t="s">
        <v>28</v>
      </c>
      <c r="Q548" t="s">
        <v>28</v>
      </c>
      <c r="R548" t="s">
        <v>28</v>
      </c>
    </row>
    <row r="549" spans="1:18" x14ac:dyDescent="0.35">
      <c r="A549">
        <v>67</v>
      </c>
      <c r="B549">
        <v>32</v>
      </c>
      <c r="C549" t="s">
        <v>612</v>
      </c>
      <c r="D549" t="s">
        <v>613</v>
      </c>
      <c r="G549" t="s">
        <v>27</v>
      </c>
      <c r="H549" t="s">
        <v>27</v>
      </c>
      <c r="I549" t="s">
        <v>601</v>
      </c>
      <c r="J549" t="s">
        <v>601</v>
      </c>
      <c r="K549" s="32" t="s">
        <v>779</v>
      </c>
      <c r="N549" t="s">
        <v>20</v>
      </c>
      <c r="O549" t="s">
        <v>20</v>
      </c>
      <c r="P549" t="s">
        <v>28</v>
      </c>
      <c r="Q549" t="s">
        <v>28</v>
      </c>
      <c r="R549" t="s">
        <v>28</v>
      </c>
    </row>
    <row r="550" spans="1:18" x14ac:dyDescent="0.35">
      <c r="A550">
        <v>67</v>
      </c>
      <c r="B550">
        <v>32</v>
      </c>
      <c r="C550" t="s">
        <v>614</v>
      </c>
      <c r="K550" s="33"/>
    </row>
    <row r="551" spans="1:18" x14ac:dyDescent="0.35">
      <c r="A551">
        <v>67</v>
      </c>
      <c r="B551">
        <v>32</v>
      </c>
      <c r="C551" t="s">
        <v>615</v>
      </c>
      <c r="K551" s="33"/>
    </row>
    <row r="552" spans="1:18" x14ac:dyDescent="0.35">
      <c r="A552">
        <v>67</v>
      </c>
      <c r="B552">
        <v>35</v>
      </c>
      <c r="C552" t="s">
        <v>616</v>
      </c>
      <c r="D552" t="s">
        <v>617</v>
      </c>
      <c r="F552" t="s">
        <v>27</v>
      </c>
      <c r="G552" t="s">
        <v>27</v>
      </c>
      <c r="H552" t="s">
        <v>61</v>
      </c>
      <c r="I552" t="s">
        <v>601</v>
      </c>
      <c r="J552" t="s">
        <v>601</v>
      </c>
      <c r="K552" s="34" t="s">
        <v>19</v>
      </c>
      <c r="L552" t="s">
        <v>20</v>
      </c>
      <c r="M552" t="s">
        <v>20</v>
      </c>
      <c r="N552" t="s">
        <v>20</v>
      </c>
      <c r="P552" t="s">
        <v>20</v>
      </c>
      <c r="Q552" t="s">
        <v>20</v>
      </c>
      <c r="R552" t="s">
        <v>20</v>
      </c>
    </row>
    <row r="553" spans="1:18" x14ac:dyDescent="0.35">
      <c r="A553">
        <v>67</v>
      </c>
      <c r="B553">
        <v>35</v>
      </c>
      <c r="C553" t="s">
        <v>618</v>
      </c>
      <c r="F553" t="s">
        <v>27</v>
      </c>
      <c r="G553" t="s">
        <v>27</v>
      </c>
      <c r="H553" t="s">
        <v>27</v>
      </c>
      <c r="I553" t="s">
        <v>27</v>
      </c>
      <c r="J553" t="s">
        <v>27</v>
      </c>
      <c r="K553" s="33" t="s">
        <v>27</v>
      </c>
      <c r="L553" t="s">
        <v>20</v>
      </c>
      <c r="M553" t="s">
        <v>20</v>
      </c>
      <c r="N553" t="s">
        <v>20</v>
      </c>
      <c r="O553" t="s">
        <v>24</v>
      </c>
      <c r="P553" t="s">
        <v>20</v>
      </c>
      <c r="Q553" t="s">
        <v>20</v>
      </c>
      <c r="R553" t="s">
        <v>20</v>
      </c>
    </row>
    <row r="554" spans="1:18" x14ac:dyDescent="0.35">
      <c r="A554">
        <v>67</v>
      </c>
      <c r="B554">
        <v>35</v>
      </c>
      <c r="G554" t="s">
        <v>23</v>
      </c>
      <c r="J554" t="s">
        <v>23</v>
      </c>
      <c r="K554" s="33"/>
      <c r="P554" t="s">
        <v>23</v>
      </c>
    </row>
    <row r="555" spans="1:18" x14ac:dyDescent="0.35">
      <c r="A555">
        <v>67</v>
      </c>
      <c r="B555">
        <v>35</v>
      </c>
      <c r="C555" t="s">
        <v>619</v>
      </c>
      <c r="K555" s="33"/>
    </row>
    <row r="556" spans="1:18" x14ac:dyDescent="0.35">
      <c r="A556">
        <v>67</v>
      </c>
      <c r="B556">
        <v>37</v>
      </c>
      <c r="J556" t="s">
        <v>23</v>
      </c>
      <c r="K556" s="33"/>
    </row>
    <row r="557" spans="1:18" x14ac:dyDescent="0.35">
      <c r="A557">
        <v>67</v>
      </c>
      <c r="B557">
        <v>37</v>
      </c>
      <c r="C557" t="s">
        <v>486</v>
      </c>
      <c r="D557" t="s">
        <v>261</v>
      </c>
      <c r="E557" t="s">
        <v>27</v>
      </c>
      <c r="F557" t="s">
        <v>27</v>
      </c>
      <c r="G557" t="s">
        <v>27</v>
      </c>
      <c r="H557" t="s">
        <v>27</v>
      </c>
      <c r="I557" t="s">
        <v>27</v>
      </c>
      <c r="J557" t="s">
        <v>27</v>
      </c>
      <c r="K557" s="35" t="s">
        <v>27</v>
      </c>
      <c r="L557" t="s">
        <v>20</v>
      </c>
      <c r="M557" t="s">
        <v>20</v>
      </c>
      <c r="N557" t="s">
        <v>20</v>
      </c>
      <c r="O557" t="s">
        <v>20</v>
      </c>
      <c r="P557" t="s">
        <v>20</v>
      </c>
      <c r="Q557" t="s">
        <v>20</v>
      </c>
      <c r="R557" t="s">
        <v>20</v>
      </c>
    </row>
    <row r="558" spans="1:18" x14ac:dyDescent="0.35">
      <c r="A558">
        <v>67</v>
      </c>
      <c r="B558">
        <v>37</v>
      </c>
      <c r="C558" t="s">
        <v>620</v>
      </c>
      <c r="F558" t="s">
        <v>27</v>
      </c>
      <c r="G558" t="s">
        <v>27</v>
      </c>
      <c r="H558" t="s">
        <v>27</v>
      </c>
      <c r="I558" t="s">
        <v>27</v>
      </c>
      <c r="J558" t="s">
        <v>387</v>
      </c>
      <c r="K558" s="33" t="s">
        <v>27</v>
      </c>
      <c r="L558" t="s">
        <v>23</v>
      </c>
      <c r="M558" t="s">
        <v>23</v>
      </c>
      <c r="N558" t="s">
        <v>23</v>
      </c>
      <c r="P558" t="s">
        <v>20</v>
      </c>
      <c r="Q558" t="s">
        <v>20</v>
      </c>
      <c r="R558" t="s">
        <v>20</v>
      </c>
    </row>
    <row r="559" spans="1:18" x14ac:dyDescent="0.35">
      <c r="A559">
        <v>67</v>
      </c>
      <c r="B559">
        <v>37</v>
      </c>
      <c r="C559" t="s">
        <v>621</v>
      </c>
      <c r="F559" t="s">
        <v>27</v>
      </c>
      <c r="G559" t="s">
        <v>27</v>
      </c>
      <c r="H559" t="s">
        <v>27</v>
      </c>
      <c r="I559" t="s">
        <v>27</v>
      </c>
      <c r="K559" s="33"/>
      <c r="P559" t="s">
        <v>20</v>
      </c>
    </row>
    <row r="560" spans="1:18" x14ac:dyDescent="0.35">
      <c r="A560">
        <v>67</v>
      </c>
      <c r="B560">
        <v>42</v>
      </c>
      <c r="J560" t="s">
        <v>23</v>
      </c>
      <c r="K560" s="33"/>
    </row>
    <row r="561" spans="1:18" x14ac:dyDescent="0.35">
      <c r="A561">
        <v>67</v>
      </c>
      <c r="B561">
        <v>42</v>
      </c>
      <c r="J561" t="s">
        <v>23</v>
      </c>
      <c r="K561" s="33"/>
    </row>
    <row r="562" spans="1:18" x14ac:dyDescent="0.35">
      <c r="A562">
        <v>67</v>
      </c>
      <c r="B562">
        <v>42</v>
      </c>
      <c r="C562" t="s">
        <v>622</v>
      </c>
      <c r="D562" t="s">
        <v>623</v>
      </c>
      <c r="E562" t="s">
        <v>27</v>
      </c>
      <c r="F562" t="s">
        <v>19</v>
      </c>
      <c r="G562" t="s">
        <v>27</v>
      </c>
      <c r="H562" t="s">
        <v>61</v>
      </c>
      <c r="I562" t="s">
        <v>27</v>
      </c>
      <c r="J562" t="s">
        <v>27</v>
      </c>
      <c r="K562" s="32" t="s">
        <v>27</v>
      </c>
      <c r="L562" t="s">
        <v>28</v>
      </c>
      <c r="M562" t="s">
        <v>28</v>
      </c>
      <c r="N562" t="s">
        <v>28</v>
      </c>
      <c r="P562" t="s">
        <v>20</v>
      </c>
      <c r="Q562" t="s">
        <v>20</v>
      </c>
      <c r="R562" t="s">
        <v>20</v>
      </c>
    </row>
    <row r="563" spans="1:18" x14ac:dyDescent="0.35">
      <c r="A563">
        <v>67</v>
      </c>
      <c r="B563">
        <v>42</v>
      </c>
      <c r="C563" t="s">
        <v>624</v>
      </c>
      <c r="D563" t="s">
        <v>625</v>
      </c>
      <c r="E563" t="s">
        <v>27</v>
      </c>
      <c r="F563" t="s">
        <v>27</v>
      </c>
      <c r="G563" t="s">
        <v>27</v>
      </c>
      <c r="H563" t="s">
        <v>61</v>
      </c>
      <c r="I563" t="s">
        <v>23</v>
      </c>
      <c r="J563" t="s">
        <v>23</v>
      </c>
      <c r="K563" s="33"/>
      <c r="L563" t="s">
        <v>20</v>
      </c>
      <c r="M563" t="s">
        <v>20</v>
      </c>
      <c r="N563" t="s">
        <v>20</v>
      </c>
      <c r="P563" t="s">
        <v>20</v>
      </c>
    </row>
    <row r="564" spans="1:18" x14ac:dyDescent="0.35">
      <c r="A564">
        <v>67</v>
      </c>
      <c r="B564">
        <v>42</v>
      </c>
      <c r="C564" t="s">
        <v>626</v>
      </c>
      <c r="E564" t="s">
        <v>27</v>
      </c>
      <c r="F564" t="s">
        <v>27</v>
      </c>
      <c r="G564" t="s">
        <v>27</v>
      </c>
      <c r="H564" t="s">
        <v>27</v>
      </c>
      <c r="K564" s="33" t="s">
        <v>27</v>
      </c>
      <c r="L564" t="s">
        <v>20</v>
      </c>
      <c r="M564" t="s">
        <v>20</v>
      </c>
      <c r="N564" t="s">
        <v>20</v>
      </c>
    </row>
    <row r="565" spans="1:18" x14ac:dyDescent="0.35">
      <c r="A565">
        <v>67</v>
      </c>
      <c r="B565">
        <v>42</v>
      </c>
      <c r="C565" t="s">
        <v>627</v>
      </c>
      <c r="K565" s="33"/>
    </row>
    <row r="566" spans="1:18" x14ac:dyDescent="0.35">
      <c r="A566">
        <v>67</v>
      </c>
      <c r="B566">
        <v>45</v>
      </c>
      <c r="K566" s="33"/>
    </row>
    <row r="567" spans="1:18" x14ac:dyDescent="0.35">
      <c r="A567">
        <v>67</v>
      </c>
      <c r="B567">
        <v>45</v>
      </c>
      <c r="C567" t="s">
        <v>628</v>
      </c>
      <c r="D567" t="s">
        <v>629</v>
      </c>
      <c r="E567" t="s">
        <v>27</v>
      </c>
      <c r="F567" t="s">
        <v>27</v>
      </c>
      <c r="G567" t="s">
        <v>27</v>
      </c>
      <c r="H567" t="s">
        <v>27</v>
      </c>
      <c r="I567" t="s">
        <v>27</v>
      </c>
      <c r="J567" t="s">
        <v>27</v>
      </c>
      <c r="K567" s="32" t="s">
        <v>19</v>
      </c>
      <c r="L567" t="s">
        <v>28</v>
      </c>
      <c r="M567" t="s">
        <v>28</v>
      </c>
      <c r="N567" t="s">
        <v>28</v>
      </c>
      <c r="P567" t="s">
        <v>20</v>
      </c>
      <c r="Q567" t="s">
        <v>20</v>
      </c>
      <c r="R567" t="s">
        <v>20</v>
      </c>
    </row>
    <row r="568" spans="1:18" x14ac:dyDescent="0.35">
      <c r="A568">
        <v>67</v>
      </c>
      <c r="B568">
        <v>45</v>
      </c>
      <c r="C568" t="s">
        <v>630</v>
      </c>
      <c r="E568" t="s">
        <v>27</v>
      </c>
      <c r="F568" t="s">
        <v>27</v>
      </c>
      <c r="G568" t="s">
        <v>27</v>
      </c>
      <c r="H568" t="s">
        <v>27</v>
      </c>
      <c r="I568" t="s">
        <v>27</v>
      </c>
      <c r="J568" t="s">
        <v>27</v>
      </c>
      <c r="K568" s="32" t="s">
        <v>19</v>
      </c>
      <c r="L568" t="s">
        <v>28</v>
      </c>
      <c r="M568" t="s">
        <v>28</v>
      </c>
      <c r="N568" t="s">
        <v>28</v>
      </c>
      <c r="P568" t="s">
        <v>20</v>
      </c>
      <c r="Q568" t="s">
        <v>20</v>
      </c>
      <c r="R568" t="s">
        <v>20</v>
      </c>
    </row>
    <row r="569" spans="1:18" x14ac:dyDescent="0.35">
      <c r="A569">
        <v>67</v>
      </c>
      <c r="B569">
        <v>45</v>
      </c>
      <c r="C569" t="s">
        <v>378</v>
      </c>
    </row>
    <row r="570" spans="1:18" x14ac:dyDescent="0.35">
      <c r="A570">
        <v>71</v>
      </c>
      <c r="B570">
        <v>24</v>
      </c>
      <c r="C570" t="s">
        <v>504</v>
      </c>
      <c r="D570" t="s">
        <v>505</v>
      </c>
      <c r="G570" t="s">
        <v>27</v>
      </c>
      <c r="H570" t="s">
        <v>27</v>
      </c>
      <c r="I570" t="s">
        <v>27</v>
      </c>
      <c r="J570" t="s">
        <v>27</v>
      </c>
      <c r="K570" t="s">
        <v>27</v>
      </c>
      <c r="N570" t="s">
        <v>89</v>
      </c>
      <c r="O570" t="s">
        <v>89</v>
      </c>
      <c r="P570" t="s">
        <v>89</v>
      </c>
      <c r="Q570" t="s">
        <v>89</v>
      </c>
      <c r="R570" t="s">
        <v>89</v>
      </c>
    </row>
    <row r="571" spans="1:18" x14ac:dyDescent="0.35">
      <c r="A571">
        <v>71</v>
      </c>
      <c r="B571">
        <v>24</v>
      </c>
      <c r="C571" t="s">
        <v>507</v>
      </c>
      <c r="D571" t="s">
        <v>466</v>
      </c>
      <c r="G571" t="s">
        <v>27</v>
      </c>
      <c r="H571" t="s">
        <v>27</v>
      </c>
      <c r="I571" t="s">
        <v>27</v>
      </c>
      <c r="J571" t="s">
        <v>27</v>
      </c>
      <c r="K571" t="s">
        <v>18</v>
      </c>
      <c r="N571" t="s">
        <v>89</v>
      </c>
      <c r="O571" t="s">
        <v>89</v>
      </c>
      <c r="P571" t="s">
        <v>89</v>
      </c>
      <c r="Q571" t="s">
        <v>28</v>
      </c>
      <c r="R571" t="s">
        <v>28</v>
      </c>
    </row>
    <row r="572" spans="1:18" x14ac:dyDescent="0.35">
      <c r="A572">
        <v>71</v>
      </c>
      <c r="B572">
        <v>24</v>
      </c>
      <c r="C572" t="s">
        <v>510</v>
      </c>
      <c r="D572" t="s">
        <v>511</v>
      </c>
      <c r="G572" t="s">
        <v>27</v>
      </c>
      <c r="H572" t="s">
        <v>27</v>
      </c>
      <c r="I572" t="s">
        <v>27</v>
      </c>
      <c r="J572" t="s">
        <v>27</v>
      </c>
      <c r="K572" t="s">
        <v>49</v>
      </c>
      <c r="N572" t="s">
        <v>89</v>
      </c>
      <c r="O572" t="s">
        <v>89</v>
      </c>
      <c r="P572" t="s">
        <v>89</v>
      </c>
      <c r="Q572" t="s">
        <v>89</v>
      </c>
      <c r="R572" t="s">
        <v>89</v>
      </c>
    </row>
    <row r="573" spans="1:18" x14ac:dyDescent="0.35">
      <c r="A573">
        <v>71</v>
      </c>
      <c r="B573">
        <v>24</v>
      </c>
      <c r="C573" t="s">
        <v>514</v>
      </c>
      <c r="D573" t="s">
        <v>515</v>
      </c>
      <c r="E573" t="s">
        <v>49</v>
      </c>
      <c r="F573" t="s">
        <v>27</v>
      </c>
      <c r="G573" t="s">
        <v>18</v>
      </c>
      <c r="H573" t="s">
        <v>18</v>
      </c>
      <c r="I573" t="s">
        <v>18</v>
      </c>
      <c r="J573" t="s">
        <v>27</v>
      </c>
      <c r="K573" t="s">
        <v>18</v>
      </c>
      <c r="L573" t="s">
        <v>89</v>
      </c>
      <c r="M573" t="s">
        <v>89</v>
      </c>
      <c r="N573" t="s">
        <v>89</v>
      </c>
      <c r="O573" t="s">
        <v>28</v>
      </c>
      <c r="P573" t="s">
        <v>28</v>
      </c>
      <c r="Q573" t="s">
        <v>28</v>
      </c>
      <c r="R573" t="s">
        <v>28</v>
      </c>
    </row>
    <row r="574" spans="1:18" x14ac:dyDescent="0.35">
      <c r="A574">
        <v>71</v>
      </c>
      <c r="B574">
        <v>24</v>
      </c>
      <c r="C574" t="s">
        <v>306</v>
      </c>
    </row>
    <row r="575" spans="1:18" x14ac:dyDescent="0.35">
      <c r="A575">
        <v>71</v>
      </c>
      <c r="B575">
        <v>33</v>
      </c>
      <c r="C575" t="s">
        <v>631</v>
      </c>
      <c r="D575" t="s">
        <v>632</v>
      </c>
      <c r="G575" t="s">
        <v>27</v>
      </c>
      <c r="H575" t="s">
        <v>27</v>
      </c>
      <c r="I575" t="s">
        <v>27</v>
      </c>
      <c r="J575" t="s">
        <v>27</v>
      </c>
      <c r="K575" t="s">
        <v>27</v>
      </c>
      <c r="N575" t="s">
        <v>89</v>
      </c>
      <c r="O575" t="s">
        <v>89</v>
      </c>
      <c r="P575" t="s">
        <v>89</v>
      </c>
      <c r="Q575" t="s">
        <v>89</v>
      </c>
      <c r="R575" t="s">
        <v>89</v>
      </c>
    </row>
    <row r="576" spans="1:18" x14ac:dyDescent="0.35">
      <c r="A576">
        <v>71</v>
      </c>
      <c r="B576">
        <v>33</v>
      </c>
      <c r="C576" t="s">
        <v>454</v>
      </c>
      <c r="D576" t="s">
        <v>455</v>
      </c>
      <c r="E576" t="s">
        <v>27</v>
      </c>
      <c r="F576" t="s">
        <v>27</v>
      </c>
      <c r="G576" t="s">
        <v>18</v>
      </c>
      <c r="H576" t="s">
        <v>27</v>
      </c>
      <c r="I576" t="s">
        <v>18</v>
      </c>
      <c r="J576" t="s">
        <v>18</v>
      </c>
      <c r="K576" t="s">
        <v>18</v>
      </c>
      <c r="L576" t="s">
        <v>89</v>
      </c>
      <c r="M576" t="s">
        <v>89</v>
      </c>
      <c r="N576" t="s">
        <v>89</v>
      </c>
      <c r="O576" t="s">
        <v>28</v>
      </c>
      <c r="P576" t="s">
        <v>28</v>
      </c>
      <c r="Q576" t="s">
        <v>28</v>
      </c>
      <c r="R576" t="s">
        <v>28</v>
      </c>
    </row>
    <row r="577" spans="1:18" x14ac:dyDescent="0.35">
      <c r="A577">
        <v>71</v>
      </c>
      <c r="B577">
        <v>33</v>
      </c>
      <c r="C577" t="s">
        <v>146</v>
      </c>
      <c r="D577" t="s">
        <v>147</v>
      </c>
      <c r="E577" t="s">
        <v>27</v>
      </c>
      <c r="F577" t="s">
        <v>27</v>
      </c>
      <c r="G577" t="s">
        <v>27</v>
      </c>
      <c r="H577" t="s">
        <v>27</v>
      </c>
      <c r="I577" t="s">
        <v>27</v>
      </c>
      <c r="J577" t="s">
        <v>27</v>
      </c>
      <c r="K577" t="s">
        <v>18</v>
      </c>
      <c r="L577" t="s">
        <v>89</v>
      </c>
      <c r="M577" t="s">
        <v>89</v>
      </c>
      <c r="N577" t="s">
        <v>89</v>
      </c>
      <c r="O577" t="s">
        <v>89</v>
      </c>
      <c r="P577" t="s">
        <v>89</v>
      </c>
      <c r="Q577" t="s">
        <v>89</v>
      </c>
      <c r="R577" t="s">
        <v>89</v>
      </c>
    </row>
    <row r="578" spans="1:18" x14ac:dyDescent="0.35">
      <c r="A578">
        <v>71</v>
      </c>
      <c r="B578">
        <v>33</v>
      </c>
      <c r="C578" t="s">
        <v>516</v>
      </c>
      <c r="D578" t="s">
        <v>517</v>
      </c>
      <c r="G578" t="s">
        <v>18</v>
      </c>
      <c r="H578" t="s">
        <v>18</v>
      </c>
      <c r="I578" t="s">
        <v>18</v>
      </c>
      <c r="J578" t="s">
        <v>18</v>
      </c>
      <c r="K578" t="s">
        <v>27</v>
      </c>
      <c r="N578" t="s">
        <v>89</v>
      </c>
      <c r="O578" t="s">
        <v>28</v>
      </c>
      <c r="P578" t="s">
        <v>28</v>
      </c>
      <c r="Q578" t="s">
        <v>28</v>
      </c>
      <c r="R578" t="s">
        <v>28</v>
      </c>
    </row>
    <row r="579" spans="1:18" x14ac:dyDescent="0.35">
      <c r="A579">
        <v>71</v>
      </c>
      <c r="B579">
        <v>33</v>
      </c>
      <c r="C579" t="s">
        <v>633</v>
      </c>
      <c r="D579" t="s">
        <v>634</v>
      </c>
      <c r="G579" t="s">
        <v>18</v>
      </c>
      <c r="H579" t="s">
        <v>18</v>
      </c>
      <c r="I579" t="s">
        <v>18</v>
      </c>
      <c r="J579" t="s">
        <v>18</v>
      </c>
      <c r="K579" t="s">
        <v>18</v>
      </c>
      <c r="N579" t="s">
        <v>89</v>
      </c>
      <c r="O579" t="s">
        <v>89</v>
      </c>
      <c r="P579" t="s">
        <v>89</v>
      </c>
      <c r="Q579" t="s">
        <v>89</v>
      </c>
      <c r="R579" t="s">
        <v>89</v>
      </c>
    </row>
    <row r="580" spans="1:18" x14ac:dyDescent="0.35">
      <c r="A580">
        <v>71</v>
      </c>
      <c r="B580">
        <v>33</v>
      </c>
      <c r="C580" t="s">
        <v>518</v>
      </c>
      <c r="D580" t="s">
        <v>519</v>
      </c>
      <c r="E580" t="s">
        <v>27</v>
      </c>
      <c r="F580" t="s">
        <v>27</v>
      </c>
      <c r="G580" t="s">
        <v>27</v>
      </c>
      <c r="H580" t="s">
        <v>27</v>
      </c>
      <c r="I580" t="s">
        <v>27</v>
      </c>
      <c r="J580" t="s">
        <v>27</v>
      </c>
      <c r="K580" t="s">
        <v>18</v>
      </c>
      <c r="L580" t="s">
        <v>89</v>
      </c>
      <c r="M580" t="s">
        <v>89</v>
      </c>
      <c r="N580" t="s">
        <v>89</v>
      </c>
      <c r="O580" t="s">
        <v>89</v>
      </c>
      <c r="P580" t="s">
        <v>89</v>
      </c>
      <c r="Q580" t="s">
        <v>89</v>
      </c>
      <c r="R580" t="s">
        <v>89</v>
      </c>
    </row>
    <row r="581" spans="1:18" x14ac:dyDescent="0.35">
      <c r="A581">
        <v>71</v>
      </c>
      <c r="B581">
        <v>33</v>
      </c>
      <c r="C581" t="s">
        <v>456</v>
      </c>
      <c r="D581" t="s">
        <v>457</v>
      </c>
      <c r="E581" t="s">
        <v>27</v>
      </c>
      <c r="F581" t="s">
        <v>27</v>
      </c>
      <c r="G581" t="s">
        <v>27</v>
      </c>
      <c r="H581" t="s">
        <v>27</v>
      </c>
      <c r="I581" t="s">
        <v>27</v>
      </c>
      <c r="J581" t="s">
        <v>27</v>
      </c>
      <c r="K581" t="s">
        <v>27</v>
      </c>
      <c r="L581" t="s">
        <v>89</v>
      </c>
      <c r="M581" t="s">
        <v>89</v>
      </c>
      <c r="N581" t="s">
        <v>89</v>
      </c>
      <c r="O581" t="s">
        <v>89</v>
      </c>
      <c r="P581" t="s">
        <v>89</v>
      </c>
      <c r="Q581" t="s">
        <v>89</v>
      </c>
      <c r="R581" t="s">
        <v>89</v>
      </c>
    </row>
    <row r="582" spans="1:18" x14ac:dyDescent="0.35">
      <c r="A582">
        <v>71</v>
      </c>
      <c r="B582">
        <v>33</v>
      </c>
      <c r="C582" t="s">
        <v>520</v>
      </c>
      <c r="D582" t="s">
        <v>521</v>
      </c>
      <c r="E582" t="s">
        <v>27</v>
      </c>
      <c r="F582" t="s">
        <v>27</v>
      </c>
      <c r="G582" t="s">
        <v>27</v>
      </c>
      <c r="H582" t="s">
        <v>27</v>
      </c>
      <c r="I582" t="s">
        <v>27</v>
      </c>
      <c r="J582" t="s">
        <v>27</v>
      </c>
      <c r="K582" t="s">
        <v>18</v>
      </c>
      <c r="L582" t="s">
        <v>89</v>
      </c>
      <c r="M582" t="s">
        <v>89</v>
      </c>
      <c r="N582" t="s">
        <v>89</v>
      </c>
      <c r="O582" t="s">
        <v>89</v>
      </c>
      <c r="P582" t="s">
        <v>89</v>
      </c>
      <c r="Q582" t="s">
        <v>89</v>
      </c>
      <c r="R582" t="s">
        <v>89</v>
      </c>
    </row>
    <row r="583" spans="1:18" x14ac:dyDescent="0.35">
      <c r="A583">
        <v>71</v>
      </c>
      <c r="B583">
        <v>33</v>
      </c>
      <c r="C583" t="s">
        <v>122</v>
      </c>
    </row>
    <row r="584" spans="1:18" x14ac:dyDescent="0.35">
      <c r="A584">
        <v>71</v>
      </c>
      <c r="B584">
        <v>33</v>
      </c>
      <c r="C584" t="s">
        <v>58</v>
      </c>
    </row>
    <row r="585" spans="1:18" x14ac:dyDescent="0.35">
      <c r="A585">
        <v>71</v>
      </c>
      <c r="B585">
        <v>34</v>
      </c>
      <c r="C585" t="s">
        <v>460</v>
      </c>
      <c r="D585" t="s">
        <v>461</v>
      </c>
      <c r="E585" t="s">
        <v>49</v>
      </c>
      <c r="F585" t="s">
        <v>27</v>
      </c>
      <c r="G585" t="s">
        <v>27</v>
      </c>
      <c r="H585" t="s">
        <v>27</v>
      </c>
      <c r="I585" t="s">
        <v>27</v>
      </c>
      <c r="J585" t="s">
        <v>27</v>
      </c>
      <c r="K585" t="s">
        <v>18</v>
      </c>
      <c r="L585" t="s">
        <v>89</v>
      </c>
      <c r="M585" t="s">
        <v>89</v>
      </c>
      <c r="N585" t="s">
        <v>89</v>
      </c>
      <c r="O585" t="s">
        <v>28</v>
      </c>
      <c r="P585" t="s">
        <v>28</v>
      </c>
      <c r="Q585" t="s">
        <v>28</v>
      </c>
      <c r="R585" t="s">
        <v>28</v>
      </c>
    </row>
    <row r="586" spans="1:18" x14ac:dyDescent="0.35">
      <c r="A586">
        <v>71</v>
      </c>
      <c r="B586">
        <v>34</v>
      </c>
      <c r="C586" t="s">
        <v>235</v>
      </c>
      <c r="D586" t="s">
        <v>236</v>
      </c>
      <c r="E586" t="s">
        <v>27</v>
      </c>
      <c r="F586" t="s">
        <v>27</v>
      </c>
      <c r="G586" t="s">
        <v>27</v>
      </c>
      <c r="H586" t="s">
        <v>27</v>
      </c>
      <c r="I586" t="s">
        <v>27</v>
      </c>
      <c r="J586" t="s">
        <v>27</v>
      </c>
      <c r="K586" s="9" t="s">
        <v>27</v>
      </c>
      <c r="L586" t="s">
        <v>89</v>
      </c>
      <c r="M586" t="s">
        <v>89</v>
      </c>
      <c r="N586" t="s">
        <v>89</v>
      </c>
      <c r="O586" t="s">
        <v>28</v>
      </c>
      <c r="P586" t="s">
        <v>28</v>
      </c>
      <c r="Q586" t="s">
        <v>28</v>
      </c>
      <c r="R586" s="9" t="s">
        <v>89</v>
      </c>
    </row>
    <row r="587" spans="1:18" x14ac:dyDescent="0.35">
      <c r="A587">
        <v>71</v>
      </c>
      <c r="B587">
        <v>34</v>
      </c>
      <c r="C587" t="s">
        <v>65</v>
      </c>
      <c r="G587" t="s">
        <v>23</v>
      </c>
      <c r="H587" t="s">
        <v>27</v>
      </c>
      <c r="I587" t="s">
        <v>27</v>
      </c>
      <c r="J587" t="s">
        <v>27</v>
      </c>
      <c r="K587" s="9" t="s">
        <v>27</v>
      </c>
      <c r="O587" t="s">
        <v>28</v>
      </c>
      <c r="P587" t="s">
        <v>28</v>
      </c>
      <c r="Q587" t="s">
        <v>28</v>
      </c>
      <c r="R587" s="9" t="s">
        <v>89</v>
      </c>
    </row>
    <row r="588" spans="1:18" x14ac:dyDescent="0.35">
      <c r="A588">
        <v>71</v>
      </c>
      <c r="B588">
        <v>34</v>
      </c>
      <c r="C588" t="s">
        <v>66</v>
      </c>
    </row>
    <row r="589" spans="1:18" x14ac:dyDescent="0.35">
      <c r="A589">
        <v>71</v>
      </c>
      <c r="B589">
        <v>35</v>
      </c>
      <c r="C589" t="s">
        <v>463</v>
      </c>
      <c r="D589" t="s">
        <v>464</v>
      </c>
      <c r="E589" t="s">
        <v>27</v>
      </c>
      <c r="F589" t="s">
        <v>27</v>
      </c>
      <c r="G589" t="s">
        <v>27</v>
      </c>
      <c r="H589" t="s">
        <v>27</v>
      </c>
      <c r="I589" t="s">
        <v>27</v>
      </c>
      <c r="J589" t="s">
        <v>27</v>
      </c>
      <c r="K589" s="9" t="s">
        <v>27</v>
      </c>
      <c r="L589" t="s">
        <v>89</v>
      </c>
      <c r="M589" t="s">
        <v>89</v>
      </c>
      <c r="N589" t="s">
        <v>89</v>
      </c>
      <c r="O589" t="s">
        <v>28</v>
      </c>
      <c r="P589" t="s">
        <v>28</v>
      </c>
      <c r="Q589" t="s">
        <v>28</v>
      </c>
      <c r="R589" s="9" t="s">
        <v>28</v>
      </c>
    </row>
    <row r="590" spans="1:18" x14ac:dyDescent="0.35">
      <c r="A590">
        <v>71</v>
      </c>
      <c r="B590">
        <v>35</v>
      </c>
      <c r="C590" t="s">
        <v>635</v>
      </c>
      <c r="D590" t="s">
        <v>636</v>
      </c>
      <c r="E590" t="s">
        <v>27</v>
      </c>
      <c r="F590" t="s">
        <v>23</v>
      </c>
      <c r="G590" t="s">
        <v>18</v>
      </c>
      <c r="H590" t="s">
        <v>18</v>
      </c>
      <c r="I590" t="s">
        <v>18</v>
      </c>
      <c r="J590" t="s">
        <v>27</v>
      </c>
      <c r="K590" s="31" t="s">
        <v>27</v>
      </c>
      <c r="L590" t="s">
        <v>89</v>
      </c>
      <c r="N590" t="s">
        <v>89</v>
      </c>
      <c r="O590" t="s">
        <v>28</v>
      </c>
      <c r="P590" t="s">
        <v>28</v>
      </c>
      <c r="Q590" t="s">
        <v>28</v>
      </c>
      <c r="R590" t="s">
        <v>28</v>
      </c>
    </row>
    <row r="591" spans="1:18" x14ac:dyDescent="0.35">
      <c r="A591">
        <v>71</v>
      </c>
      <c r="B591">
        <v>35</v>
      </c>
      <c r="C591" t="s">
        <v>637</v>
      </c>
      <c r="D591" t="s">
        <v>638</v>
      </c>
      <c r="E591" t="s">
        <v>27</v>
      </c>
      <c r="F591" t="s">
        <v>27</v>
      </c>
      <c r="G591" t="s">
        <v>27</v>
      </c>
      <c r="H591" t="s">
        <v>27</v>
      </c>
      <c r="I591" t="s">
        <v>18</v>
      </c>
      <c r="J591" t="s">
        <v>18</v>
      </c>
      <c r="K591" s="31" t="s">
        <v>27</v>
      </c>
      <c r="L591" t="s">
        <v>89</v>
      </c>
      <c r="M591" t="s">
        <v>89</v>
      </c>
      <c r="N591" t="s">
        <v>89</v>
      </c>
      <c r="O591" t="s">
        <v>28</v>
      </c>
      <c r="P591" t="s">
        <v>28</v>
      </c>
      <c r="Q591" t="s">
        <v>28</v>
      </c>
      <c r="R591" t="s">
        <v>28</v>
      </c>
    </row>
    <row r="592" spans="1:18" x14ac:dyDescent="0.35">
      <c r="A592">
        <v>71</v>
      </c>
      <c r="B592">
        <v>35</v>
      </c>
      <c r="C592" t="s">
        <v>325</v>
      </c>
      <c r="D592" t="s">
        <v>326</v>
      </c>
      <c r="E592" t="s">
        <v>27</v>
      </c>
      <c r="F592" t="s">
        <v>27</v>
      </c>
      <c r="G592" t="s">
        <v>27</v>
      </c>
      <c r="H592" t="s">
        <v>27</v>
      </c>
      <c r="I592" t="s">
        <v>27</v>
      </c>
      <c r="J592" t="s">
        <v>18</v>
      </c>
      <c r="K592" s="9" t="s">
        <v>18</v>
      </c>
      <c r="L592" t="s">
        <v>89</v>
      </c>
      <c r="M592" t="s">
        <v>89</v>
      </c>
      <c r="N592" t="s">
        <v>89</v>
      </c>
      <c r="O592" t="s">
        <v>28</v>
      </c>
      <c r="P592" t="s">
        <v>28</v>
      </c>
      <c r="Q592" t="s">
        <v>28</v>
      </c>
      <c r="R592" s="9" t="s">
        <v>28</v>
      </c>
    </row>
    <row r="593" spans="1:18" x14ac:dyDescent="0.35">
      <c r="A593">
        <v>71</v>
      </c>
      <c r="B593">
        <v>35</v>
      </c>
      <c r="C593" t="s">
        <v>522</v>
      </c>
      <c r="D593" t="s">
        <v>475</v>
      </c>
      <c r="E593" t="s">
        <v>27</v>
      </c>
      <c r="F593" t="s">
        <v>27</v>
      </c>
      <c r="G593" t="s">
        <v>27</v>
      </c>
      <c r="H593" t="s">
        <v>27</v>
      </c>
      <c r="I593" t="s">
        <v>27</v>
      </c>
      <c r="J593" t="s">
        <v>27</v>
      </c>
      <c r="K593" s="9" t="s">
        <v>27</v>
      </c>
      <c r="L593" t="s">
        <v>89</v>
      </c>
      <c r="M593" t="s">
        <v>89</v>
      </c>
      <c r="N593" t="s">
        <v>89</v>
      </c>
      <c r="O593" t="s">
        <v>89</v>
      </c>
      <c r="P593" t="s">
        <v>89</v>
      </c>
      <c r="Q593" t="s">
        <v>89</v>
      </c>
      <c r="R593" s="9" t="s">
        <v>89</v>
      </c>
    </row>
    <row r="594" spans="1:18" x14ac:dyDescent="0.35">
      <c r="A594">
        <v>71</v>
      </c>
      <c r="B594">
        <v>35</v>
      </c>
      <c r="C594" t="s">
        <v>71</v>
      </c>
      <c r="G594" t="s">
        <v>23</v>
      </c>
      <c r="H594" t="s">
        <v>27</v>
      </c>
      <c r="I594" t="s">
        <v>27</v>
      </c>
      <c r="J594" t="s">
        <v>27</v>
      </c>
      <c r="K594" s="9" t="s">
        <v>27</v>
      </c>
      <c r="O594" t="s">
        <v>28</v>
      </c>
      <c r="P594" t="s">
        <v>28</v>
      </c>
      <c r="Q594" t="s">
        <v>28</v>
      </c>
      <c r="R594" s="9" t="s">
        <v>28</v>
      </c>
    </row>
    <row r="595" spans="1:18" x14ac:dyDescent="0.35">
      <c r="A595">
        <v>71</v>
      </c>
      <c r="B595">
        <v>35</v>
      </c>
      <c r="C595" t="s">
        <v>72</v>
      </c>
    </row>
    <row r="596" spans="1:18" x14ac:dyDescent="0.35">
      <c r="A596">
        <v>71</v>
      </c>
      <c r="B596">
        <v>36</v>
      </c>
      <c r="C596" t="s">
        <v>248</v>
      </c>
      <c r="D596" t="s">
        <v>249</v>
      </c>
      <c r="E596" t="s">
        <v>27</v>
      </c>
      <c r="F596" t="s">
        <v>27</v>
      </c>
      <c r="H596" t="s">
        <v>27</v>
      </c>
      <c r="I596" t="s">
        <v>27</v>
      </c>
      <c r="J596" t="s">
        <v>27</v>
      </c>
      <c r="K596" s="31" t="s">
        <v>18</v>
      </c>
      <c r="L596" t="s">
        <v>28</v>
      </c>
      <c r="M596" t="s">
        <v>89</v>
      </c>
      <c r="N596" t="s">
        <v>89</v>
      </c>
      <c r="O596" t="s">
        <v>28</v>
      </c>
      <c r="P596" t="s">
        <v>28</v>
      </c>
      <c r="Q596" t="s">
        <v>28</v>
      </c>
      <c r="R596" t="s">
        <v>28</v>
      </c>
    </row>
    <row r="597" spans="1:18" x14ac:dyDescent="0.35">
      <c r="A597">
        <v>71</v>
      </c>
      <c r="B597">
        <v>36</v>
      </c>
      <c r="C597" t="s">
        <v>478</v>
      </c>
      <c r="D597" t="s">
        <v>479</v>
      </c>
      <c r="E597" t="s">
        <v>27</v>
      </c>
      <c r="F597" t="s">
        <v>27</v>
      </c>
      <c r="H597" t="s">
        <v>27</v>
      </c>
      <c r="I597" t="s">
        <v>27</v>
      </c>
      <c r="J597" t="s">
        <v>27</v>
      </c>
      <c r="K597" s="31" t="s">
        <v>27</v>
      </c>
      <c r="L597" t="s">
        <v>89</v>
      </c>
      <c r="M597" t="s">
        <v>28</v>
      </c>
      <c r="N597" t="s">
        <v>28</v>
      </c>
      <c r="O597" t="s">
        <v>28</v>
      </c>
      <c r="P597" t="s">
        <v>28</v>
      </c>
      <c r="Q597" t="s">
        <v>28</v>
      </c>
      <c r="R597" t="s">
        <v>28</v>
      </c>
    </row>
    <row r="598" spans="1:18" x14ac:dyDescent="0.35">
      <c r="A598">
        <v>71</v>
      </c>
      <c r="B598">
        <v>36</v>
      </c>
      <c r="C598" t="s">
        <v>176</v>
      </c>
      <c r="D598" t="s">
        <v>252</v>
      </c>
      <c r="F598" t="s">
        <v>27</v>
      </c>
      <c r="H598" t="s">
        <v>38</v>
      </c>
      <c r="I598" t="s">
        <v>27</v>
      </c>
      <c r="J598" t="s">
        <v>27</v>
      </c>
      <c r="K598" s="9" t="s">
        <v>27</v>
      </c>
      <c r="M598" t="s">
        <v>28</v>
      </c>
      <c r="N598" t="s">
        <v>28</v>
      </c>
      <c r="O598" t="s">
        <v>89</v>
      </c>
      <c r="P598" t="s">
        <v>89</v>
      </c>
      <c r="Q598" t="s">
        <v>89</v>
      </c>
      <c r="R598" s="9" t="s">
        <v>89</v>
      </c>
    </row>
    <row r="599" spans="1:18" x14ac:dyDescent="0.35">
      <c r="A599">
        <v>71</v>
      </c>
      <c r="B599">
        <v>36</v>
      </c>
      <c r="C599" t="s">
        <v>255</v>
      </c>
      <c r="D599" t="s">
        <v>256</v>
      </c>
      <c r="E599" t="s">
        <v>18</v>
      </c>
      <c r="F599" t="s">
        <v>18</v>
      </c>
      <c r="H599" t="s">
        <v>18</v>
      </c>
      <c r="I599" t="s">
        <v>18</v>
      </c>
      <c r="J599" t="s">
        <v>18</v>
      </c>
      <c r="K599" s="9" t="s">
        <v>18</v>
      </c>
      <c r="L599" t="s">
        <v>89</v>
      </c>
      <c r="M599" t="s">
        <v>28</v>
      </c>
      <c r="N599" t="s">
        <v>28</v>
      </c>
      <c r="O599" t="s">
        <v>89</v>
      </c>
      <c r="P599" t="s">
        <v>89</v>
      </c>
      <c r="Q599" t="s">
        <v>89</v>
      </c>
      <c r="R599" s="9" t="s">
        <v>89</v>
      </c>
    </row>
    <row r="600" spans="1:18" x14ac:dyDescent="0.35">
      <c r="A600">
        <v>71</v>
      </c>
      <c r="B600">
        <v>36</v>
      </c>
      <c r="C600" t="s">
        <v>177</v>
      </c>
      <c r="D600" t="s">
        <v>257</v>
      </c>
      <c r="F600" t="s">
        <v>27</v>
      </c>
      <c r="H600" t="s">
        <v>27</v>
      </c>
      <c r="M600" t="s">
        <v>28</v>
      </c>
      <c r="N600" t="s">
        <v>28</v>
      </c>
      <c r="O600" t="s">
        <v>89</v>
      </c>
      <c r="P600" t="s">
        <v>89</v>
      </c>
      <c r="Q600" t="s">
        <v>89</v>
      </c>
      <c r="R600" t="s">
        <v>89</v>
      </c>
    </row>
    <row r="601" spans="1:18" x14ac:dyDescent="0.35">
      <c r="A601">
        <v>71</v>
      </c>
      <c r="B601">
        <v>36</v>
      </c>
      <c r="C601" t="s">
        <v>178</v>
      </c>
      <c r="E601" t="s">
        <v>27</v>
      </c>
      <c r="F601" t="s">
        <v>27</v>
      </c>
      <c r="H601" t="s">
        <v>27</v>
      </c>
      <c r="I601" t="s">
        <v>27</v>
      </c>
      <c r="J601" t="s">
        <v>27</v>
      </c>
      <c r="K601" t="s">
        <v>27</v>
      </c>
      <c r="L601" t="s">
        <v>28</v>
      </c>
      <c r="M601" t="s">
        <v>28</v>
      </c>
      <c r="N601" t="s">
        <v>28</v>
      </c>
      <c r="O601" t="s">
        <v>89</v>
      </c>
      <c r="P601" t="s">
        <v>89</v>
      </c>
      <c r="Q601" t="s">
        <v>89</v>
      </c>
      <c r="R601" t="s">
        <v>89</v>
      </c>
    </row>
    <row r="602" spans="1:18" x14ac:dyDescent="0.35">
      <c r="A602">
        <v>71</v>
      </c>
      <c r="B602">
        <v>36</v>
      </c>
      <c r="C602" t="s">
        <v>179</v>
      </c>
    </row>
    <row r="603" spans="1:18" x14ac:dyDescent="0.35">
      <c r="A603">
        <v>71</v>
      </c>
      <c r="B603">
        <v>37</v>
      </c>
      <c r="C603" t="s">
        <v>639</v>
      </c>
      <c r="D603" t="s">
        <v>640</v>
      </c>
      <c r="E603" t="s">
        <v>27</v>
      </c>
      <c r="F603" t="s">
        <v>27</v>
      </c>
      <c r="G603" t="s">
        <v>27</v>
      </c>
      <c r="H603" t="s">
        <v>27</v>
      </c>
      <c r="I603" t="s">
        <v>27</v>
      </c>
      <c r="J603" t="s">
        <v>27</v>
      </c>
      <c r="K603" t="s">
        <v>27</v>
      </c>
      <c r="L603" t="s">
        <v>89</v>
      </c>
      <c r="M603" t="s">
        <v>89</v>
      </c>
      <c r="N603" t="s">
        <v>89</v>
      </c>
      <c r="O603" t="s">
        <v>28</v>
      </c>
      <c r="P603" t="s">
        <v>28</v>
      </c>
      <c r="Q603" t="s">
        <v>28</v>
      </c>
      <c r="R603" t="s">
        <v>28</v>
      </c>
    </row>
    <row r="604" spans="1:18" x14ac:dyDescent="0.35">
      <c r="A604">
        <v>71</v>
      </c>
      <c r="B604">
        <v>37</v>
      </c>
      <c r="C604" t="s">
        <v>484</v>
      </c>
      <c r="D604" t="s">
        <v>485</v>
      </c>
      <c r="F604" t="s">
        <v>27</v>
      </c>
      <c r="G604" t="s">
        <v>27</v>
      </c>
      <c r="H604" t="s">
        <v>27</v>
      </c>
      <c r="I604" t="s">
        <v>27</v>
      </c>
      <c r="J604" t="s">
        <v>27</v>
      </c>
      <c r="K604" s="31" t="s">
        <v>18</v>
      </c>
      <c r="M604" t="s">
        <v>89</v>
      </c>
      <c r="N604" t="s">
        <v>89</v>
      </c>
      <c r="O604" t="s">
        <v>28</v>
      </c>
      <c r="P604" t="s">
        <v>28</v>
      </c>
      <c r="Q604" t="s">
        <v>28</v>
      </c>
      <c r="R604" t="s">
        <v>28</v>
      </c>
    </row>
    <row r="605" spans="1:18" x14ac:dyDescent="0.35">
      <c r="A605">
        <v>71</v>
      </c>
      <c r="B605">
        <v>37</v>
      </c>
      <c r="C605" t="s">
        <v>641</v>
      </c>
      <c r="D605" t="s">
        <v>642</v>
      </c>
      <c r="E605" t="s">
        <v>27</v>
      </c>
      <c r="F605" t="s">
        <v>27</v>
      </c>
      <c r="G605" t="s">
        <v>27</v>
      </c>
      <c r="H605" t="s">
        <v>27</v>
      </c>
      <c r="I605" t="s">
        <v>27</v>
      </c>
      <c r="J605" t="s">
        <v>27</v>
      </c>
      <c r="K605" s="31" t="s">
        <v>18</v>
      </c>
      <c r="L605" t="s">
        <v>89</v>
      </c>
      <c r="M605" t="s">
        <v>89</v>
      </c>
      <c r="N605" t="s">
        <v>89</v>
      </c>
      <c r="O605" t="s">
        <v>89</v>
      </c>
      <c r="P605" t="s">
        <v>89</v>
      </c>
      <c r="Q605" t="s">
        <v>89</v>
      </c>
      <c r="R605" t="s">
        <v>89</v>
      </c>
    </row>
    <row r="606" spans="1:18" x14ac:dyDescent="0.35">
      <c r="A606">
        <v>71</v>
      </c>
      <c r="B606">
        <v>37</v>
      </c>
      <c r="C606" t="s">
        <v>487</v>
      </c>
      <c r="D606" t="s">
        <v>488</v>
      </c>
      <c r="E606" t="s">
        <v>27</v>
      </c>
      <c r="F606" t="s">
        <v>27</v>
      </c>
      <c r="G606" t="s">
        <v>27</v>
      </c>
      <c r="H606" t="s">
        <v>27</v>
      </c>
      <c r="I606" t="s">
        <v>27</v>
      </c>
      <c r="J606" t="s">
        <v>27</v>
      </c>
      <c r="K606" t="s">
        <v>27</v>
      </c>
      <c r="L606" t="s">
        <v>89</v>
      </c>
      <c r="M606" t="s">
        <v>89</v>
      </c>
      <c r="N606" t="s">
        <v>89</v>
      </c>
      <c r="O606" t="s">
        <v>89</v>
      </c>
      <c r="P606" t="s">
        <v>89</v>
      </c>
      <c r="Q606" t="s">
        <v>89</v>
      </c>
      <c r="R606" t="s">
        <v>89</v>
      </c>
    </row>
    <row r="607" spans="1:18" x14ac:dyDescent="0.35">
      <c r="A607">
        <v>71</v>
      </c>
      <c r="B607">
        <v>37</v>
      </c>
      <c r="C607" t="s">
        <v>489</v>
      </c>
      <c r="D607" t="s">
        <v>490</v>
      </c>
      <c r="E607" t="s">
        <v>27</v>
      </c>
      <c r="F607" t="s">
        <v>27</v>
      </c>
      <c r="G607" t="s">
        <v>27</v>
      </c>
      <c r="H607" t="s">
        <v>27</v>
      </c>
      <c r="I607" t="s">
        <v>18</v>
      </c>
      <c r="J607" t="s">
        <v>18</v>
      </c>
      <c r="L607" t="s">
        <v>89</v>
      </c>
      <c r="M607" t="s">
        <v>89</v>
      </c>
      <c r="N607" t="s">
        <v>89</v>
      </c>
      <c r="O607" t="s">
        <v>89</v>
      </c>
      <c r="P607" t="s">
        <v>89</v>
      </c>
      <c r="Q607" t="s">
        <v>89</v>
      </c>
      <c r="R607" t="s">
        <v>89</v>
      </c>
    </row>
    <row r="608" spans="1:18" x14ac:dyDescent="0.35">
      <c r="A608">
        <v>71</v>
      </c>
      <c r="B608">
        <v>37</v>
      </c>
      <c r="C608" t="s">
        <v>526</v>
      </c>
      <c r="D608" t="s">
        <v>527</v>
      </c>
      <c r="E608" t="s">
        <v>27</v>
      </c>
      <c r="F608" t="s">
        <v>27</v>
      </c>
      <c r="G608" t="s">
        <v>64</v>
      </c>
      <c r="H608" t="s">
        <v>64</v>
      </c>
      <c r="I608" t="s">
        <v>27</v>
      </c>
      <c r="J608" t="s">
        <v>27</v>
      </c>
      <c r="K608" t="s">
        <v>27</v>
      </c>
      <c r="L608" t="s">
        <v>89</v>
      </c>
      <c r="M608" t="s">
        <v>89</v>
      </c>
      <c r="N608" t="s">
        <v>89</v>
      </c>
      <c r="O608" t="s">
        <v>89</v>
      </c>
      <c r="P608" t="s">
        <v>89</v>
      </c>
      <c r="Q608" t="s">
        <v>89</v>
      </c>
      <c r="R608" t="s">
        <v>89</v>
      </c>
    </row>
    <row r="609" spans="1:18" x14ac:dyDescent="0.35">
      <c r="A609">
        <v>71</v>
      </c>
      <c r="B609">
        <v>37</v>
      </c>
      <c r="C609" t="s">
        <v>643</v>
      </c>
      <c r="D609" t="s">
        <v>644</v>
      </c>
      <c r="E609" t="s">
        <v>49</v>
      </c>
      <c r="F609" t="s">
        <v>61</v>
      </c>
      <c r="G609" t="s">
        <v>27</v>
      </c>
      <c r="H609" t="s">
        <v>27</v>
      </c>
      <c r="I609" t="s">
        <v>27</v>
      </c>
      <c r="J609" t="s">
        <v>27</v>
      </c>
      <c r="K609" t="s">
        <v>18</v>
      </c>
      <c r="L609" t="s">
        <v>89</v>
      </c>
      <c r="M609" t="s">
        <v>89</v>
      </c>
      <c r="N609" t="s">
        <v>89</v>
      </c>
      <c r="O609" t="s">
        <v>89</v>
      </c>
      <c r="P609" t="s">
        <v>89</v>
      </c>
      <c r="Q609" t="s">
        <v>89</v>
      </c>
      <c r="R609" t="s">
        <v>89</v>
      </c>
    </row>
    <row r="610" spans="1:18" x14ac:dyDescent="0.35">
      <c r="A610">
        <v>71</v>
      </c>
      <c r="B610">
        <v>37</v>
      </c>
      <c r="C610" t="s">
        <v>77</v>
      </c>
      <c r="E610" t="s">
        <v>18</v>
      </c>
      <c r="F610" t="s">
        <v>18</v>
      </c>
      <c r="G610" t="s">
        <v>27</v>
      </c>
      <c r="H610" t="s">
        <v>27</v>
      </c>
      <c r="I610" t="s">
        <v>27</v>
      </c>
      <c r="J610" t="s">
        <v>27</v>
      </c>
      <c r="K610" s="9" t="s">
        <v>27</v>
      </c>
      <c r="L610" t="s">
        <v>89</v>
      </c>
      <c r="M610" t="s">
        <v>89</v>
      </c>
      <c r="N610" t="s">
        <v>89</v>
      </c>
      <c r="O610" t="s">
        <v>89</v>
      </c>
      <c r="P610" t="s">
        <v>89</v>
      </c>
      <c r="Q610" t="s">
        <v>89</v>
      </c>
      <c r="R610" s="9" t="s">
        <v>89</v>
      </c>
    </row>
    <row r="611" spans="1:18" x14ac:dyDescent="0.35">
      <c r="A611">
        <v>71</v>
      </c>
      <c r="B611">
        <v>37</v>
      </c>
      <c r="C611" t="s">
        <v>78</v>
      </c>
    </row>
    <row r="612" spans="1:18" x14ac:dyDescent="0.35">
      <c r="A612">
        <v>71</v>
      </c>
      <c r="B612">
        <v>38</v>
      </c>
      <c r="C612" t="s">
        <v>532</v>
      </c>
      <c r="D612" t="s">
        <v>533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18</v>
      </c>
      <c r="K612" s="9" t="s">
        <v>18</v>
      </c>
      <c r="L612" t="s">
        <v>28</v>
      </c>
      <c r="M612" t="s">
        <v>89</v>
      </c>
      <c r="N612" t="s">
        <v>89</v>
      </c>
      <c r="O612" t="s">
        <v>28</v>
      </c>
      <c r="P612" t="s">
        <v>28</v>
      </c>
      <c r="Q612" t="s">
        <v>28</v>
      </c>
      <c r="R612" s="9" t="s">
        <v>28</v>
      </c>
    </row>
    <row r="613" spans="1:18" x14ac:dyDescent="0.35">
      <c r="A613">
        <v>71</v>
      </c>
      <c r="B613">
        <v>38</v>
      </c>
      <c r="C613" t="s">
        <v>645</v>
      </c>
      <c r="D613" t="s">
        <v>646</v>
      </c>
      <c r="E613" t="s">
        <v>18</v>
      </c>
      <c r="F613" t="s">
        <v>18</v>
      </c>
      <c r="G613" t="s">
        <v>18</v>
      </c>
      <c r="H613" t="s">
        <v>18</v>
      </c>
      <c r="I613" t="s">
        <v>18</v>
      </c>
      <c r="J613" t="s">
        <v>18</v>
      </c>
      <c r="K613" s="9" t="s">
        <v>18</v>
      </c>
      <c r="L613" t="s">
        <v>28</v>
      </c>
      <c r="M613" t="s">
        <v>89</v>
      </c>
      <c r="N613" t="s">
        <v>89</v>
      </c>
      <c r="O613" t="s">
        <v>28</v>
      </c>
      <c r="P613" t="s">
        <v>28</v>
      </c>
      <c r="Q613" t="s">
        <v>28</v>
      </c>
      <c r="R613" s="9" t="s">
        <v>28</v>
      </c>
    </row>
    <row r="614" spans="1:18" x14ac:dyDescent="0.35">
      <c r="A614">
        <v>71</v>
      </c>
      <c r="B614">
        <v>38</v>
      </c>
      <c r="C614" t="s">
        <v>536</v>
      </c>
      <c r="G614" t="s">
        <v>23</v>
      </c>
      <c r="H614" t="s">
        <v>27</v>
      </c>
      <c r="I614" t="s">
        <v>27</v>
      </c>
      <c r="J614" t="s">
        <v>27</v>
      </c>
      <c r="K614" s="9" t="s">
        <v>27</v>
      </c>
      <c r="O614" t="s">
        <v>89</v>
      </c>
      <c r="P614" t="s">
        <v>89</v>
      </c>
      <c r="Q614" t="s">
        <v>89</v>
      </c>
      <c r="R614" s="9" t="s">
        <v>89</v>
      </c>
    </row>
    <row r="615" spans="1:18" x14ac:dyDescent="0.35">
      <c r="A615">
        <v>71</v>
      </c>
      <c r="B615">
        <v>38</v>
      </c>
      <c r="C615" t="s">
        <v>267</v>
      </c>
    </row>
    <row r="616" spans="1:18" x14ac:dyDescent="0.35">
      <c r="A616">
        <v>71</v>
      </c>
      <c r="B616">
        <v>39</v>
      </c>
      <c r="C616" t="s">
        <v>647</v>
      </c>
      <c r="D616" t="s">
        <v>373</v>
      </c>
      <c r="E616" t="s">
        <v>27</v>
      </c>
      <c r="F616" t="s">
        <v>27</v>
      </c>
      <c r="G616" t="s">
        <v>27</v>
      </c>
      <c r="H616" t="s">
        <v>27</v>
      </c>
      <c r="I616" t="s">
        <v>27</v>
      </c>
      <c r="J616" t="s">
        <v>27</v>
      </c>
      <c r="K616" s="9" t="s">
        <v>27</v>
      </c>
      <c r="L616" t="s">
        <v>89</v>
      </c>
      <c r="M616" t="s">
        <v>89</v>
      </c>
      <c r="N616" t="s">
        <v>89</v>
      </c>
      <c r="O616" t="s">
        <v>89</v>
      </c>
      <c r="P616" t="s">
        <v>89</v>
      </c>
      <c r="Q616" t="s">
        <v>89</v>
      </c>
      <c r="R616" s="9" t="s">
        <v>89</v>
      </c>
    </row>
    <row r="617" spans="1:18" x14ac:dyDescent="0.35">
      <c r="A617">
        <v>71</v>
      </c>
      <c r="B617">
        <v>39</v>
      </c>
      <c r="C617" t="s">
        <v>268</v>
      </c>
    </row>
    <row r="618" spans="1:18" x14ac:dyDescent="0.35">
      <c r="A618">
        <v>71</v>
      </c>
      <c r="B618">
        <v>45</v>
      </c>
      <c r="C618" t="s">
        <v>537</v>
      </c>
      <c r="D618" t="s">
        <v>538</v>
      </c>
      <c r="E618" t="s">
        <v>27</v>
      </c>
      <c r="F618" t="s">
        <v>27</v>
      </c>
      <c r="G618" t="s">
        <v>27</v>
      </c>
      <c r="H618" t="s">
        <v>27</v>
      </c>
      <c r="I618" t="s">
        <v>27</v>
      </c>
      <c r="J618" t="s">
        <v>27</v>
      </c>
      <c r="K618" t="s">
        <v>27</v>
      </c>
      <c r="L618" t="s">
        <v>89</v>
      </c>
      <c r="M618" t="s">
        <v>89</v>
      </c>
      <c r="N618" t="s">
        <v>89</v>
      </c>
      <c r="O618" t="s">
        <v>89</v>
      </c>
      <c r="P618" t="s">
        <v>89</v>
      </c>
      <c r="Q618" t="s">
        <v>89</v>
      </c>
      <c r="R618" t="s">
        <v>89</v>
      </c>
    </row>
    <row r="619" spans="1:18" x14ac:dyDescent="0.35">
      <c r="A619">
        <v>71</v>
      </c>
      <c r="B619">
        <v>45</v>
      </c>
      <c r="C619" t="s">
        <v>539</v>
      </c>
      <c r="D619" t="s">
        <v>540</v>
      </c>
      <c r="E619" t="s">
        <v>27</v>
      </c>
      <c r="F619" t="s">
        <v>27</v>
      </c>
      <c r="G619" t="s">
        <v>27</v>
      </c>
      <c r="H619" t="s">
        <v>27</v>
      </c>
      <c r="I619" t="s">
        <v>27</v>
      </c>
      <c r="J619" t="s">
        <v>27</v>
      </c>
      <c r="K619" t="s">
        <v>27</v>
      </c>
      <c r="L619" t="s">
        <v>89</v>
      </c>
      <c r="M619" t="s">
        <v>89</v>
      </c>
      <c r="N619" t="s">
        <v>89</v>
      </c>
      <c r="O619" t="s">
        <v>89</v>
      </c>
      <c r="P619" t="s">
        <v>89</v>
      </c>
      <c r="Q619" t="s">
        <v>89</v>
      </c>
      <c r="R619" t="s">
        <v>89</v>
      </c>
    </row>
    <row r="620" spans="1:18" x14ac:dyDescent="0.35">
      <c r="A620">
        <v>71</v>
      </c>
      <c r="B620">
        <v>45</v>
      </c>
      <c r="C620" t="s">
        <v>282</v>
      </c>
      <c r="D620" t="s">
        <v>283</v>
      </c>
      <c r="G620" t="s">
        <v>27</v>
      </c>
      <c r="H620" t="s">
        <v>27</v>
      </c>
      <c r="I620" t="s">
        <v>27</v>
      </c>
      <c r="J620" t="s">
        <v>27</v>
      </c>
      <c r="K620" t="s">
        <v>49</v>
      </c>
      <c r="O620" t="s">
        <v>89</v>
      </c>
      <c r="P620" t="s">
        <v>89</v>
      </c>
      <c r="Q620" t="s">
        <v>89</v>
      </c>
      <c r="R620" t="s">
        <v>89</v>
      </c>
    </row>
    <row r="621" spans="1:18" x14ac:dyDescent="0.35">
      <c r="A621">
        <v>71</v>
      </c>
      <c r="B621">
        <v>45</v>
      </c>
      <c r="C621" t="s">
        <v>196</v>
      </c>
      <c r="D621" t="s">
        <v>197</v>
      </c>
      <c r="E621" t="s">
        <v>18</v>
      </c>
      <c r="F621" t="s">
        <v>18</v>
      </c>
      <c r="G621" t="s">
        <v>18</v>
      </c>
      <c r="H621" t="s">
        <v>18</v>
      </c>
      <c r="I621" t="s">
        <v>18</v>
      </c>
      <c r="J621" t="s">
        <v>18</v>
      </c>
      <c r="L621" t="s">
        <v>89</v>
      </c>
      <c r="M621" t="s">
        <v>89</v>
      </c>
      <c r="N621" t="s">
        <v>89</v>
      </c>
      <c r="O621" t="s">
        <v>89</v>
      </c>
      <c r="P621" t="s">
        <v>89</v>
      </c>
      <c r="Q621" t="s">
        <v>89</v>
      </c>
      <c r="R621" t="s">
        <v>89</v>
      </c>
    </row>
    <row r="622" spans="1:18" x14ac:dyDescent="0.35">
      <c r="A622">
        <v>71</v>
      </c>
      <c r="B622">
        <v>45</v>
      </c>
      <c r="C622" t="s">
        <v>541</v>
      </c>
      <c r="D622" t="s">
        <v>542</v>
      </c>
      <c r="E622" t="s">
        <v>27</v>
      </c>
      <c r="F622" t="s">
        <v>27</v>
      </c>
      <c r="G622" t="s">
        <v>27</v>
      </c>
      <c r="H622" t="s">
        <v>27</v>
      </c>
      <c r="I622" t="s">
        <v>27</v>
      </c>
      <c r="J622" t="s">
        <v>27</v>
      </c>
      <c r="K622" t="s">
        <v>27</v>
      </c>
      <c r="L622" t="s">
        <v>89</v>
      </c>
      <c r="M622" t="s">
        <v>89</v>
      </c>
      <c r="N622" t="s">
        <v>89</v>
      </c>
      <c r="O622" t="s">
        <v>89</v>
      </c>
      <c r="P622" t="s">
        <v>89</v>
      </c>
      <c r="Q622" t="s">
        <v>89</v>
      </c>
      <c r="R622" t="s">
        <v>89</v>
      </c>
    </row>
    <row r="623" spans="1:18" x14ac:dyDescent="0.35">
      <c r="A623">
        <v>71</v>
      </c>
      <c r="B623">
        <v>45</v>
      </c>
      <c r="C623" t="s">
        <v>84</v>
      </c>
      <c r="G623" t="s">
        <v>23</v>
      </c>
      <c r="H623" t="s">
        <v>27</v>
      </c>
      <c r="I623" t="s">
        <v>27</v>
      </c>
      <c r="J623" t="s">
        <v>27</v>
      </c>
      <c r="K623" s="9" t="s">
        <v>27</v>
      </c>
      <c r="O623" t="s">
        <v>89</v>
      </c>
      <c r="P623" t="s">
        <v>89</v>
      </c>
      <c r="Q623" t="s">
        <v>89</v>
      </c>
      <c r="R623" s="9" t="s">
        <v>89</v>
      </c>
    </row>
    <row r="624" spans="1:18" x14ac:dyDescent="0.35">
      <c r="A624">
        <v>71</v>
      </c>
      <c r="B624">
        <v>45</v>
      </c>
      <c r="C624" t="s">
        <v>81</v>
      </c>
    </row>
    <row r="625" spans="1:18" x14ac:dyDescent="0.35">
      <c r="A625">
        <v>71</v>
      </c>
      <c r="B625">
        <v>57</v>
      </c>
      <c r="C625" t="s">
        <v>289</v>
      </c>
      <c r="D625" t="s">
        <v>290</v>
      </c>
      <c r="E625" t="s">
        <v>27</v>
      </c>
      <c r="F625" t="s">
        <v>27</v>
      </c>
      <c r="G625" t="s">
        <v>27</v>
      </c>
      <c r="H625" t="s">
        <v>27</v>
      </c>
      <c r="I625" t="s">
        <v>27</v>
      </c>
      <c r="J625" t="s">
        <v>27</v>
      </c>
      <c r="K625" t="s">
        <v>49</v>
      </c>
      <c r="L625" t="s">
        <v>89</v>
      </c>
      <c r="M625" t="s">
        <v>89</v>
      </c>
      <c r="N625" t="s">
        <v>89</v>
      </c>
      <c r="O625" t="s">
        <v>89</v>
      </c>
      <c r="P625" t="s">
        <v>89</v>
      </c>
      <c r="Q625" t="s">
        <v>89</v>
      </c>
      <c r="R625" t="s">
        <v>89</v>
      </c>
    </row>
    <row r="626" spans="1:18" x14ac:dyDescent="0.35">
      <c r="A626">
        <v>71</v>
      </c>
      <c r="B626">
        <v>57</v>
      </c>
      <c r="C626" t="s">
        <v>291</v>
      </c>
      <c r="D626" t="s">
        <v>292</v>
      </c>
      <c r="E626" t="s">
        <v>27</v>
      </c>
      <c r="F626" t="s">
        <v>27</v>
      </c>
      <c r="G626" t="s">
        <v>27</v>
      </c>
      <c r="H626" t="s">
        <v>27</v>
      </c>
      <c r="I626" t="s">
        <v>27</v>
      </c>
      <c r="J626" t="s">
        <v>27</v>
      </c>
      <c r="K626" t="s">
        <v>49</v>
      </c>
      <c r="L626" t="s">
        <v>89</v>
      </c>
      <c r="M626" t="s">
        <v>89</v>
      </c>
      <c r="N626" t="s">
        <v>89</v>
      </c>
      <c r="O626" t="s">
        <v>28</v>
      </c>
      <c r="P626" t="s">
        <v>28</v>
      </c>
      <c r="Q626" t="s">
        <v>28</v>
      </c>
      <c r="R626" t="s">
        <v>28</v>
      </c>
    </row>
    <row r="627" spans="1:18" x14ac:dyDescent="0.35">
      <c r="A627">
        <v>71</v>
      </c>
      <c r="B627">
        <v>57</v>
      </c>
      <c r="C627" t="s">
        <v>295</v>
      </c>
      <c r="D627" t="s">
        <v>296</v>
      </c>
      <c r="E627" t="s">
        <v>27</v>
      </c>
      <c r="F627" t="s">
        <v>27</v>
      </c>
      <c r="G627" t="s">
        <v>27</v>
      </c>
      <c r="H627" t="s">
        <v>27</v>
      </c>
      <c r="I627" t="s">
        <v>27</v>
      </c>
      <c r="J627" t="s">
        <v>27</v>
      </c>
      <c r="K627" t="s">
        <v>49</v>
      </c>
      <c r="L627" t="s">
        <v>89</v>
      </c>
      <c r="M627" t="s">
        <v>155</v>
      </c>
      <c r="N627" t="s">
        <v>89</v>
      </c>
      <c r="O627" t="s">
        <v>28</v>
      </c>
      <c r="P627" t="s">
        <v>28</v>
      </c>
      <c r="Q627" t="s">
        <v>28</v>
      </c>
      <c r="R627" t="s">
        <v>28</v>
      </c>
    </row>
    <row r="628" spans="1:18" x14ac:dyDescent="0.35">
      <c r="A628">
        <v>71</v>
      </c>
      <c r="B628">
        <v>57</v>
      </c>
      <c r="C628" t="s">
        <v>297</v>
      </c>
      <c r="D628" t="s">
        <v>298</v>
      </c>
      <c r="G628" t="s">
        <v>27</v>
      </c>
      <c r="H628" t="s">
        <v>27</v>
      </c>
      <c r="I628" t="s">
        <v>27</v>
      </c>
      <c r="J628" t="s">
        <v>27</v>
      </c>
      <c r="K628" s="9" t="s">
        <v>27</v>
      </c>
      <c r="N628" t="s">
        <v>89</v>
      </c>
      <c r="O628" t="s">
        <v>89</v>
      </c>
      <c r="P628" t="s">
        <v>89</v>
      </c>
      <c r="Q628" t="s">
        <v>89</v>
      </c>
      <c r="R628" s="9" t="s">
        <v>89</v>
      </c>
    </row>
    <row r="629" spans="1:18" x14ac:dyDescent="0.35">
      <c r="A629">
        <v>71</v>
      </c>
      <c r="B629">
        <v>57</v>
      </c>
      <c r="C629" t="s">
        <v>299</v>
      </c>
      <c r="G629" t="s">
        <v>23</v>
      </c>
      <c r="H629" t="s">
        <v>27</v>
      </c>
      <c r="I629" t="s">
        <v>648</v>
      </c>
      <c r="J629" t="s">
        <v>648</v>
      </c>
      <c r="K629" s="9" t="s">
        <v>648</v>
      </c>
      <c r="O629" t="s">
        <v>89</v>
      </c>
      <c r="P629" t="s">
        <v>89</v>
      </c>
      <c r="Q629" t="s">
        <v>89</v>
      </c>
      <c r="R629" s="9" t="s">
        <v>89</v>
      </c>
    </row>
    <row r="630" spans="1:18" x14ac:dyDescent="0.35">
      <c r="A630">
        <v>71</v>
      </c>
      <c r="B630">
        <v>57</v>
      </c>
      <c r="C630" t="s">
        <v>300</v>
      </c>
    </row>
    <row r="631" spans="1:18" x14ac:dyDescent="0.35">
      <c r="A631">
        <v>77</v>
      </c>
      <c r="B631">
        <v>32</v>
      </c>
      <c r="C631" t="s">
        <v>649</v>
      </c>
      <c r="H631" t="s">
        <v>27</v>
      </c>
      <c r="I631" t="s">
        <v>27</v>
      </c>
      <c r="J631" t="s">
        <v>27</v>
      </c>
      <c r="K631" s="17" t="s">
        <v>49</v>
      </c>
      <c r="O631" t="s">
        <v>20</v>
      </c>
      <c r="P631" t="s">
        <v>20</v>
      </c>
      <c r="Q631" t="s">
        <v>20</v>
      </c>
      <c r="R631" s="17" t="s">
        <v>20</v>
      </c>
    </row>
    <row r="632" spans="1:18" x14ac:dyDescent="0.35">
      <c r="A632">
        <v>77</v>
      </c>
      <c r="B632">
        <v>33</v>
      </c>
      <c r="C632" t="s">
        <v>122</v>
      </c>
      <c r="E632" t="s">
        <v>27</v>
      </c>
      <c r="F632" t="s">
        <v>27</v>
      </c>
      <c r="G632" t="s">
        <v>27</v>
      </c>
      <c r="H632" t="s">
        <v>19</v>
      </c>
      <c r="I632" t="s">
        <v>19</v>
      </c>
      <c r="J632" t="s">
        <v>19</v>
      </c>
      <c r="K632" s="9" t="s">
        <v>19</v>
      </c>
      <c r="L632" t="s">
        <v>89</v>
      </c>
      <c r="M632" t="s">
        <v>89</v>
      </c>
      <c r="N632" t="s">
        <v>89</v>
      </c>
      <c r="O632" t="s">
        <v>89</v>
      </c>
      <c r="P632" t="s">
        <v>20</v>
      </c>
      <c r="Q632" t="s">
        <v>89</v>
      </c>
      <c r="R632" t="s">
        <v>89</v>
      </c>
    </row>
    <row r="633" spans="1:18" x14ac:dyDescent="0.35">
      <c r="A633">
        <v>77</v>
      </c>
      <c r="B633">
        <v>34</v>
      </c>
      <c r="C633" t="s">
        <v>66</v>
      </c>
      <c r="K633" s="17" t="s">
        <v>27</v>
      </c>
      <c r="R633" s="17" t="s">
        <v>89</v>
      </c>
    </row>
    <row r="634" spans="1:18" x14ac:dyDescent="0.35">
      <c r="A634">
        <v>77</v>
      </c>
      <c r="B634">
        <v>35</v>
      </c>
      <c r="C634" t="s">
        <v>650</v>
      </c>
      <c r="D634" t="s">
        <v>651</v>
      </c>
      <c r="E634" t="s">
        <v>27</v>
      </c>
      <c r="F634" t="s">
        <v>27</v>
      </c>
      <c r="G634" t="s">
        <v>27</v>
      </c>
      <c r="H634" t="s">
        <v>27</v>
      </c>
      <c r="I634" t="s">
        <v>27</v>
      </c>
      <c r="J634" t="s">
        <v>27</v>
      </c>
      <c r="K634" s="21" t="s">
        <v>241</v>
      </c>
      <c r="L634" t="s">
        <v>20</v>
      </c>
      <c r="M634" t="s">
        <v>20</v>
      </c>
      <c r="N634" t="s">
        <v>20</v>
      </c>
      <c r="O634" t="s">
        <v>20</v>
      </c>
      <c r="P634" t="s">
        <v>28</v>
      </c>
      <c r="Q634" t="s">
        <v>20</v>
      </c>
      <c r="R634" s="17" t="s">
        <v>20</v>
      </c>
    </row>
    <row r="635" spans="1:18" x14ac:dyDescent="0.35">
      <c r="A635">
        <v>77</v>
      </c>
      <c r="B635">
        <v>35</v>
      </c>
      <c r="C635" t="s">
        <v>652</v>
      </c>
      <c r="D635" t="s">
        <v>653</v>
      </c>
      <c r="E635" t="s">
        <v>27</v>
      </c>
      <c r="F635" t="s">
        <v>27</v>
      </c>
      <c r="G635" t="s">
        <v>27</v>
      </c>
      <c r="H635" t="s">
        <v>27</v>
      </c>
      <c r="I635" t="s">
        <v>27</v>
      </c>
      <c r="J635" t="s">
        <v>27</v>
      </c>
      <c r="K635" s="21" t="s">
        <v>61</v>
      </c>
      <c r="L635" t="s">
        <v>20</v>
      </c>
      <c r="M635" t="s">
        <v>20</v>
      </c>
      <c r="N635" t="s">
        <v>20</v>
      </c>
      <c r="O635" t="s">
        <v>28</v>
      </c>
      <c r="P635" t="s">
        <v>28</v>
      </c>
      <c r="Q635" t="s">
        <v>28</v>
      </c>
      <c r="R635" s="17" t="s">
        <v>20</v>
      </c>
    </row>
    <row r="636" spans="1:18" x14ac:dyDescent="0.35">
      <c r="A636">
        <v>77</v>
      </c>
      <c r="B636">
        <v>35</v>
      </c>
      <c r="C636" t="s">
        <v>654</v>
      </c>
      <c r="D636" t="s">
        <v>655</v>
      </c>
      <c r="E636" t="s">
        <v>27</v>
      </c>
      <c r="F636" t="s">
        <v>27</v>
      </c>
      <c r="G636" t="s">
        <v>27</v>
      </c>
      <c r="H636" t="s">
        <v>27</v>
      </c>
      <c r="I636" t="s">
        <v>27</v>
      </c>
      <c r="J636" t="s">
        <v>27</v>
      </c>
      <c r="K636" s="21" t="s">
        <v>506</v>
      </c>
      <c r="L636" t="s">
        <v>28</v>
      </c>
      <c r="M636" t="s">
        <v>28</v>
      </c>
      <c r="N636" t="s">
        <v>28</v>
      </c>
      <c r="O636" t="s">
        <v>28</v>
      </c>
      <c r="P636" t="s">
        <v>28</v>
      </c>
      <c r="Q636" t="s">
        <v>28</v>
      </c>
      <c r="R636" s="17" t="s">
        <v>28</v>
      </c>
    </row>
    <row r="637" spans="1:18" x14ac:dyDescent="0.35">
      <c r="A637">
        <v>77</v>
      </c>
      <c r="B637">
        <v>35</v>
      </c>
      <c r="C637" t="s">
        <v>656</v>
      </c>
      <c r="D637" t="s">
        <v>657</v>
      </c>
      <c r="E637" t="s">
        <v>27</v>
      </c>
      <c r="F637" t="s">
        <v>27</v>
      </c>
      <c r="G637" t="s">
        <v>27</v>
      </c>
      <c r="H637" t="s">
        <v>27</v>
      </c>
      <c r="I637" t="s">
        <v>27</v>
      </c>
      <c r="J637" t="s">
        <v>27</v>
      </c>
      <c r="K637" s="21" t="s">
        <v>754</v>
      </c>
      <c r="L637" t="s">
        <v>89</v>
      </c>
      <c r="M637" t="s">
        <v>89</v>
      </c>
      <c r="N637" t="s">
        <v>89</v>
      </c>
      <c r="O637" t="s">
        <v>28</v>
      </c>
      <c r="P637" t="s">
        <v>20</v>
      </c>
      <c r="Q637" t="s">
        <v>28</v>
      </c>
      <c r="R637" s="17" t="s">
        <v>20</v>
      </c>
    </row>
    <row r="638" spans="1:18" x14ac:dyDescent="0.35">
      <c r="A638">
        <v>77</v>
      </c>
      <c r="B638">
        <v>35</v>
      </c>
      <c r="C638" t="s">
        <v>71</v>
      </c>
    </row>
    <row r="639" spans="1:18" x14ac:dyDescent="0.35">
      <c r="A639">
        <v>77</v>
      </c>
      <c r="B639">
        <v>35</v>
      </c>
      <c r="C639" t="s">
        <v>72</v>
      </c>
    </row>
    <row r="640" spans="1:18" x14ac:dyDescent="0.35">
      <c r="A640">
        <v>77</v>
      </c>
      <c r="B640">
        <v>36</v>
      </c>
      <c r="C640" t="s">
        <v>163</v>
      </c>
      <c r="D640" t="s">
        <v>164</v>
      </c>
    </row>
    <row r="641" spans="1:18" x14ac:dyDescent="0.35">
      <c r="A641">
        <v>77</v>
      </c>
      <c r="B641">
        <v>36</v>
      </c>
      <c r="C641" t="s">
        <v>246</v>
      </c>
      <c r="D641" t="s">
        <v>247</v>
      </c>
      <c r="R641" s="17"/>
    </row>
    <row r="642" spans="1:18" x14ac:dyDescent="0.35">
      <c r="A642">
        <v>77</v>
      </c>
      <c r="B642">
        <v>36</v>
      </c>
      <c r="C642" t="s">
        <v>658</v>
      </c>
      <c r="D642" t="s">
        <v>659</v>
      </c>
      <c r="R642" s="20"/>
    </row>
    <row r="643" spans="1:18" x14ac:dyDescent="0.35">
      <c r="A643">
        <v>77</v>
      </c>
      <c r="B643">
        <v>36</v>
      </c>
      <c r="C643" t="s">
        <v>176</v>
      </c>
      <c r="D643" t="s">
        <v>252</v>
      </c>
      <c r="R643" s="17"/>
    </row>
    <row r="644" spans="1:18" x14ac:dyDescent="0.35">
      <c r="A644">
        <v>77</v>
      </c>
      <c r="B644">
        <v>36</v>
      </c>
      <c r="C644" t="s">
        <v>177</v>
      </c>
      <c r="D644" t="s">
        <v>257</v>
      </c>
      <c r="R644" s="17"/>
    </row>
    <row r="645" spans="1:18" x14ac:dyDescent="0.35">
      <c r="A645">
        <v>77</v>
      </c>
      <c r="B645">
        <v>36</v>
      </c>
      <c r="C645" t="s">
        <v>178</v>
      </c>
      <c r="R645" s="17"/>
    </row>
    <row r="646" spans="1:18" x14ac:dyDescent="0.35">
      <c r="A646">
        <v>77</v>
      </c>
      <c r="B646">
        <v>36</v>
      </c>
      <c r="C646" t="s">
        <v>179</v>
      </c>
      <c r="R646" s="17"/>
    </row>
    <row r="647" spans="1:18" x14ac:dyDescent="0.35">
      <c r="A647">
        <v>77</v>
      </c>
      <c r="B647">
        <v>37</v>
      </c>
      <c r="C647" t="s">
        <v>486</v>
      </c>
      <c r="D647" t="s">
        <v>261</v>
      </c>
      <c r="E647" t="s">
        <v>49</v>
      </c>
      <c r="F647" t="s">
        <v>61</v>
      </c>
      <c r="G647" t="s">
        <v>49</v>
      </c>
      <c r="H647" t="s">
        <v>405</v>
      </c>
      <c r="I647" t="s">
        <v>61</v>
      </c>
      <c r="J647" t="s">
        <v>61</v>
      </c>
      <c r="K647" s="21" t="s">
        <v>27</v>
      </c>
      <c r="L647" t="s">
        <v>20</v>
      </c>
      <c r="M647" t="s">
        <v>20</v>
      </c>
      <c r="N647" t="s">
        <v>20</v>
      </c>
      <c r="O647" t="s">
        <v>660</v>
      </c>
      <c r="P647" t="s">
        <v>28</v>
      </c>
      <c r="Q647" t="s">
        <v>89</v>
      </c>
      <c r="R647" s="17" t="s">
        <v>28</v>
      </c>
    </row>
    <row r="648" spans="1:18" x14ac:dyDescent="0.35">
      <c r="A648">
        <v>77</v>
      </c>
      <c r="B648">
        <v>37</v>
      </c>
      <c r="C648" t="s">
        <v>661</v>
      </c>
      <c r="D648" t="s">
        <v>662</v>
      </c>
      <c r="E648" t="s">
        <v>49</v>
      </c>
      <c r="F648" t="s">
        <v>27</v>
      </c>
      <c r="G648" t="s">
        <v>49</v>
      </c>
      <c r="H648" t="s">
        <v>117</v>
      </c>
      <c r="I648" t="s">
        <v>506</v>
      </c>
      <c r="J648" t="s">
        <v>27</v>
      </c>
      <c r="K648" s="21" t="s">
        <v>61</v>
      </c>
      <c r="L648" t="s">
        <v>20</v>
      </c>
      <c r="M648" t="s">
        <v>20</v>
      </c>
      <c r="N648" t="s">
        <v>20</v>
      </c>
      <c r="O648" t="s">
        <v>28</v>
      </c>
      <c r="P648" t="s">
        <v>28</v>
      </c>
      <c r="Q648" t="s">
        <v>28</v>
      </c>
      <c r="R648" s="17" t="s">
        <v>20</v>
      </c>
    </row>
    <row r="649" spans="1:18" x14ac:dyDescent="0.35">
      <c r="A649">
        <v>77</v>
      </c>
      <c r="B649">
        <v>37</v>
      </c>
      <c r="C649" t="s">
        <v>77</v>
      </c>
      <c r="R649" s="20"/>
    </row>
    <row r="650" spans="1:18" x14ac:dyDescent="0.35">
      <c r="A650">
        <v>77</v>
      </c>
      <c r="B650">
        <v>37</v>
      </c>
      <c r="C650" t="s">
        <v>78</v>
      </c>
      <c r="R650" s="17"/>
    </row>
    <row r="651" spans="1:18" x14ac:dyDescent="0.35">
      <c r="A651">
        <v>77</v>
      </c>
      <c r="B651">
        <v>39</v>
      </c>
      <c r="C651" t="s">
        <v>268</v>
      </c>
      <c r="R651" s="17"/>
    </row>
    <row r="652" spans="1:18" x14ac:dyDescent="0.35">
      <c r="A652">
        <v>77</v>
      </c>
      <c r="B652">
        <v>42</v>
      </c>
      <c r="C652" t="s">
        <v>663</v>
      </c>
      <c r="D652" t="s">
        <v>623</v>
      </c>
      <c r="H652" t="s">
        <v>27</v>
      </c>
      <c r="I652" t="s">
        <v>27</v>
      </c>
      <c r="J652" t="s">
        <v>27</v>
      </c>
      <c r="K652" s="17" t="s">
        <v>18</v>
      </c>
      <c r="O652" t="s">
        <v>28</v>
      </c>
      <c r="P652" t="s">
        <v>28</v>
      </c>
      <c r="Q652" t="s">
        <v>28</v>
      </c>
      <c r="R652" s="17" t="s">
        <v>28</v>
      </c>
    </row>
    <row r="653" spans="1:18" x14ac:dyDescent="0.35">
      <c r="A653">
        <v>77</v>
      </c>
      <c r="B653">
        <v>42</v>
      </c>
      <c r="C653" t="s">
        <v>577</v>
      </c>
      <c r="K653" s="21" t="s">
        <v>46</v>
      </c>
      <c r="R653" s="17"/>
    </row>
    <row r="654" spans="1:18" x14ac:dyDescent="0.35">
      <c r="A654">
        <v>77</v>
      </c>
      <c r="B654">
        <v>42</v>
      </c>
      <c r="C654" t="s">
        <v>374</v>
      </c>
      <c r="R654" s="20"/>
    </row>
    <row r="655" spans="1:18" x14ac:dyDescent="0.35">
      <c r="A655">
        <v>77</v>
      </c>
      <c r="B655">
        <v>45</v>
      </c>
      <c r="C655" s="24" t="s">
        <v>427</v>
      </c>
      <c r="D655" s="24" t="s">
        <v>755</v>
      </c>
      <c r="E655" t="s">
        <v>64</v>
      </c>
      <c r="F655" t="s">
        <v>64</v>
      </c>
      <c r="G655" t="s">
        <v>19</v>
      </c>
      <c r="H655" t="s">
        <v>19</v>
      </c>
      <c r="I655" t="s">
        <v>19</v>
      </c>
      <c r="J655" t="s">
        <v>19</v>
      </c>
      <c r="K655" s="19" t="s">
        <v>19</v>
      </c>
      <c r="L655" t="s">
        <v>89</v>
      </c>
      <c r="M655" t="s">
        <v>89</v>
      </c>
      <c r="N655" t="s">
        <v>89</v>
      </c>
      <c r="O655" t="s">
        <v>89</v>
      </c>
      <c r="P655" t="s">
        <v>89</v>
      </c>
      <c r="Q655" t="s">
        <v>28</v>
      </c>
      <c r="R655" s="19" t="s">
        <v>89</v>
      </c>
    </row>
    <row r="656" spans="1:18" x14ac:dyDescent="0.35">
      <c r="A656">
        <v>77</v>
      </c>
      <c r="B656">
        <v>53</v>
      </c>
      <c r="C656" t="s">
        <v>213</v>
      </c>
      <c r="F656" t="s">
        <v>23</v>
      </c>
      <c r="K656" s="18"/>
    </row>
    <row r="657" spans="1:18" x14ac:dyDescent="0.35">
      <c r="A657">
        <v>77</v>
      </c>
      <c r="B657">
        <v>57</v>
      </c>
      <c r="C657" t="s">
        <v>664</v>
      </c>
      <c r="D657" t="s">
        <v>665</v>
      </c>
      <c r="E657" t="s">
        <v>49</v>
      </c>
      <c r="F657" t="s">
        <v>61</v>
      </c>
      <c r="G657" t="s">
        <v>49</v>
      </c>
      <c r="H657" t="s">
        <v>27</v>
      </c>
      <c r="I657" t="s">
        <v>27</v>
      </c>
      <c r="J657" t="s">
        <v>27</v>
      </c>
      <c r="K657" s="21" t="s">
        <v>601</v>
      </c>
      <c r="L657" t="s">
        <v>28</v>
      </c>
      <c r="M657" t="s">
        <v>28</v>
      </c>
      <c r="N657" t="s">
        <v>28</v>
      </c>
      <c r="O657" t="s">
        <v>20</v>
      </c>
      <c r="P657" t="s">
        <v>89</v>
      </c>
      <c r="Q657" t="s">
        <v>28</v>
      </c>
      <c r="R657" s="17" t="s">
        <v>89</v>
      </c>
    </row>
    <row r="658" spans="1:18" x14ac:dyDescent="0.35">
      <c r="A658">
        <v>77</v>
      </c>
      <c r="B658">
        <v>57</v>
      </c>
      <c r="C658" t="s">
        <v>295</v>
      </c>
      <c r="D658" t="s">
        <v>296</v>
      </c>
      <c r="F658" t="s">
        <v>23</v>
      </c>
      <c r="K658" s="21" t="s">
        <v>46</v>
      </c>
      <c r="M658" t="s">
        <v>23</v>
      </c>
      <c r="R658" s="17" t="s">
        <v>89</v>
      </c>
    </row>
    <row r="659" spans="1:18" x14ac:dyDescent="0.35">
      <c r="A659">
        <v>77</v>
      </c>
      <c r="B659">
        <v>57</v>
      </c>
      <c r="C659" t="s">
        <v>666</v>
      </c>
      <c r="D659" t="s">
        <v>667</v>
      </c>
      <c r="E659" t="s">
        <v>49</v>
      </c>
      <c r="F659" t="s">
        <v>61</v>
      </c>
      <c r="G659" t="s">
        <v>27</v>
      </c>
      <c r="H659" t="s">
        <v>27</v>
      </c>
      <c r="I659" t="s">
        <v>27</v>
      </c>
      <c r="J659" t="s">
        <v>27</v>
      </c>
      <c r="K659" s="21" t="s">
        <v>601</v>
      </c>
      <c r="L659" t="s">
        <v>28</v>
      </c>
      <c r="M659" t="s">
        <v>28</v>
      </c>
      <c r="N659" t="s">
        <v>28</v>
      </c>
      <c r="O659" t="s">
        <v>28</v>
      </c>
      <c r="P659" t="s">
        <v>28</v>
      </c>
      <c r="Q659" t="s">
        <v>89</v>
      </c>
      <c r="R659" s="17" t="s">
        <v>89</v>
      </c>
    </row>
    <row r="660" spans="1:18" x14ac:dyDescent="0.35">
      <c r="A660">
        <v>77</v>
      </c>
      <c r="B660">
        <v>57</v>
      </c>
      <c r="C660" t="s">
        <v>297</v>
      </c>
      <c r="D660" t="s">
        <v>298</v>
      </c>
      <c r="R660" s="20"/>
    </row>
    <row r="661" spans="1:18" x14ac:dyDescent="0.35">
      <c r="A661">
        <v>77</v>
      </c>
      <c r="B661">
        <v>57</v>
      </c>
      <c r="C661" t="s">
        <v>300</v>
      </c>
      <c r="P661" t="s">
        <v>23</v>
      </c>
      <c r="R661" s="17"/>
    </row>
    <row r="662" spans="1:18" x14ac:dyDescent="0.35">
      <c r="A662">
        <v>81</v>
      </c>
      <c r="B662">
        <v>32</v>
      </c>
      <c r="C662" t="s">
        <v>668</v>
      </c>
      <c r="D662" t="s">
        <v>669</v>
      </c>
      <c r="E662" t="s">
        <v>27</v>
      </c>
      <c r="F662" t="s">
        <v>27</v>
      </c>
      <c r="G662" t="s">
        <v>27</v>
      </c>
      <c r="H662" t="s">
        <v>27</v>
      </c>
      <c r="I662" t="s">
        <v>27</v>
      </c>
      <c r="J662" t="s">
        <v>27</v>
      </c>
      <c r="K662" t="s">
        <v>27</v>
      </c>
      <c r="L662" t="s">
        <v>28</v>
      </c>
      <c r="M662" t="s">
        <v>28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</row>
    <row r="663" spans="1:18" x14ac:dyDescent="0.35">
      <c r="A663">
        <v>81</v>
      </c>
      <c r="B663">
        <v>32</v>
      </c>
      <c r="C663" t="s">
        <v>670</v>
      </c>
      <c r="D663" t="s">
        <v>671</v>
      </c>
      <c r="E663" t="s">
        <v>27</v>
      </c>
      <c r="F663" t="s">
        <v>27</v>
      </c>
      <c r="G663" t="s">
        <v>27</v>
      </c>
      <c r="H663" t="s">
        <v>27</v>
      </c>
      <c r="I663" t="s">
        <v>27</v>
      </c>
      <c r="J663" t="s">
        <v>27</v>
      </c>
      <c r="K663" t="s">
        <v>27</v>
      </c>
      <c r="L663" t="s">
        <v>20</v>
      </c>
      <c r="M663" t="s">
        <v>20</v>
      </c>
      <c r="N663" t="s">
        <v>28</v>
      </c>
      <c r="O663" t="s">
        <v>28</v>
      </c>
      <c r="P663" t="s">
        <v>28</v>
      </c>
      <c r="Q663" t="s">
        <v>28</v>
      </c>
      <c r="R663" t="s">
        <v>28</v>
      </c>
    </row>
    <row r="664" spans="1:18" x14ac:dyDescent="0.35">
      <c r="A664">
        <v>81</v>
      </c>
      <c r="B664">
        <v>32</v>
      </c>
      <c r="C664" t="s">
        <v>672</v>
      </c>
      <c r="D664" t="s">
        <v>673</v>
      </c>
    </row>
    <row r="665" spans="1:18" x14ac:dyDescent="0.35">
      <c r="A665">
        <v>81</v>
      </c>
      <c r="B665">
        <v>32</v>
      </c>
      <c r="C665" t="s">
        <v>350</v>
      </c>
      <c r="D665" t="s">
        <v>351</v>
      </c>
      <c r="E665" t="s">
        <v>27</v>
      </c>
      <c r="F665" t="s">
        <v>27</v>
      </c>
      <c r="G665" t="s">
        <v>27</v>
      </c>
      <c r="H665" t="s">
        <v>27</v>
      </c>
      <c r="I665" t="s">
        <v>27</v>
      </c>
      <c r="J665" t="s">
        <v>27</v>
      </c>
      <c r="K665" t="s">
        <v>27</v>
      </c>
      <c r="L665" t="s">
        <v>89</v>
      </c>
      <c r="M665" t="s">
        <v>89</v>
      </c>
      <c r="N665" t="s">
        <v>20</v>
      </c>
      <c r="O665" t="s">
        <v>20</v>
      </c>
      <c r="P665" t="s">
        <v>20</v>
      </c>
      <c r="Q665" t="s">
        <v>20</v>
      </c>
      <c r="R665" t="s">
        <v>20</v>
      </c>
    </row>
    <row r="666" spans="1:18" x14ac:dyDescent="0.35">
      <c r="A666">
        <v>81</v>
      </c>
      <c r="B666">
        <v>32</v>
      </c>
      <c r="C666" t="s">
        <v>352</v>
      </c>
      <c r="D666" t="s">
        <v>353</v>
      </c>
      <c r="E666" t="s">
        <v>27</v>
      </c>
      <c r="F666" t="s">
        <v>27</v>
      </c>
      <c r="G666" t="s">
        <v>27</v>
      </c>
      <c r="H666" t="s">
        <v>27</v>
      </c>
      <c r="I666" t="s">
        <v>27</v>
      </c>
      <c r="J666" t="s">
        <v>27</v>
      </c>
      <c r="K666" t="s">
        <v>27</v>
      </c>
      <c r="L666" t="s">
        <v>28</v>
      </c>
      <c r="M666" t="s">
        <v>28</v>
      </c>
      <c r="N666" t="s">
        <v>20</v>
      </c>
      <c r="O666" t="s">
        <v>20</v>
      </c>
      <c r="P666" t="s">
        <v>20</v>
      </c>
      <c r="Q666" t="s">
        <v>20</v>
      </c>
      <c r="R666" t="s">
        <v>20</v>
      </c>
    </row>
    <row r="667" spans="1:18" x14ac:dyDescent="0.35">
      <c r="A667">
        <v>81</v>
      </c>
      <c r="B667">
        <v>32</v>
      </c>
      <c r="C667" t="s">
        <v>56</v>
      </c>
    </row>
    <row r="668" spans="1:18" x14ac:dyDescent="0.35">
      <c r="A668">
        <v>81</v>
      </c>
      <c r="B668">
        <v>32</v>
      </c>
      <c r="C668" t="s">
        <v>57</v>
      </c>
    </row>
    <row r="669" spans="1:18" x14ac:dyDescent="0.35">
      <c r="A669">
        <v>81</v>
      </c>
      <c r="B669">
        <v>33</v>
      </c>
      <c r="C669" t="s">
        <v>146</v>
      </c>
      <c r="D669" t="s">
        <v>147</v>
      </c>
      <c r="E669" t="s">
        <v>27</v>
      </c>
      <c r="F669" t="s">
        <v>27</v>
      </c>
      <c r="G669" t="s">
        <v>27</v>
      </c>
      <c r="H669" t="s">
        <v>27</v>
      </c>
      <c r="I669" t="s">
        <v>27</v>
      </c>
      <c r="J669" t="s">
        <v>27</v>
      </c>
      <c r="K669" t="s">
        <v>27</v>
      </c>
      <c r="L669" t="s">
        <v>20</v>
      </c>
      <c r="M669" t="s">
        <v>20</v>
      </c>
      <c r="N669" t="s">
        <v>20</v>
      </c>
      <c r="O669" t="s">
        <v>20</v>
      </c>
      <c r="P669" t="s">
        <v>20</v>
      </c>
      <c r="Q669" t="s">
        <v>20</v>
      </c>
      <c r="R669" t="s">
        <v>20</v>
      </c>
    </row>
    <row r="670" spans="1:18" x14ac:dyDescent="0.35">
      <c r="A670">
        <v>81</v>
      </c>
      <c r="B670">
        <v>33</v>
      </c>
      <c r="C670" t="s">
        <v>674</v>
      </c>
      <c r="D670" t="s">
        <v>675</v>
      </c>
      <c r="E670" t="s">
        <v>27</v>
      </c>
      <c r="F670" t="s">
        <v>27</v>
      </c>
      <c r="G670" t="s">
        <v>27</v>
      </c>
      <c r="H670" t="s">
        <v>18</v>
      </c>
      <c r="I670" t="s">
        <v>27</v>
      </c>
      <c r="J670" t="s">
        <v>27</v>
      </c>
      <c r="K670" s="9" t="s">
        <v>64</v>
      </c>
      <c r="L670" t="s">
        <v>20</v>
      </c>
      <c r="M670" t="s">
        <v>20</v>
      </c>
      <c r="N670" t="s">
        <v>28</v>
      </c>
      <c r="O670" t="s">
        <v>28</v>
      </c>
      <c r="P670" t="s">
        <v>28</v>
      </c>
      <c r="Q670" t="s">
        <v>28</v>
      </c>
      <c r="R670" t="s">
        <v>28</v>
      </c>
    </row>
    <row r="671" spans="1:18" x14ac:dyDescent="0.35">
      <c r="A671">
        <v>81</v>
      </c>
      <c r="B671">
        <v>33</v>
      </c>
      <c r="C671" t="s">
        <v>122</v>
      </c>
      <c r="E671" t="s">
        <v>27</v>
      </c>
      <c r="F671" t="s">
        <v>27</v>
      </c>
      <c r="G671" t="s">
        <v>27</v>
      </c>
      <c r="H671" t="s">
        <v>27</v>
      </c>
      <c r="I671" t="s">
        <v>27</v>
      </c>
      <c r="J671" t="s">
        <v>27</v>
      </c>
      <c r="K671" t="s">
        <v>791</v>
      </c>
      <c r="L671" t="s">
        <v>89</v>
      </c>
      <c r="M671" t="s">
        <v>89</v>
      </c>
      <c r="N671" t="s">
        <v>28</v>
      </c>
      <c r="O671" t="s">
        <v>28</v>
      </c>
      <c r="P671" t="s">
        <v>28</v>
      </c>
      <c r="Q671" t="s">
        <v>28</v>
      </c>
      <c r="R671" t="s">
        <v>28</v>
      </c>
    </row>
    <row r="672" spans="1:18" x14ac:dyDescent="0.35">
      <c r="A672">
        <v>81</v>
      </c>
      <c r="B672">
        <v>33</v>
      </c>
      <c r="C672" t="s">
        <v>58</v>
      </c>
    </row>
    <row r="673" spans="1:18" x14ac:dyDescent="0.35">
      <c r="A673">
        <v>81</v>
      </c>
      <c r="B673">
        <v>34</v>
      </c>
      <c r="C673" t="s">
        <v>458</v>
      </c>
      <c r="D673" t="s">
        <v>459</v>
      </c>
      <c r="I673" t="s">
        <v>18</v>
      </c>
      <c r="J673" t="s">
        <v>18</v>
      </c>
      <c r="K673" s="9" t="s">
        <v>792</v>
      </c>
    </row>
    <row r="674" spans="1:18" x14ac:dyDescent="0.35">
      <c r="A674">
        <v>81</v>
      </c>
      <c r="B674">
        <v>34</v>
      </c>
      <c r="C674" t="s">
        <v>460</v>
      </c>
      <c r="D674" t="s">
        <v>461</v>
      </c>
    </row>
    <row r="675" spans="1:18" x14ac:dyDescent="0.35">
      <c r="A675">
        <v>81</v>
      </c>
      <c r="B675">
        <v>34</v>
      </c>
      <c r="C675" t="s">
        <v>676</v>
      </c>
      <c r="D675" t="s">
        <v>677</v>
      </c>
      <c r="E675" t="s">
        <v>18</v>
      </c>
      <c r="F675" t="s">
        <v>18</v>
      </c>
      <c r="G675" t="s">
        <v>18</v>
      </c>
      <c r="H675" t="s">
        <v>18</v>
      </c>
      <c r="I675" t="s">
        <v>18</v>
      </c>
      <c r="J675" t="s">
        <v>173</v>
      </c>
      <c r="K675" s="9" t="s">
        <v>64</v>
      </c>
      <c r="L675" t="s">
        <v>28</v>
      </c>
      <c r="M675" t="s">
        <v>28</v>
      </c>
      <c r="N675" t="s">
        <v>20</v>
      </c>
      <c r="O675" t="s">
        <v>20</v>
      </c>
      <c r="P675" t="s">
        <v>20</v>
      </c>
      <c r="Q675" t="s">
        <v>20</v>
      </c>
      <c r="R675" t="s">
        <v>20</v>
      </c>
    </row>
    <row r="676" spans="1:18" x14ac:dyDescent="0.35">
      <c r="A676">
        <v>81</v>
      </c>
      <c r="B676">
        <v>34</v>
      </c>
      <c r="C676" t="s">
        <v>678</v>
      </c>
      <c r="D676" t="s">
        <v>679</v>
      </c>
      <c r="E676" t="s">
        <v>198</v>
      </c>
      <c r="F676" t="s">
        <v>198</v>
      </c>
      <c r="G676" t="s">
        <v>27</v>
      </c>
      <c r="H676" t="s">
        <v>18</v>
      </c>
      <c r="I676" t="s">
        <v>27</v>
      </c>
      <c r="K676" t="s">
        <v>27</v>
      </c>
      <c r="L676" t="s">
        <v>89</v>
      </c>
      <c r="M676" t="s">
        <v>89</v>
      </c>
      <c r="N676" t="s">
        <v>20</v>
      </c>
      <c r="O676" t="s">
        <v>20</v>
      </c>
      <c r="P676" t="s">
        <v>20</v>
      </c>
      <c r="Q676" t="s">
        <v>20</v>
      </c>
      <c r="R676" t="s">
        <v>20</v>
      </c>
    </row>
    <row r="677" spans="1:18" x14ac:dyDescent="0.35">
      <c r="A677">
        <v>81</v>
      </c>
      <c r="B677">
        <v>34</v>
      </c>
      <c r="C677" t="s">
        <v>365</v>
      </c>
      <c r="D677" t="s">
        <v>366</v>
      </c>
      <c r="E677" t="s">
        <v>27</v>
      </c>
      <c r="F677" t="s">
        <v>27</v>
      </c>
      <c r="G677" t="s">
        <v>27</v>
      </c>
      <c r="H677" t="s">
        <v>27</v>
      </c>
      <c r="I677" t="s">
        <v>27</v>
      </c>
      <c r="K677" s="9" t="s">
        <v>27</v>
      </c>
      <c r="L677" t="s">
        <v>28</v>
      </c>
      <c r="M677" t="s">
        <v>28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</row>
    <row r="678" spans="1:18" x14ac:dyDescent="0.35">
      <c r="A678">
        <v>81</v>
      </c>
      <c r="B678">
        <v>34</v>
      </c>
      <c r="C678" t="s">
        <v>680</v>
      </c>
      <c r="D678" t="s">
        <v>681</v>
      </c>
      <c r="E678" t="s">
        <v>198</v>
      </c>
      <c r="F678" t="s">
        <v>198</v>
      </c>
      <c r="G678" t="s">
        <v>27</v>
      </c>
      <c r="H678" t="s">
        <v>27</v>
      </c>
      <c r="I678" t="s">
        <v>27</v>
      </c>
      <c r="J678" t="s">
        <v>198</v>
      </c>
      <c r="K678" s="9" t="s">
        <v>198</v>
      </c>
      <c r="L678" t="s">
        <v>89</v>
      </c>
      <c r="M678" t="s">
        <v>89</v>
      </c>
      <c r="N678" t="s">
        <v>20</v>
      </c>
      <c r="O678" t="s">
        <v>20</v>
      </c>
      <c r="P678" t="s">
        <v>20</v>
      </c>
      <c r="Q678" t="s">
        <v>20</v>
      </c>
      <c r="R678" t="s">
        <v>20</v>
      </c>
    </row>
    <row r="679" spans="1:18" x14ac:dyDescent="0.35">
      <c r="A679">
        <v>81</v>
      </c>
      <c r="B679">
        <v>34</v>
      </c>
      <c r="C679" t="s">
        <v>682</v>
      </c>
      <c r="D679" t="s">
        <v>683</v>
      </c>
      <c r="I679" t="s">
        <v>27</v>
      </c>
      <c r="J679" t="s">
        <v>27</v>
      </c>
      <c r="K679" t="s">
        <v>27</v>
      </c>
    </row>
    <row r="680" spans="1:18" x14ac:dyDescent="0.35">
      <c r="A680">
        <v>81</v>
      </c>
      <c r="B680">
        <v>34</v>
      </c>
      <c r="C680" t="s">
        <v>401</v>
      </c>
      <c r="D680" t="s">
        <v>402</v>
      </c>
      <c r="E680" t="s">
        <v>49</v>
      </c>
      <c r="F680" t="s">
        <v>61</v>
      </c>
      <c r="G680" t="s">
        <v>27</v>
      </c>
      <c r="H680" t="s">
        <v>27</v>
      </c>
      <c r="I680" t="s">
        <v>27</v>
      </c>
      <c r="J680" t="s">
        <v>27</v>
      </c>
      <c r="K680" t="s">
        <v>27</v>
      </c>
      <c r="L680" t="s">
        <v>89</v>
      </c>
      <c r="M680" t="s">
        <v>89</v>
      </c>
      <c r="N680" t="s">
        <v>20</v>
      </c>
      <c r="O680" t="s">
        <v>20</v>
      </c>
      <c r="P680" t="s">
        <v>20</v>
      </c>
      <c r="Q680" t="s">
        <v>20</v>
      </c>
      <c r="R680" t="s">
        <v>20</v>
      </c>
    </row>
    <row r="681" spans="1:18" x14ac:dyDescent="0.35">
      <c r="A681">
        <v>81</v>
      </c>
      <c r="B681">
        <v>34</v>
      </c>
      <c r="C681" t="s">
        <v>684</v>
      </c>
      <c r="D681" t="s">
        <v>685</v>
      </c>
      <c r="E681" t="s">
        <v>27</v>
      </c>
      <c r="F681" t="s">
        <v>18</v>
      </c>
      <c r="G681" t="s">
        <v>18</v>
      </c>
      <c r="H681" t="s">
        <v>18</v>
      </c>
      <c r="I681" t="s">
        <v>18</v>
      </c>
      <c r="J681" t="s">
        <v>18</v>
      </c>
      <c r="K681" s="9" t="s">
        <v>198</v>
      </c>
      <c r="L681" t="s">
        <v>28</v>
      </c>
      <c r="M681" t="s">
        <v>28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</row>
    <row r="682" spans="1:18" x14ac:dyDescent="0.35">
      <c r="A682">
        <v>81</v>
      </c>
      <c r="B682">
        <v>34</v>
      </c>
      <c r="C682" t="s">
        <v>65</v>
      </c>
      <c r="E682" t="s">
        <v>61</v>
      </c>
      <c r="F682" t="s">
        <v>61</v>
      </c>
      <c r="G682" t="s">
        <v>49</v>
      </c>
      <c r="H682" t="s">
        <v>49</v>
      </c>
      <c r="I682" t="s">
        <v>27</v>
      </c>
      <c r="J682" t="s">
        <v>27</v>
      </c>
      <c r="K682" t="s">
        <v>27</v>
      </c>
      <c r="L682" t="s">
        <v>89</v>
      </c>
      <c r="M682" t="s">
        <v>89</v>
      </c>
      <c r="N682" t="s">
        <v>89</v>
      </c>
      <c r="O682" t="s">
        <v>89</v>
      </c>
      <c r="P682" t="s">
        <v>89</v>
      </c>
      <c r="Q682" t="s">
        <v>89</v>
      </c>
      <c r="R682" t="s">
        <v>89</v>
      </c>
    </row>
    <row r="683" spans="1:18" x14ac:dyDescent="0.35">
      <c r="A683">
        <v>81</v>
      </c>
      <c r="B683">
        <v>34</v>
      </c>
      <c r="C683" t="s">
        <v>66</v>
      </c>
    </row>
    <row r="684" spans="1:18" x14ac:dyDescent="0.35">
      <c r="A684">
        <v>81</v>
      </c>
      <c r="B684">
        <v>37</v>
      </c>
      <c r="C684" t="s">
        <v>258</v>
      </c>
      <c r="D684" t="s">
        <v>259</v>
      </c>
      <c r="E684" t="s">
        <v>27</v>
      </c>
      <c r="F684" t="s">
        <v>27</v>
      </c>
      <c r="G684" t="s">
        <v>27</v>
      </c>
      <c r="H684" t="s">
        <v>27</v>
      </c>
      <c r="I684" t="s">
        <v>27</v>
      </c>
      <c r="J684" t="s">
        <v>27</v>
      </c>
      <c r="L684" t="s">
        <v>20</v>
      </c>
      <c r="M684" t="s">
        <v>20</v>
      </c>
      <c r="N684" t="s">
        <v>28</v>
      </c>
      <c r="O684" t="s">
        <v>28</v>
      </c>
      <c r="P684" t="s">
        <v>28</v>
      </c>
      <c r="Q684" t="s">
        <v>28</v>
      </c>
      <c r="R684" t="s">
        <v>28</v>
      </c>
    </row>
    <row r="685" spans="1:18" x14ac:dyDescent="0.35">
      <c r="A685">
        <v>81</v>
      </c>
      <c r="B685">
        <v>37</v>
      </c>
      <c r="C685" t="s">
        <v>686</v>
      </c>
      <c r="D685" t="s">
        <v>687</v>
      </c>
      <c r="E685" t="s">
        <v>49</v>
      </c>
      <c r="F685" t="s">
        <v>61</v>
      </c>
      <c r="G685" t="s">
        <v>27</v>
      </c>
      <c r="H685" t="s">
        <v>27</v>
      </c>
      <c r="I685" t="s">
        <v>27</v>
      </c>
      <c r="J685" t="s">
        <v>27</v>
      </c>
      <c r="K685" t="s">
        <v>27</v>
      </c>
      <c r="L685" t="s">
        <v>28</v>
      </c>
      <c r="M685" t="s">
        <v>28</v>
      </c>
      <c r="N685" t="s">
        <v>20</v>
      </c>
      <c r="O685" t="s">
        <v>20</v>
      </c>
      <c r="P685" t="s">
        <v>20</v>
      </c>
      <c r="Q685" t="s">
        <v>20</v>
      </c>
      <c r="R685" t="s">
        <v>20</v>
      </c>
    </row>
    <row r="686" spans="1:18" x14ac:dyDescent="0.35">
      <c r="A686">
        <v>81</v>
      </c>
      <c r="B686">
        <v>37</v>
      </c>
      <c r="C686" t="s">
        <v>482</v>
      </c>
      <c r="D686" t="s">
        <v>483</v>
      </c>
    </row>
    <row r="687" spans="1:18" x14ac:dyDescent="0.35">
      <c r="A687">
        <v>81</v>
      </c>
      <c r="B687">
        <v>37</v>
      </c>
      <c r="C687" t="s">
        <v>688</v>
      </c>
      <c r="D687" t="s">
        <v>689</v>
      </c>
      <c r="E687" t="s">
        <v>27</v>
      </c>
      <c r="F687" t="s">
        <v>27</v>
      </c>
      <c r="G687" t="s">
        <v>27</v>
      </c>
      <c r="H687" t="s">
        <v>27</v>
      </c>
      <c r="I687" t="s">
        <v>27</v>
      </c>
      <c r="J687" t="s">
        <v>27</v>
      </c>
      <c r="K687" t="s">
        <v>27</v>
      </c>
      <c r="L687" t="s">
        <v>28</v>
      </c>
      <c r="M687" t="s">
        <v>28</v>
      </c>
      <c r="N687" t="s">
        <v>89</v>
      </c>
      <c r="O687" t="s">
        <v>89</v>
      </c>
      <c r="P687" t="s">
        <v>89</v>
      </c>
      <c r="Q687" t="s">
        <v>89</v>
      </c>
      <c r="R687" t="s">
        <v>89</v>
      </c>
    </row>
    <row r="688" spans="1:18" x14ac:dyDescent="0.35">
      <c r="A688">
        <v>81</v>
      </c>
      <c r="B688">
        <v>37</v>
      </c>
      <c r="C688" t="s">
        <v>265</v>
      </c>
      <c r="D688" t="s">
        <v>266</v>
      </c>
      <c r="E688" t="s">
        <v>27</v>
      </c>
      <c r="F688" t="s">
        <v>27</v>
      </c>
      <c r="G688" t="s">
        <v>27</v>
      </c>
      <c r="H688" t="s">
        <v>27</v>
      </c>
      <c r="I688" t="s">
        <v>27</v>
      </c>
      <c r="J688" t="s">
        <v>27</v>
      </c>
      <c r="K688" s="9" t="s">
        <v>27</v>
      </c>
      <c r="L688" t="s">
        <v>89</v>
      </c>
      <c r="M688" t="s">
        <v>89</v>
      </c>
      <c r="N688" t="s">
        <v>89</v>
      </c>
      <c r="O688" t="s">
        <v>89</v>
      </c>
      <c r="P688" t="s">
        <v>89</v>
      </c>
      <c r="Q688" t="s">
        <v>89</v>
      </c>
      <c r="R688" t="s">
        <v>89</v>
      </c>
    </row>
    <row r="689" spans="1:18" x14ac:dyDescent="0.35">
      <c r="A689">
        <v>81</v>
      </c>
      <c r="B689">
        <v>37</v>
      </c>
      <c r="C689" t="s">
        <v>493</v>
      </c>
      <c r="D689" t="s">
        <v>494</v>
      </c>
      <c r="E689" t="s">
        <v>49</v>
      </c>
      <c r="F689" t="s">
        <v>61</v>
      </c>
      <c r="G689" t="s">
        <v>27</v>
      </c>
      <c r="H689" t="s">
        <v>27</v>
      </c>
      <c r="I689" t="s">
        <v>27</v>
      </c>
      <c r="J689" t="s">
        <v>27</v>
      </c>
      <c r="K689" t="s">
        <v>27</v>
      </c>
      <c r="L689" t="s">
        <v>28</v>
      </c>
      <c r="M689" t="s">
        <v>28</v>
      </c>
      <c r="N689" t="s">
        <v>20</v>
      </c>
      <c r="O689" t="s">
        <v>20</v>
      </c>
      <c r="P689" t="s">
        <v>20</v>
      </c>
      <c r="Q689" t="s">
        <v>20</v>
      </c>
      <c r="R689" t="s">
        <v>20</v>
      </c>
    </row>
    <row r="690" spans="1:18" x14ac:dyDescent="0.35">
      <c r="A690">
        <v>81</v>
      </c>
      <c r="B690">
        <v>37</v>
      </c>
      <c r="C690" t="s">
        <v>690</v>
      </c>
      <c r="D690" t="s">
        <v>691</v>
      </c>
      <c r="E690" t="s">
        <v>27</v>
      </c>
      <c r="F690" t="s">
        <v>27</v>
      </c>
      <c r="G690" t="s">
        <v>198</v>
      </c>
      <c r="H690" t="s">
        <v>27</v>
      </c>
      <c r="I690" t="s">
        <v>198</v>
      </c>
      <c r="J690" t="s">
        <v>198</v>
      </c>
      <c r="K690" s="9" t="s">
        <v>198</v>
      </c>
      <c r="L690" t="s">
        <v>28</v>
      </c>
      <c r="M690" t="s">
        <v>28</v>
      </c>
      <c r="N690" t="s">
        <v>28</v>
      </c>
      <c r="O690" t="s">
        <v>28</v>
      </c>
      <c r="P690" t="s">
        <v>28</v>
      </c>
      <c r="Q690" t="s">
        <v>28</v>
      </c>
      <c r="R690" t="s">
        <v>28</v>
      </c>
    </row>
    <row r="691" spans="1:18" x14ac:dyDescent="0.35">
      <c r="A691">
        <v>81</v>
      </c>
      <c r="B691">
        <v>37</v>
      </c>
      <c r="C691" t="s">
        <v>77</v>
      </c>
    </row>
    <row r="692" spans="1:18" x14ac:dyDescent="0.35">
      <c r="A692">
        <v>81</v>
      </c>
      <c r="B692">
        <v>37</v>
      </c>
      <c r="C692" t="s">
        <v>78</v>
      </c>
    </row>
    <row r="693" spans="1:18" x14ac:dyDescent="0.35">
      <c r="A693">
        <v>81</v>
      </c>
      <c r="B693">
        <v>57</v>
      </c>
      <c r="C693" t="s">
        <v>291</v>
      </c>
      <c r="D693" t="s">
        <v>292</v>
      </c>
    </row>
    <row r="694" spans="1:18" x14ac:dyDescent="0.35">
      <c r="A694">
        <v>81</v>
      </c>
      <c r="B694">
        <v>57</v>
      </c>
      <c r="C694" t="s">
        <v>295</v>
      </c>
      <c r="D694" t="s">
        <v>296</v>
      </c>
      <c r="E694" t="s">
        <v>49</v>
      </c>
      <c r="F694" t="s">
        <v>61</v>
      </c>
      <c r="G694" t="s">
        <v>27</v>
      </c>
      <c r="H694" t="s">
        <v>27</v>
      </c>
      <c r="I694" t="s">
        <v>27</v>
      </c>
      <c r="J694" t="s">
        <v>27</v>
      </c>
      <c r="K694" s="9" t="s">
        <v>149</v>
      </c>
      <c r="L694" t="s">
        <v>89</v>
      </c>
      <c r="M694" t="s">
        <v>89</v>
      </c>
      <c r="N694" t="s">
        <v>28</v>
      </c>
      <c r="O694" t="s">
        <v>28</v>
      </c>
      <c r="P694" t="s">
        <v>28</v>
      </c>
      <c r="Q694" t="s">
        <v>28</v>
      </c>
      <c r="R694" t="s">
        <v>28</v>
      </c>
    </row>
    <row r="695" spans="1:18" x14ac:dyDescent="0.35">
      <c r="A695">
        <v>81</v>
      </c>
      <c r="B695">
        <v>57</v>
      </c>
      <c r="C695" t="s">
        <v>297</v>
      </c>
      <c r="D695" t="s">
        <v>298</v>
      </c>
      <c r="E695" t="s">
        <v>27</v>
      </c>
      <c r="F695" t="s">
        <v>27</v>
      </c>
      <c r="G695" t="s">
        <v>27</v>
      </c>
      <c r="H695" t="s">
        <v>27</v>
      </c>
      <c r="I695" t="s">
        <v>27</v>
      </c>
      <c r="J695" t="s">
        <v>27</v>
      </c>
      <c r="L695" t="s">
        <v>89</v>
      </c>
      <c r="M695" t="s">
        <v>89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x14ac:dyDescent="0.35">
      <c r="A696">
        <v>81</v>
      </c>
      <c r="B696">
        <v>57</v>
      </c>
      <c r="C696" t="s">
        <v>692</v>
      </c>
      <c r="D696" t="s">
        <v>693</v>
      </c>
      <c r="E696" t="s">
        <v>27</v>
      </c>
      <c r="F696" t="s">
        <v>27</v>
      </c>
      <c r="G696" t="s">
        <v>27</v>
      </c>
      <c r="H696" t="s">
        <v>27</v>
      </c>
      <c r="I696" t="s">
        <v>27</v>
      </c>
      <c r="J696" t="s">
        <v>27</v>
      </c>
      <c r="K696" s="9" t="s">
        <v>27</v>
      </c>
      <c r="L696" t="s">
        <v>89</v>
      </c>
      <c r="M696" t="s">
        <v>89</v>
      </c>
      <c r="N696" t="s">
        <v>28</v>
      </c>
      <c r="O696" t="s">
        <v>28</v>
      </c>
      <c r="P696" t="s">
        <v>28</v>
      </c>
      <c r="Q696" t="s">
        <v>28</v>
      </c>
      <c r="R696" t="s">
        <v>89</v>
      </c>
    </row>
    <row r="697" spans="1:18" x14ac:dyDescent="0.35">
      <c r="A697">
        <v>81</v>
      </c>
      <c r="B697">
        <v>57</v>
      </c>
      <c r="C697" t="s">
        <v>300</v>
      </c>
    </row>
    <row r="698" spans="1:18" x14ac:dyDescent="0.35">
      <c r="A698">
        <v>87</v>
      </c>
      <c r="B698">
        <v>32</v>
      </c>
      <c r="C698" t="s">
        <v>348</v>
      </c>
      <c r="D698" t="s">
        <v>349</v>
      </c>
      <c r="E698" t="s">
        <v>18</v>
      </c>
      <c r="F698" t="s">
        <v>18</v>
      </c>
      <c r="G698" t="s">
        <v>18</v>
      </c>
      <c r="H698" t="s">
        <v>18</v>
      </c>
      <c r="I698" t="s">
        <v>18</v>
      </c>
      <c r="J698" t="s">
        <v>18</v>
      </c>
      <c r="K698" s="27" t="s">
        <v>18</v>
      </c>
      <c r="L698" t="s">
        <v>89</v>
      </c>
      <c r="M698" t="s">
        <v>20</v>
      </c>
      <c r="N698" t="s">
        <v>20</v>
      </c>
      <c r="O698" t="s">
        <v>20</v>
      </c>
      <c r="P698" t="s">
        <v>20</v>
      </c>
      <c r="Q698" t="s">
        <v>89</v>
      </c>
      <c r="R698" t="s">
        <v>89</v>
      </c>
    </row>
    <row r="699" spans="1:18" x14ac:dyDescent="0.35">
      <c r="A699">
        <v>87</v>
      </c>
      <c r="B699">
        <v>32</v>
      </c>
      <c r="C699" t="s">
        <v>694</v>
      </c>
      <c r="D699" t="s">
        <v>695</v>
      </c>
      <c r="E699" t="s">
        <v>18</v>
      </c>
      <c r="F699" t="s">
        <v>18</v>
      </c>
      <c r="G699" t="s">
        <v>19</v>
      </c>
      <c r="H699" t="s">
        <v>18</v>
      </c>
      <c r="I699" t="s">
        <v>18</v>
      </c>
      <c r="J699" t="s">
        <v>18</v>
      </c>
      <c r="K699" s="27" t="s">
        <v>18</v>
      </c>
      <c r="L699" t="s">
        <v>20</v>
      </c>
      <c r="M699" t="s">
        <v>20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</row>
    <row r="700" spans="1:18" x14ac:dyDescent="0.35">
      <c r="A700">
        <v>87</v>
      </c>
      <c r="B700">
        <v>32</v>
      </c>
      <c r="C700" t="s">
        <v>352</v>
      </c>
      <c r="D700" t="s">
        <v>353</v>
      </c>
      <c r="E700" t="s">
        <v>27</v>
      </c>
      <c r="F700" t="s">
        <v>27</v>
      </c>
      <c r="G700" t="s">
        <v>18</v>
      </c>
      <c r="H700" t="s">
        <v>18</v>
      </c>
      <c r="I700" t="s">
        <v>18</v>
      </c>
      <c r="J700" t="s">
        <v>18</v>
      </c>
      <c r="K700" s="27" t="s">
        <v>18</v>
      </c>
      <c r="L700" t="s">
        <v>89</v>
      </c>
      <c r="M700" t="s">
        <v>20</v>
      </c>
      <c r="N700" t="s">
        <v>20</v>
      </c>
      <c r="O700" t="s">
        <v>20</v>
      </c>
      <c r="P700" t="s">
        <v>20</v>
      </c>
      <c r="Q700" t="s">
        <v>20</v>
      </c>
      <c r="R700" t="s">
        <v>20</v>
      </c>
    </row>
    <row r="701" spans="1:18" x14ac:dyDescent="0.35">
      <c r="A701">
        <v>87</v>
      </c>
      <c r="B701">
        <v>32</v>
      </c>
      <c r="C701" t="s">
        <v>56</v>
      </c>
      <c r="K701" s="28"/>
    </row>
    <row r="702" spans="1:18" x14ac:dyDescent="0.35">
      <c r="A702">
        <v>87</v>
      </c>
      <c r="B702">
        <v>32</v>
      </c>
      <c r="C702" t="s">
        <v>57</v>
      </c>
      <c r="K702" s="28"/>
    </row>
    <row r="703" spans="1:18" x14ac:dyDescent="0.35">
      <c r="A703">
        <v>87</v>
      </c>
      <c r="B703">
        <v>33</v>
      </c>
      <c r="C703" t="s">
        <v>58</v>
      </c>
      <c r="K703" s="28"/>
    </row>
    <row r="704" spans="1:18" x14ac:dyDescent="0.35">
      <c r="A704">
        <v>87</v>
      </c>
      <c r="B704">
        <v>34</v>
      </c>
      <c r="C704" t="s">
        <v>363</v>
      </c>
      <c r="D704" t="s">
        <v>364</v>
      </c>
      <c r="E704" t="s">
        <v>27</v>
      </c>
      <c r="F704" t="s">
        <v>18</v>
      </c>
      <c r="G704" t="s">
        <v>18</v>
      </c>
      <c r="H704" t="s">
        <v>18</v>
      </c>
      <c r="I704" t="s">
        <v>18</v>
      </c>
      <c r="J704" t="s">
        <v>18</v>
      </c>
      <c r="K704" s="27" t="s">
        <v>18</v>
      </c>
      <c r="L704" t="s">
        <v>89</v>
      </c>
      <c r="M704" t="s">
        <v>28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x14ac:dyDescent="0.35">
      <c r="A705">
        <v>87</v>
      </c>
      <c r="B705">
        <v>34</v>
      </c>
      <c r="C705" t="s">
        <v>65</v>
      </c>
      <c r="K705" s="28"/>
    </row>
    <row r="706" spans="1:18" x14ac:dyDescent="0.35">
      <c r="A706">
        <v>87</v>
      </c>
      <c r="B706">
        <v>34</v>
      </c>
      <c r="C706" t="s">
        <v>66</v>
      </c>
      <c r="K706" s="28"/>
    </row>
    <row r="707" spans="1:18" x14ac:dyDescent="0.35">
      <c r="A707">
        <v>87</v>
      </c>
      <c r="B707">
        <v>35</v>
      </c>
      <c r="C707" t="s">
        <v>696</v>
      </c>
      <c r="D707" t="s">
        <v>697</v>
      </c>
      <c r="E707" t="s">
        <v>27</v>
      </c>
      <c r="F707" t="s">
        <v>27</v>
      </c>
      <c r="G707" t="s">
        <v>27</v>
      </c>
      <c r="H707" t="s">
        <v>698</v>
      </c>
      <c r="I707" t="s">
        <v>27</v>
      </c>
      <c r="J707" t="s">
        <v>27</v>
      </c>
      <c r="K707" s="27" t="s">
        <v>27</v>
      </c>
      <c r="L707" t="s">
        <v>20</v>
      </c>
      <c r="M707" t="s">
        <v>20</v>
      </c>
      <c r="N707" t="s">
        <v>20</v>
      </c>
      <c r="O707" t="s">
        <v>20</v>
      </c>
      <c r="P707" t="s">
        <v>28</v>
      </c>
      <c r="Q707" t="s">
        <v>89</v>
      </c>
      <c r="R707" t="s">
        <v>89</v>
      </c>
    </row>
    <row r="708" spans="1:18" x14ac:dyDescent="0.35">
      <c r="A708">
        <v>87</v>
      </c>
      <c r="B708">
        <v>35</v>
      </c>
      <c r="C708" t="s">
        <v>699</v>
      </c>
      <c r="D708" t="s">
        <v>700</v>
      </c>
      <c r="E708" t="s">
        <v>27</v>
      </c>
      <c r="F708" t="s">
        <v>27</v>
      </c>
      <c r="G708" t="s">
        <v>27</v>
      </c>
      <c r="H708" t="s">
        <v>27</v>
      </c>
      <c r="I708" t="s">
        <v>27</v>
      </c>
      <c r="J708" t="s">
        <v>27</v>
      </c>
      <c r="K708" s="27" t="s">
        <v>18</v>
      </c>
      <c r="L708" t="s">
        <v>28</v>
      </c>
      <c r="M708" t="s">
        <v>28</v>
      </c>
      <c r="N708" t="s">
        <v>89</v>
      </c>
      <c r="O708" t="s">
        <v>20</v>
      </c>
      <c r="P708" t="s">
        <v>20</v>
      </c>
      <c r="Q708" t="s">
        <v>20</v>
      </c>
      <c r="R708" t="s">
        <v>20</v>
      </c>
    </row>
    <row r="709" spans="1:18" x14ac:dyDescent="0.35">
      <c r="A709">
        <v>87</v>
      </c>
      <c r="B709">
        <v>35</v>
      </c>
      <c r="C709" t="s">
        <v>656</v>
      </c>
      <c r="D709" t="s">
        <v>657</v>
      </c>
      <c r="E709" t="s">
        <v>27</v>
      </c>
      <c r="F709" t="s">
        <v>27</v>
      </c>
      <c r="G709" t="s">
        <v>27</v>
      </c>
      <c r="H709" t="s">
        <v>19</v>
      </c>
      <c r="I709" t="s">
        <v>18</v>
      </c>
      <c r="J709" t="s">
        <v>18</v>
      </c>
      <c r="K709" s="27" t="s">
        <v>18</v>
      </c>
      <c r="L709" t="s">
        <v>89</v>
      </c>
      <c r="M709" t="s">
        <v>89</v>
      </c>
      <c r="N709" t="s">
        <v>20</v>
      </c>
      <c r="O709" t="s">
        <v>89</v>
      </c>
      <c r="P709" t="s">
        <v>28</v>
      </c>
      <c r="Q709" t="s">
        <v>20</v>
      </c>
      <c r="R709" t="s">
        <v>20</v>
      </c>
    </row>
    <row r="710" spans="1:18" x14ac:dyDescent="0.35">
      <c r="A710">
        <v>87</v>
      </c>
      <c r="B710">
        <v>35</v>
      </c>
      <c r="C710" t="s">
        <v>701</v>
      </c>
      <c r="D710" t="s">
        <v>702</v>
      </c>
      <c r="E710" t="s">
        <v>27</v>
      </c>
      <c r="F710" t="s">
        <v>27</v>
      </c>
      <c r="G710" t="s">
        <v>27</v>
      </c>
      <c r="H710" t="s">
        <v>27</v>
      </c>
      <c r="I710" t="s">
        <v>18</v>
      </c>
      <c r="J710" t="s">
        <v>18</v>
      </c>
      <c r="K710" s="27" t="s">
        <v>18</v>
      </c>
      <c r="L710" t="s">
        <v>20</v>
      </c>
      <c r="M710" t="s">
        <v>20</v>
      </c>
      <c r="N710" t="s">
        <v>28</v>
      </c>
      <c r="O710" t="s">
        <v>20</v>
      </c>
      <c r="P710" t="s">
        <v>28</v>
      </c>
      <c r="Q710" t="s">
        <v>703</v>
      </c>
      <c r="R710" t="s">
        <v>703</v>
      </c>
    </row>
    <row r="711" spans="1:18" x14ac:dyDescent="0.35">
      <c r="A711">
        <v>87</v>
      </c>
      <c r="B711">
        <v>35</v>
      </c>
      <c r="C711" t="s">
        <v>71</v>
      </c>
      <c r="K711" s="28"/>
    </row>
    <row r="712" spans="1:18" x14ac:dyDescent="0.35">
      <c r="A712">
        <v>87</v>
      </c>
      <c r="B712">
        <v>35</v>
      </c>
      <c r="C712" t="s">
        <v>72</v>
      </c>
      <c r="K712" s="28"/>
    </row>
    <row r="713" spans="1:18" x14ac:dyDescent="0.35">
      <c r="A713">
        <v>87</v>
      </c>
      <c r="B713">
        <v>36</v>
      </c>
      <c r="C713" t="s">
        <v>246</v>
      </c>
      <c r="D713" t="s">
        <v>247</v>
      </c>
      <c r="K713" s="28"/>
    </row>
    <row r="714" spans="1:18" x14ac:dyDescent="0.35">
      <c r="A714">
        <v>87</v>
      </c>
      <c r="B714">
        <v>36</v>
      </c>
      <c r="C714" t="s">
        <v>704</v>
      </c>
      <c r="D714" t="s">
        <v>705</v>
      </c>
      <c r="K714" s="28"/>
    </row>
    <row r="715" spans="1:18" x14ac:dyDescent="0.35">
      <c r="A715">
        <v>87</v>
      </c>
      <c r="B715">
        <v>36</v>
      </c>
      <c r="C715" t="s">
        <v>176</v>
      </c>
      <c r="D715" t="s">
        <v>252</v>
      </c>
      <c r="K715" s="28"/>
    </row>
    <row r="716" spans="1:18" x14ac:dyDescent="0.35">
      <c r="A716">
        <v>87</v>
      </c>
      <c r="B716">
        <v>36</v>
      </c>
      <c r="C716" t="s">
        <v>177</v>
      </c>
      <c r="D716" t="s">
        <v>257</v>
      </c>
      <c r="K716" s="28"/>
    </row>
    <row r="717" spans="1:18" x14ac:dyDescent="0.35">
      <c r="A717">
        <v>87</v>
      </c>
      <c r="B717">
        <v>36</v>
      </c>
      <c r="C717" t="s">
        <v>178</v>
      </c>
      <c r="K717" s="28"/>
    </row>
    <row r="718" spans="1:18" x14ac:dyDescent="0.35">
      <c r="A718">
        <v>87</v>
      </c>
      <c r="B718">
        <v>36</v>
      </c>
      <c r="C718" t="s">
        <v>179</v>
      </c>
      <c r="K718" s="28"/>
    </row>
    <row r="719" spans="1:18" x14ac:dyDescent="0.35">
      <c r="A719">
        <v>87</v>
      </c>
      <c r="B719">
        <v>37</v>
      </c>
      <c r="C719" t="s">
        <v>706</v>
      </c>
      <c r="D719" t="s">
        <v>707</v>
      </c>
      <c r="E719" t="s">
        <v>18</v>
      </c>
      <c r="F719" t="s">
        <v>18</v>
      </c>
      <c r="G719" t="s">
        <v>18</v>
      </c>
      <c r="H719" t="s">
        <v>18</v>
      </c>
      <c r="I719" t="s">
        <v>27</v>
      </c>
      <c r="J719" t="s">
        <v>198</v>
      </c>
      <c r="K719" s="27" t="s">
        <v>586</v>
      </c>
      <c r="L719" t="s">
        <v>28</v>
      </c>
      <c r="M719" t="s">
        <v>20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</row>
    <row r="720" spans="1:18" x14ac:dyDescent="0.35">
      <c r="A720">
        <v>87</v>
      </c>
      <c r="B720">
        <v>37</v>
      </c>
      <c r="C720" t="s">
        <v>486</v>
      </c>
      <c r="D720" t="s">
        <v>261</v>
      </c>
      <c r="E720" t="s">
        <v>27</v>
      </c>
      <c r="F720" t="s">
        <v>27</v>
      </c>
      <c r="G720" t="s">
        <v>27</v>
      </c>
      <c r="H720" t="s">
        <v>18</v>
      </c>
      <c r="I720" t="s">
        <v>27</v>
      </c>
      <c r="J720" t="s">
        <v>18</v>
      </c>
      <c r="K720" s="27" t="s">
        <v>27</v>
      </c>
      <c r="L720" t="s">
        <v>89</v>
      </c>
      <c r="M720" t="s">
        <v>89</v>
      </c>
      <c r="N720" t="s">
        <v>89</v>
      </c>
      <c r="O720" t="s">
        <v>89</v>
      </c>
      <c r="P720" t="s">
        <v>20</v>
      </c>
      <c r="Q720" t="s">
        <v>703</v>
      </c>
      <c r="R720" t="s">
        <v>703</v>
      </c>
    </row>
    <row r="721" spans="1:18" x14ac:dyDescent="0.35">
      <c r="A721">
        <v>87</v>
      </c>
      <c r="B721">
        <v>37</v>
      </c>
      <c r="C721" t="s">
        <v>77</v>
      </c>
      <c r="K721" s="28"/>
    </row>
    <row r="722" spans="1:18" x14ac:dyDescent="0.35">
      <c r="A722">
        <v>87</v>
      </c>
      <c r="B722">
        <v>37</v>
      </c>
      <c r="C722" t="s">
        <v>78</v>
      </c>
      <c r="K722" s="28"/>
    </row>
    <row r="723" spans="1:18" x14ac:dyDescent="0.35">
      <c r="A723">
        <v>87</v>
      </c>
      <c r="B723">
        <v>57</v>
      </c>
      <c r="C723" t="s">
        <v>664</v>
      </c>
      <c r="D723" t="s">
        <v>665</v>
      </c>
      <c r="E723" t="s">
        <v>49</v>
      </c>
      <c r="F723" t="s">
        <v>61</v>
      </c>
      <c r="G723" t="s">
        <v>49</v>
      </c>
      <c r="H723" t="s">
        <v>49</v>
      </c>
      <c r="I723" t="s">
        <v>27</v>
      </c>
      <c r="J723" t="s">
        <v>27</v>
      </c>
      <c r="K723" s="27" t="s">
        <v>18</v>
      </c>
      <c r="L723" t="s">
        <v>89</v>
      </c>
      <c r="M723" t="s">
        <v>89</v>
      </c>
      <c r="N723" t="s">
        <v>28</v>
      </c>
      <c r="O723" t="s">
        <v>89</v>
      </c>
      <c r="P723" t="s">
        <v>20</v>
      </c>
      <c r="Q723" t="s">
        <v>89</v>
      </c>
      <c r="R723" t="s">
        <v>89</v>
      </c>
    </row>
    <row r="724" spans="1:18" x14ac:dyDescent="0.35">
      <c r="A724">
        <v>87</v>
      </c>
      <c r="B724">
        <v>57</v>
      </c>
      <c r="C724" t="s">
        <v>297</v>
      </c>
      <c r="D724" t="s">
        <v>298</v>
      </c>
      <c r="K724" s="28"/>
    </row>
    <row r="725" spans="1:18" x14ac:dyDescent="0.35">
      <c r="A725">
        <v>87</v>
      </c>
      <c r="B725">
        <v>57</v>
      </c>
      <c r="C725" t="s">
        <v>299</v>
      </c>
      <c r="K725" s="28"/>
    </row>
    <row r="726" spans="1:18" x14ac:dyDescent="0.35">
      <c r="A726">
        <v>87</v>
      </c>
      <c r="B726">
        <v>57</v>
      </c>
      <c r="C726" t="s">
        <v>300</v>
      </c>
      <c r="K726" s="28"/>
    </row>
    <row r="727" spans="1:18" x14ac:dyDescent="0.35">
      <c r="A727">
        <v>88</v>
      </c>
      <c r="B727">
        <v>32</v>
      </c>
      <c r="C727" t="s">
        <v>708</v>
      </c>
      <c r="D727" t="s">
        <v>709</v>
      </c>
      <c r="E727" t="s">
        <v>27</v>
      </c>
      <c r="K727" s="33"/>
      <c r="L727" t="s">
        <v>28</v>
      </c>
      <c r="R727" s="33"/>
    </row>
    <row r="728" spans="1:18" x14ac:dyDescent="0.35">
      <c r="A728">
        <v>88</v>
      </c>
      <c r="B728">
        <v>34</v>
      </c>
      <c r="C728" t="s">
        <v>441</v>
      </c>
      <c r="D728" t="s">
        <v>442</v>
      </c>
      <c r="E728" t="s">
        <v>27</v>
      </c>
      <c r="F728" t="s">
        <v>27</v>
      </c>
      <c r="H728" t="s">
        <v>27</v>
      </c>
      <c r="I728" t="s">
        <v>27</v>
      </c>
      <c r="J728" t="s">
        <v>27</v>
      </c>
      <c r="K728" s="33"/>
      <c r="L728" t="s">
        <v>28</v>
      </c>
      <c r="M728" t="s">
        <v>28</v>
      </c>
      <c r="N728" t="s">
        <v>28</v>
      </c>
      <c r="O728" t="s">
        <v>28</v>
      </c>
      <c r="P728" t="s">
        <v>28</v>
      </c>
      <c r="Q728" t="s">
        <v>28</v>
      </c>
      <c r="R728" s="33"/>
    </row>
    <row r="729" spans="1:18" x14ac:dyDescent="0.35">
      <c r="A729">
        <v>88</v>
      </c>
      <c r="B729">
        <v>34</v>
      </c>
      <c r="C729" t="s">
        <v>65</v>
      </c>
      <c r="E729" t="s">
        <v>27</v>
      </c>
      <c r="F729" t="s">
        <v>27</v>
      </c>
      <c r="G729" t="s">
        <v>27</v>
      </c>
      <c r="H729" t="s">
        <v>27</v>
      </c>
      <c r="I729" t="s">
        <v>27</v>
      </c>
      <c r="J729" t="s">
        <v>27</v>
      </c>
      <c r="K729" s="33"/>
      <c r="L729" t="s">
        <v>28</v>
      </c>
      <c r="M729" t="s">
        <v>28</v>
      </c>
      <c r="N729" t="s">
        <v>89</v>
      </c>
      <c r="O729" t="s">
        <v>89</v>
      </c>
      <c r="P729" t="s">
        <v>89</v>
      </c>
      <c r="Q729" t="s">
        <v>89</v>
      </c>
      <c r="R729" s="33"/>
    </row>
    <row r="730" spans="1:18" x14ac:dyDescent="0.35">
      <c r="A730">
        <v>88</v>
      </c>
      <c r="B730">
        <v>34</v>
      </c>
      <c r="C730" t="s">
        <v>66</v>
      </c>
      <c r="K730" s="33"/>
      <c r="R730" s="33"/>
    </row>
    <row r="731" spans="1:18" x14ac:dyDescent="0.35">
      <c r="A731">
        <v>88</v>
      </c>
      <c r="B731">
        <v>46</v>
      </c>
      <c r="C731" t="s">
        <v>447</v>
      </c>
      <c r="D731" t="s">
        <v>448</v>
      </c>
      <c r="E731" t="s">
        <v>46</v>
      </c>
      <c r="F731" t="s">
        <v>506</v>
      </c>
      <c r="G731" t="s">
        <v>46</v>
      </c>
      <c r="H731" t="s">
        <v>133</v>
      </c>
      <c r="I731" t="s">
        <v>46</v>
      </c>
      <c r="J731" t="s">
        <v>46</v>
      </c>
      <c r="K731" s="33"/>
      <c r="L731" t="s">
        <v>28</v>
      </c>
      <c r="M731" t="s">
        <v>28</v>
      </c>
      <c r="O731" t="s">
        <v>20</v>
      </c>
      <c r="P731" t="s">
        <v>20</v>
      </c>
      <c r="Q731" t="s">
        <v>20</v>
      </c>
      <c r="R731" s="33"/>
    </row>
    <row r="732" spans="1:18" x14ac:dyDescent="0.35">
      <c r="A732">
        <v>88</v>
      </c>
      <c r="B732">
        <v>46</v>
      </c>
      <c r="C732" t="s">
        <v>449</v>
      </c>
      <c r="K732" s="33"/>
      <c r="R732" s="33"/>
    </row>
    <row r="733" spans="1:18" x14ac:dyDescent="0.35">
      <c r="A733" t="s">
        <v>710</v>
      </c>
      <c r="B733">
        <v>36</v>
      </c>
      <c r="C733" t="s">
        <v>163</v>
      </c>
      <c r="D733" t="s">
        <v>164</v>
      </c>
      <c r="E733" t="s">
        <v>711</v>
      </c>
      <c r="F733" t="s">
        <v>161</v>
      </c>
      <c r="G733" t="s">
        <v>712</v>
      </c>
      <c r="H733" t="s">
        <v>713</v>
      </c>
      <c r="I733" t="s">
        <v>714</v>
      </c>
      <c r="J733" t="s">
        <v>714</v>
      </c>
      <c r="K733" s="33"/>
      <c r="L733" t="s">
        <v>20</v>
      </c>
      <c r="M733" t="s">
        <v>20</v>
      </c>
      <c r="N733" t="s">
        <v>715</v>
      </c>
      <c r="O733" t="s">
        <v>716</v>
      </c>
      <c r="P733" t="s">
        <v>717</v>
      </c>
      <c r="Q733" t="s">
        <v>717</v>
      </c>
      <c r="R733" s="33"/>
    </row>
    <row r="734" spans="1:18" x14ac:dyDescent="0.35">
      <c r="A734" t="s">
        <v>710</v>
      </c>
      <c r="B734">
        <v>36</v>
      </c>
      <c r="C734" t="s">
        <v>327</v>
      </c>
      <c r="D734" t="s">
        <v>328</v>
      </c>
      <c r="E734" t="s">
        <v>173</v>
      </c>
      <c r="F734" t="s">
        <v>173</v>
      </c>
      <c r="G734" t="s">
        <v>173</v>
      </c>
      <c r="H734" t="s">
        <v>198</v>
      </c>
      <c r="I734" t="s">
        <v>173</v>
      </c>
      <c r="J734" t="s">
        <v>173</v>
      </c>
      <c r="K734" s="33"/>
      <c r="L734" t="s">
        <v>20</v>
      </c>
      <c r="M734" t="s">
        <v>20</v>
      </c>
      <c r="N734" t="s">
        <v>20</v>
      </c>
      <c r="O734" t="s">
        <v>20</v>
      </c>
      <c r="P734" t="s">
        <v>718</v>
      </c>
      <c r="Q734" t="s">
        <v>718</v>
      </c>
      <c r="R734" s="33"/>
    </row>
    <row r="735" spans="1:18" x14ac:dyDescent="0.35">
      <c r="A735" t="s">
        <v>710</v>
      </c>
      <c r="B735">
        <v>36</v>
      </c>
      <c r="C735" t="s">
        <v>246</v>
      </c>
      <c r="D735" t="s">
        <v>247</v>
      </c>
      <c r="E735" t="s">
        <v>27</v>
      </c>
      <c r="F735" t="s">
        <v>27</v>
      </c>
      <c r="G735" t="s">
        <v>27</v>
      </c>
      <c r="H735" t="s">
        <v>18</v>
      </c>
      <c r="I735" t="s">
        <v>18</v>
      </c>
      <c r="J735" t="s">
        <v>18</v>
      </c>
      <c r="K735" s="33"/>
      <c r="L735" t="s">
        <v>20</v>
      </c>
      <c r="M735" t="s">
        <v>20</v>
      </c>
      <c r="N735" t="s">
        <v>20</v>
      </c>
      <c r="O735" t="s">
        <v>20</v>
      </c>
      <c r="P735" t="s">
        <v>20</v>
      </c>
      <c r="Q735" t="s">
        <v>20</v>
      </c>
      <c r="R735" s="33"/>
    </row>
    <row r="736" spans="1:18" x14ac:dyDescent="0.35">
      <c r="A736" t="s">
        <v>710</v>
      </c>
      <c r="B736">
        <v>36</v>
      </c>
      <c r="C736" t="s">
        <v>176</v>
      </c>
      <c r="D736" t="s">
        <v>252</v>
      </c>
      <c r="E736" t="s">
        <v>719</v>
      </c>
      <c r="F736" t="s">
        <v>387</v>
      </c>
      <c r="G736" t="s">
        <v>719</v>
      </c>
      <c r="H736" t="s">
        <v>586</v>
      </c>
      <c r="I736" t="s">
        <v>720</v>
      </c>
      <c r="J736" t="s">
        <v>720</v>
      </c>
      <c r="K736" s="33"/>
      <c r="L736" t="s">
        <v>20</v>
      </c>
      <c r="M736" t="s">
        <v>20</v>
      </c>
      <c r="N736" t="s">
        <v>28</v>
      </c>
      <c r="O736" t="s">
        <v>660</v>
      </c>
      <c r="P736" t="s">
        <v>721</v>
      </c>
      <c r="Q736" t="s">
        <v>721</v>
      </c>
      <c r="R736" s="33"/>
    </row>
    <row r="737" spans="1:18" x14ac:dyDescent="0.35">
      <c r="A737" t="s">
        <v>710</v>
      </c>
      <c r="B737">
        <v>36</v>
      </c>
      <c r="C737" t="s">
        <v>412</v>
      </c>
      <c r="D737" t="s">
        <v>413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18</v>
      </c>
      <c r="K737" s="33"/>
      <c r="L737" t="s">
        <v>20</v>
      </c>
      <c r="M737" t="s">
        <v>20</v>
      </c>
      <c r="N737" t="s">
        <v>20</v>
      </c>
      <c r="O737" t="s">
        <v>20</v>
      </c>
      <c r="P737" t="s">
        <v>20</v>
      </c>
      <c r="Q737" t="s">
        <v>20</v>
      </c>
      <c r="R737" s="33"/>
    </row>
    <row r="738" spans="1:18" x14ac:dyDescent="0.35">
      <c r="A738" t="s">
        <v>710</v>
      </c>
      <c r="B738">
        <v>36</v>
      </c>
      <c r="C738" t="s">
        <v>177</v>
      </c>
      <c r="D738" t="s">
        <v>257</v>
      </c>
      <c r="E738" t="s">
        <v>27</v>
      </c>
      <c r="F738" t="s">
        <v>27</v>
      </c>
      <c r="G738" t="s">
        <v>18</v>
      </c>
      <c r="H738" t="s">
        <v>18</v>
      </c>
      <c r="I738" t="s">
        <v>18</v>
      </c>
      <c r="J738" t="s">
        <v>27</v>
      </c>
      <c r="K738" s="33"/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 t="s">
        <v>20</v>
      </c>
      <c r="R738" s="33"/>
    </row>
    <row r="739" spans="1:18" x14ac:dyDescent="0.35">
      <c r="A739" t="s">
        <v>710</v>
      </c>
      <c r="B739">
        <v>36</v>
      </c>
      <c r="C739" t="s">
        <v>163</v>
      </c>
      <c r="D739" t="s">
        <v>164</v>
      </c>
      <c r="E739" t="s">
        <v>27</v>
      </c>
      <c r="F739" t="s">
        <v>27</v>
      </c>
      <c r="G739" t="s">
        <v>27</v>
      </c>
      <c r="H739" t="s">
        <v>49</v>
      </c>
      <c r="I739" t="s">
        <v>49</v>
      </c>
      <c r="J739" t="s">
        <v>49</v>
      </c>
      <c r="K739" s="33"/>
      <c r="L739" t="s">
        <v>20</v>
      </c>
      <c r="M739" t="s">
        <v>20</v>
      </c>
      <c r="N739" t="s">
        <v>20</v>
      </c>
      <c r="O739" t="s">
        <v>20</v>
      </c>
      <c r="P739" t="s">
        <v>20</v>
      </c>
      <c r="Q739" t="s">
        <v>20</v>
      </c>
      <c r="R739" s="33"/>
    </row>
    <row r="740" spans="1:18" x14ac:dyDescent="0.35">
      <c r="A740" t="s">
        <v>710</v>
      </c>
      <c r="B740">
        <v>36</v>
      </c>
      <c r="C740" t="s">
        <v>246</v>
      </c>
      <c r="D740" t="s">
        <v>247</v>
      </c>
      <c r="E740" t="s">
        <v>27</v>
      </c>
      <c r="F740" t="s">
        <v>27</v>
      </c>
      <c r="G740" t="s">
        <v>27</v>
      </c>
      <c r="H740" t="s">
        <v>27</v>
      </c>
      <c r="I740" t="s">
        <v>27</v>
      </c>
      <c r="J740" t="s">
        <v>27</v>
      </c>
      <c r="K740" s="33"/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 t="s">
        <v>20</v>
      </c>
      <c r="R740" s="33"/>
    </row>
    <row r="741" spans="1:18" x14ac:dyDescent="0.35">
      <c r="A741" t="s">
        <v>710</v>
      </c>
      <c r="B741">
        <v>36</v>
      </c>
      <c r="C741" t="s">
        <v>176</v>
      </c>
      <c r="D741" t="s">
        <v>252</v>
      </c>
      <c r="E741" t="s">
        <v>61</v>
      </c>
      <c r="F741" t="s">
        <v>61</v>
      </c>
      <c r="G741" t="s">
        <v>61</v>
      </c>
      <c r="H741" t="s">
        <v>49</v>
      </c>
      <c r="I741" t="s">
        <v>27</v>
      </c>
      <c r="J741" t="s">
        <v>49</v>
      </c>
      <c r="K741" s="33"/>
      <c r="L741" t="s">
        <v>28</v>
      </c>
      <c r="M741" t="s">
        <v>28</v>
      </c>
      <c r="N741" t="s">
        <v>28</v>
      </c>
      <c r="O741" t="s">
        <v>20</v>
      </c>
      <c r="P741" t="s">
        <v>20</v>
      </c>
      <c r="Q741" t="s">
        <v>20</v>
      </c>
      <c r="R741" s="33"/>
    </row>
    <row r="742" spans="1:18" x14ac:dyDescent="0.35">
      <c r="A742" t="s">
        <v>710</v>
      </c>
      <c r="B742">
        <v>36</v>
      </c>
      <c r="C742" t="s">
        <v>412</v>
      </c>
      <c r="D742" t="s">
        <v>413</v>
      </c>
      <c r="E742" t="s">
        <v>18</v>
      </c>
      <c r="F742" t="s">
        <v>18</v>
      </c>
      <c r="G742" t="s">
        <v>18</v>
      </c>
      <c r="K742" s="33"/>
      <c r="L742" t="s">
        <v>20</v>
      </c>
      <c r="M742" t="s">
        <v>20</v>
      </c>
      <c r="N742" t="s">
        <v>20</v>
      </c>
      <c r="R742" s="33"/>
    </row>
    <row r="743" spans="1:18" x14ac:dyDescent="0.35">
      <c r="A743" t="s">
        <v>710</v>
      </c>
      <c r="B743">
        <v>36</v>
      </c>
      <c r="C743" t="s">
        <v>177</v>
      </c>
      <c r="D743" t="s">
        <v>257</v>
      </c>
      <c r="E743" t="s">
        <v>27</v>
      </c>
      <c r="F743" t="s">
        <v>27</v>
      </c>
      <c r="G743" t="s">
        <v>61</v>
      </c>
      <c r="H743" t="s">
        <v>18</v>
      </c>
      <c r="I743" t="s">
        <v>18</v>
      </c>
      <c r="J743" t="s">
        <v>18</v>
      </c>
      <c r="K743" s="33"/>
      <c r="L743" t="s">
        <v>20</v>
      </c>
      <c r="M743" t="s">
        <v>20</v>
      </c>
      <c r="N743" t="s">
        <v>20</v>
      </c>
      <c r="O743" t="s">
        <v>20</v>
      </c>
      <c r="P743" t="s">
        <v>20</v>
      </c>
      <c r="Q743" t="s">
        <v>20</v>
      </c>
      <c r="R743" s="33"/>
    </row>
    <row r="744" spans="1:18" x14ac:dyDescent="0.35">
      <c r="A744" t="s">
        <v>710</v>
      </c>
      <c r="B744">
        <v>36</v>
      </c>
      <c r="C744" t="s">
        <v>163</v>
      </c>
      <c r="D744" t="s">
        <v>164</v>
      </c>
      <c r="E744" t="s">
        <v>722</v>
      </c>
      <c r="F744" t="s">
        <v>723</v>
      </c>
      <c r="G744" t="s">
        <v>724</v>
      </c>
      <c r="H744" t="s">
        <v>725</v>
      </c>
      <c r="I744" t="s">
        <v>725</v>
      </c>
      <c r="J744" t="s">
        <v>725</v>
      </c>
      <c r="K744" s="33"/>
      <c r="L744" t="s">
        <v>20</v>
      </c>
      <c r="M744" t="s">
        <v>20</v>
      </c>
      <c r="N744" t="s">
        <v>721</v>
      </c>
      <c r="O744" t="s">
        <v>20</v>
      </c>
      <c r="P744" t="s">
        <v>20</v>
      </c>
      <c r="Q744" t="s">
        <v>20</v>
      </c>
      <c r="R744" s="33"/>
    </row>
    <row r="745" spans="1:18" x14ac:dyDescent="0.35">
      <c r="A745" t="s">
        <v>710</v>
      </c>
      <c r="B745">
        <v>36</v>
      </c>
      <c r="C745" t="s">
        <v>246</v>
      </c>
      <c r="D745" t="s">
        <v>247</v>
      </c>
      <c r="E745" t="s">
        <v>726</v>
      </c>
      <c r="F745" t="s">
        <v>387</v>
      </c>
      <c r="G745" t="s">
        <v>387</v>
      </c>
      <c r="H745" t="s">
        <v>173</v>
      </c>
      <c r="I745" t="s">
        <v>387</v>
      </c>
      <c r="J745" t="s">
        <v>727</v>
      </c>
      <c r="K745" s="33"/>
      <c r="L745" t="s">
        <v>20</v>
      </c>
      <c r="M745" t="s">
        <v>20</v>
      </c>
      <c r="N745" t="s">
        <v>20</v>
      </c>
      <c r="O745" t="s">
        <v>20</v>
      </c>
      <c r="P745" t="s">
        <v>20</v>
      </c>
      <c r="Q745" t="s">
        <v>20</v>
      </c>
      <c r="R745" s="33"/>
    </row>
    <row r="746" spans="1:18" x14ac:dyDescent="0.35">
      <c r="A746" t="s">
        <v>710</v>
      </c>
      <c r="B746">
        <v>36</v>
      </c>
      <c r="C746" t="s">
        <v>658</v>
      </c>
      <c r="D746" t="s">
        <v>659</v>
      </c>
      <c r="E746" t="s">
        <v>18</v>
      </c>
      <c r="F746" t="s">
        <v>18</v>
      </c>
      <c r="G746" t="s">
        <v>18</v>
      </c>
      <c r="H746" t="s">
        <v>18</v>
      </c>
      <c r="I746" t="s">
        <v>18</v>
      </c>
      <c r="J746" t="s">
        <v>18</v>
      </c>
      <c r="K746" s="33"/>
      <c r="L746" t="s">
        <v>20</v>
      </c>
      <c r="M746" t="s">
        <v>20</v>
      </c>
      <c r="N746" t="s">
        <v>28</v>
      </c>
      <c r="O746" t="s">
        <v>20</v>
      </c>
      <c r="P746" t="s">
        <v>20</v>
      </c>
      <c r="Q746" t="s">
        <v>89</v>
      </c>
      <c r="R746" s="33"/>
    </row>
    <row r="747" spans="1:18" x14ac:dyDescent="0.35">
      <c r="A747" t="s">
        <v>710</v>
      </c>
      <c r="B747">
        <v>36</v>
      </c>
      <c r="C747" t="s">
        <v>176</v>
      </c>
      <c r="D747" t="s">
        <v>252</v>
      </c>
      <c r="E747" t="s">
        <v>719</v>
      </c>
      <c r="F747" t="s">
        <v>723</v>
      </c>
      <c r="G747" t="s">
        <v>724</v>
      </c>
      <c r="H747" t="s">
        <v>720</v>
      </c>
      <c r="I747" t="s">
        <v>720</v>
      </c>
      <c r="J747" t="s">
        <v>720</v>
      </c>
      <c r="K747" s="33"/>
      <c r="L747" t="s">
        <v>721</v>
      </c>
      <c r="M747" t="s">
        <v>721</v>
      </c>
      <c r="N747" t="s">
        <v>721</v>
      </c>
      <c r="O747" t="s">
        <v>20</v>
      </c>
      <c r="P747" t="s">
        <v>20</v>
      </c>
      <c r="Q747" t="s">
        <v>20</v>
      </c>
      <c r="R747" s="33"/>
    </row>
    <row r="748" spans="1:18" x14ac:dyDescent="0.35">
      <c r="A748" t="s">
        <v>710</v>
      </c>
      <c r="B748">
        <v>36</v>
      </c>
      <c r="C748" t="s">
        <v>412</v>
      </c>
      <c r="D748" t="s">
        <v>413</v>
      </c>
      <c r="E748" t="s">
        <v>18</v>
      </c>
      <c r="F748" t="s">
        <v>18</v>
      </c>
      <c r="G748" t="s">
        <v>18</v>
      </c>
      <c r="H748" t="s">
        <v>18</v>
      </c>
      <c r="I748" t="s">
        <v>18</v>
      </c>
      <c r="J748" t="s">
        <v>18</v>
      </c>
      <c r="K748" s="33"/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 t="s">
        <v>20</v>
      </c>
      <c r="R748" s="33"/>
    </row>
    <row r="749" spans="1:18" x14ac:dyDescent="0.35">
      <c r="A749" t="s">
        <v>710</v>
      </c>
      <c r="B749">
        <v>36</v>
      </c>
      <c r="C749" t="s">
        <v>177</v>
      </c>
      <c r="D749" t="s">
        <v>257</v>
      </c>
      <c r="E749" t="s">
        <v>728</v>
      </c>
      <c r="F749" t="s">
        <v>161</v>
      </c>
      <c r="G749" t="s">
        <v>173</v>
      </c>
      <c r="H749" t="s">
        <v>161</v>
      </c>
      <c r="I749" t="s">
        <v>387</v>
      </c>
      <c r="J749" t="s">
        <v>720</v>
      </c>
      <c r="K749" s="33"/>
      <c r="L749" t="s">
        <v>20</v>
      </c>
      <c r="M749" t="s">
        <v>20</v>
      </c>
      <c r="N749" t="s">
        <v>20</v>
      </c>
      <c r="O749" t="s">
        <v>20</v>
      </c>
      <c r="P749" t="s">
        <v>20</v>
      </c>
      <c r="Q749" t="s">
        <v>20</v>
      </c>
      <c r="R749" s="33"/>
    </row>
    <row r="753" spans="2:4" x14ac:dyDescent="0.35">
      <c r="B753" s="2"/>
      <c r="C753" s="2"/>
      <c r="D753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E4FA-8078-4BCB-9F31-077E682A504A}">
  <dimension ref="A1:Q34"/>
  <sheetViews>
    <sheetView topLeftCell="A19" workbookViewId="0">
      <selection activeCell="B32" sqref="B32:D34"/>
    </sheetView>
  </sheetViews>
  <sheetFormatPr defaultRowHeight="14.5" x14ac:dyDescent="0.35"/>
  <cols>
    <col min="3" max="3" width="15.7265625" customWidth="1"/>
    <col min="11" max="11" width="8.81640625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7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87</v>
      </c>
      <c r="B2">
        <v>32</v>
      </c>
      <c r="C2" t="s">
        <v>348</v>
      </c>
      <c r="D2" t="s">
        <v>349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s="27" t="s">
        <v>18</v>
      </c>
      <c r="L2" t="s">
        <v>89</v>
      </c>
      <c r="M2" t="s">
        <v>20</v>
      </c>
      <c r="N2" t="s">
        <v>20</v>
      </c>
      <c r="O2" t="s">
        <v>20</v>
      </c>
      <c r="P2" t="s">
        <v>20</v>
      </c>
      <c r="Q2" t="s">
        <v>89</v>
      </c>
    </row>
    <row r="3" spans="1:17" x14ac:dyDescent="0.35">
      <c r="A3">
        <v>87</v>
      </c>
      <c r="B3">
        <v>32</v>
      </c>
      <c r="C3" t="s">
        <v>694</v>
      </c>
      <c r="D3" t="s">
        <v>695</v>
      </c>
      <c r="E3" t="s">
        <v>18</v>
      </c>
      <c r="F3" t="s">
        <v>18</v>
      </c>
      <c r="G3" t="s">
        <v>19</v>
      </c>
      <c r="H3" t="s">
        <v>18</v>
      </c>
      <c r="I3" t="s">
        <v>18</v>
      </c>
      <c r="J3" t="s">
        <v>18</v>
      </c>
      <c r="K3" s="27" t="s">
        <v>18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</row>
    <row r="4" spans="1:17" x14ac:dyDescent="0.35">
      <c r="A4">
        <v>87</v>
      </c>
      <c r="B4">
        <v>32</v>
      </c>
      <c r="C4" t="s">
        <v>352</v>
      </c>
      <c r="D4" t="s">
        <v>353</v>
      </c>
      <c r="E4" t="s">
        <v>27</v>
      </c>
      <c r="F4" t="s">
        <v>27</v>
      </c>
      <c r="G4" t="s">
        <v>18</v>
      </c>
      <c r="H4" t="s">
        <v>18</v>
      </c>
      <c r="I4" t="s">
        <v>18</v>
      </c>
      <c r="J4" t="s">
        <v>18</v>
      </c>
      <c r="K4" s="27" t="s">
        <v>18</v>
      </c>
      <c r="L4" t="s">
        <v>89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35">
      <c r="A5">
        <v>87</v>
      </c>
      <c r="B5">
        <v>32</v>
      </c>
      <c r="C5" t="s">
        <v>56</v>
      </c>
      <c r="K5" s="28"/>
    </row>
    <row r="6" spans="1:17" x14ac:dyDescent="0.35">
      <c r="A6">
        <v>87</v>
      </c>
      <c r="B6">
        <v>32</v>
      </c>
      <c r="C6" t="s">
        <v>57</v>
      </c>
      <c r="K6" s="28"/>
    </row>
    <row r="7" spans="1:17" x14ac:dyDescent="0.35">
      <c r="A7">
        <v>87</v>
      </c>
      <c r="B7">
        <v>33</v>
      </c>
      <c r="C7" t="s">
        <v>58</v>
      </c>
      <c r="K7" s="28"/>
    </row>
    <row r="8" spans="1:17" x14ac:dyDescent="0.35">
      <c r="A8">
        <v>87</v>
      </c>
      <c r="B8">
        <v>34</v>
      </c>
      <c r="C8" t="s">
        <v>363</v>
      </c>
      <c r="D8" t="s">
        <v>364</v>
      </c>
      <c r="E8" t="s">
        <v>27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s="27" t="s">
        <v>18</v>
      </c>
      <c r="L8" t="s">
        <v>89</v>
      </c>
      <c r="M8" t="s">
        <v>28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35">
      <c r="A9">
        <v>87</v>
      </c>
      <c r="B9">
        <v>34</v>
      </c>
      <c r="C9" t="s">
        <v>65</v>
      </c>
      <c r="K9" s="28"/>
    </row>
    <row r="10" spans="1:17" x14ac:dyDescent="0.35">
      <c r="A10">
        <v>87</v>
      </c>
      <c r="B10">
        <v>34</v>
      </c>
      <c r="C10" t="s">
        <v>66</v>
      </c>
      <c r="K10" s="28"/>
    </row>
    <row r="11" spans="1:17" x14ac:dyDescent="0.35">
      <c r="A11">
        <v>87</v>
      </c>
      <c r="B11">
        <v>35</v>
      </c>
      <c r="C11" t="s">
        <v>696</v>
      </c>
      <c r="D11" t="s">
        <v>697</v>
      </c>
      <c r="E11" t="s">
        <v>27</v>
      </c>
      <c r="F11" t="s">
        <v>27</v>
      </c>
      <c r="G11" t="s">
        <v>27</v>
      </c>
      <c r="H11" t="s">
        <v>698</v>
      </c>
      <c r="I11" t="s">
        <v>27</v>
      </c>
      <c r="J11" t="s">
        <v>27</v>
      </c>
      <c r="K11" s="27" t="s">
        <v>27</v>
      </c>
      <c r="L11" t="s">
        <v>20</v>
      </c>
      <c r="M11" t="s">
        <v>20</v>
      </c>
      <c r="N11" t="s">
        <v>20</v>
      </c>
      <c r="O11" t="s">
        <v>20</v>
      </c>
      <c r="P11" t="s">
        <v>28</v>
      </c>
      <c r="Q11" t="s">
        <v>89</v>
      </c>
    </row>
    <row r="12" spans="1:17" x14ac:dyDescent="0.35">
      <c r="A12">
        <v>87</v>
      </c>
      <c r="B12">
        <v>35</v>
      </c>
      <c r="C12" t="s">
        <v>699</v>
      </c>
      <c r="D12" t="s">
        <v>700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s="27" t="s">
        <v>18</v>
      </c>
      <c r="L12" t="s">
        <v>28</v>
      </c>
      <c r="M12" t="s">
        <v>28</v>
      </c>
      <c r="N12" t="s">
        <v>89</v>
      </c>
      <c r="O12" t="s">
        <v>20</v>
      </c>
      <c r="P12" t="s">
        <v>20</v>
      </c>
      <c r="Q12" t="s">
        <v>20</v>
      </c>
    </row>
    <row r="13" spans="1:17" x14ac:dyDescent="0.35">
      <c r="A13">
        <v>87</v>
      </c>
      <c r="B13">
        <v>35</v>
      </c>
      <c r="C13" t="s">
        <v>656</v>
      </c>
      <c r="D13" t="s">
        <v>657</v>
      </c>
      <c r="E13" t="s">
        <v>27</v>
      </c>
      <c r="F13" t="s">
        <v>27</v>
      </c>
      <c r="G13" t="s">
        <v>27</v>
      </c>
      <c r="H13" t="s">
        <v>19</v>
      </c>
      <c r="I13" t="s">
        <v>18</v>
      </c>
      <c r="J13" t="s">
        <v>18</v>
      </c>
      <c r="K13" s="27" t="s">
        <v>18</v>
      </c>
      <c r="L13" t="s">
        <v>89</v>
      </c>
      <c r="M13" t="s">
        <v>89</v>
      </c>
      <c r="N13" t="s">
        <v>20</v>
      </c>
      <c r="O13" t="s">
        <v>89</v>
      </c>
      <c r="P13" t="s">
        <v>28</v>
      </c>
      <c r="Q13" t="s">
        <v>20</v>
      </c>
    </row>
    <row r="14" spans="1:17" x14ac:dyDescent="0.35">
      <c r="A14">
        <v>87</v>
      </c>
      <c r="B14">
        <v>35</v>
      </c>
      <c r="C14" t="s">
        <v>701</v>
      </c>
      <c r="D14" t="s">
        <v>702</v>
      </c>
      <c r="E14" t="s">
        <v>27</v>
      </c>
      <c r="F14" t="s">
        <v>27</v>
      </c>
      <c r="G14" t="s">
        <v>27</v>
      </c>
      <c r="H14" t="s">
        <v>27</v>
      </c>
      <c r="I14" t="s">
        <v>18</v>
      </c>
      <c r="J14" t="s">
        <v>18</v>
      </c>
      <c r="K14" s="27" t="s">
        <v>18</v>
      </c>
      <c r="L14" t="s">
        <v>20</v>
      </c>
      <c r="M14" t="s">
        <v>20</v>
      </c>
      <c r="N14" t="s">
        <v>28</v>
      </c>
      <c r="O14" t="s">
        <v>20</v>
      </c>
      <c r="P14" t="s">
        <v>28</v>
      </c>
      <c r="Q14" t="s">
        <v>703</v>
      </c>
    </row>
    <row r="15" spans="1:17" x14ac:dyDescent="0.35">
      <c r="A15">
        <v>87</v>
      </c>
      <c r="B15">
        <v>35</v>
      </c>
      <c r="C15" t="s">
        <v>71</v>
      </c>
      <c r="K15" s="28"/>
    </row>
    <row r="16" spans="1:17" x14ac:dyDescent="0.35">
      <c r="A16">
        <v>87</v>
      </c>
      <c r="B16">
        <v>35</v>
      </c>
      <c r="C16" t="s">
        <v>72</v>
      </c>
      <c r="K16" s="28"/>
    </row>
    <row r="17" spans="1:17" x14ac:dyDescent="0.35">
      <c r="A17">
        <v>87</v>
      </c>
      <c r="B17">
        <v>36</v>
      </c>
      <c r="C17" t="s">
        <v>246</v>
      </c>
      <c r="D17" t="s">
        <v>247</v>
      </c>
      <c r="K17" s="28"/>
    </row>
    <row r="18" spans="1:17" x14ac:dyDescent="0.35">
      <c r="A18">
        <v>87</v>
      </c>
      <c r="B18">
        <v>36</v>
      </c>
      <c r="C18" t="s">
        <v>704</v>
      </c>
      <c r="D18" t="s">
        <v>705</v>
      </c>
      <c r="K18" s="28"/>
    </row>
    <row r="19" spans="1:17" x14ac:dyDescent="0.35">
      <c r="A19">
        <v>87</v>
      </c>
      <c r="B19">
        <v>36</v>
      </c>
      <c r="C19" t="s">
        <v>176</v>
      </c>
      <c r="D19" t="s">
        <v>252</v>
      </c>
      <c r="K19" s="28"/>
    </row>
    <row r="20" spans="1:17" x14ac:dyDescent="0.35">
      <c r="A20">
        <v>87</v>
      </c>
      <c r="B20">
        <v>36</v>
      </c>
      <c r="C20" t="s">
        <v>177</v>
      </c>
      <c r="D20" t="s">
        <v>257</v>
      </c>
      <c r="K20" s="28"/>
    </row>
    <row r="21" spans="1:17" x14ac:dyDescent="0.35">
      <c r="A21">
        <v>87</v>
      </c>
      <c r="B21">
        <v>36</v>
      </c>
      <c r="C21" t="s">
        <v>178</v>
      </c>
      <c r="K21" s="28"/>
    </row>
    <row r="22" spans="1:17" x14ac:dyDescent="0.35">
      <c r="A22">
        <v>87</v>
      </c>
      <c r="B22">
        <v>36</v>
      </c>
      <c r="C22" t="s">
        <v>179</v>
      </c>
      <c r="K22" s="28"/>
    </row>
    <row r="23" spans="1:17" x14ac:dyDescent="0.35">
      <c r="A23">
        <v>87</v>
      </c>
      <c r="B23">
        <v>37</v>
      </c>
      <c r="C23" t="s">
        <v>706</v>
      </c>
      <c r="D23" t="s">
        <v>707</v>
      </c>
      <c r="E23" t="s">
        <v>18</v>
      </c>
      <c r="F23" t="s">
        <v>18</v>
      </c>
      <c r="G23" t="s">
        <v>18</v>
      </c>
      <c r="H23" t="s">
        <v>18</v>
      </c>
      <c r="I23" t="s">
        <v>27</v>
      </c>
      <c r="J23" t="s">
        <v>198</v>
      </c>
      <c r="K23" s="27" t="s">
        <v>586</v>
      </c>
      <c r="L23" t="s">
        <v>28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</row>
    <row r="24" spans="1:17" x14ac:dyDescent="0.35">
      <c r="A24">
        <v>87</v>
      </c>
      <c r="B24">
        <v>37</v>
      </c>
      <c r="C24" t="s">
        <v>486</v>
      </c>
      <c r="D24" t="s">
        <v>261</v>
      </c>
      <c r="E24" t="s">
        <v>27</v>
      </c>
      <c r="F24" t="s">
        <v>27</v>
      </c>
      <c r="G24" t="s">
        <v>27</v>
      </c>
      <c r="H24" t="s">
        <v>18</v>
      </c>
      <c r="I24" t="s">
        <v>27</v>
      </c>
      <c r="J24" t="s">
        <v>18</v>
      </c>
      <c r="K24" s="27" t="s">
        <v>27</v>
      </c>
      <c r="L24" t="s">
        <v>89</v>
      </c>
      <c r="M24" t="s">
        <v>89</v>
      </c>
      <c r="N24" t="s">
        <v>89</v>
      </c>
      <c r="O24" t="s">
        <v>89</v>
      </c>
      <c r="P24" t="s">
        <v>20</v>
      </c>
      <c r="Q24" t="s">
        <v>703</v>
      </c>
    </row>
    <row r="25" spans="1:17" x14ac:dyDescent="0.35">
      <c r="A25">
        <v>87</v>
      </c>
      <c r="B25">
        <v>37</v>
      </c>
      <c r="C25" t="s">
        <v>77</v>
      </c>
      <c r="K25" s="28"/>
    </row>
    <row r="26" spans="1:17" x14ac:dyDescent="0.35">
      <c r="A26">
        <v>87</v>
      </c>
      <c r="B26">
        <v>37</v>
      </c>
      <c r="C26" t="s">
        <v>78</v>
      </c>
      <c r="K26" s="28"/>
    </row>
    <row r="27" spans="1:17" x14ac:dyDescent="0.35">
      <c r="A27">
        <v>87</v>
      </c>
      <c r="B27">
        <v>57</v>
      </c>
      <c r="C27" t="s">
        <v>664</v>
      </c>
      <c r="D27" t="s">
        <v>665</v>
      </c>
      <c r="E27" t="s">
        <v>49</v>
      </c>
      <c r="F27" t="s">
        <v>61</v>
      </c>
      <c r="G27" t="s">
        <v>49</v>
      </c>
      <c r="H27" t="s">
        <v>49</v>
      </c>
      <c r="I27" t="s">
        <v>27</v>
      </c>
      <c r="J27" t="s">
        <v>27</v>
      </c>
      <c r="K27" s="27" t="s">
        <v>18</v>
      </c>
      <c r="L27" t="s">
        <v>89</v>
      </c>
      <c r="M27" t="s">
        <v>89</v>
      </c>
      <c r="N27" t="s">
        <v>28</v>
      </c>
      <c r="O27" t="s">
        <v>89</v>
      </c>
      <c r="P27" t="s">
        <v>20</v>
      </c>
      <c r="Q27" t="s">
        <v>89</v>
      </c>
    </row>
    <row r="28" spans="1:17" x14ac:dyDescent="0.35">
      <c r="A28">
        <v>87</v>
      </c>
      <c r="B28">
        <v>57</v>
      </c>
      <c r="C28" t="s">
        <v>297</v>
      </c>
      <c r="D28" t="s">
        <v>298</v>
      </c>
      <c r="K28" s="28"/>
    </row>
    <row r="29" spans="1:17" x14ac:dyDescent="0.35">
      <c r="A29">
        <v>87</v>
      </c>
      <c r="B29">
        <v>57</v>
      </c>
      <c r="C29" t="s">
        <v>299</v>
      </c>
      <c r="K29" s="28"/>
    </row>
    <row r="30" spans="1:17" x14ac:dyDescent="0.35">
      <c r="A30">
        <v>87</v>
      </c>
      <c r="B30">
        <v>57</v>
      </c>
      <c r="C30" t="s">
        <v>300</v>
      </c>
      <c r="K30" s="28"/>
    </row>
    <row r="32" spans="1:17" x14ac:dyDescent="0.35">
      <c r="B32" t="s">
        <v>734</v>
      </c>
      <c r="C32" t="s">
        <v>742</v>
      </c>
      <c r="D32" t="s">
        <v>743</v>
      </c>
    </row>
    <row r="33" spans="2:4" x14ac:dyDescent="0.35">
      <c r="B33">
        <v>8</v>
      </c>
      <c r="C33">
        <v>4</v>
      </c>
      <c r="D33">
        <v>0</v>
      </c>
    </row>
    <row r="34" spans="2:4" x14ac:dyDescent="0.35">
      <c r="B34" s="4">
        <f>B33/SUM($B33:$D33)</f>
        <v>0.66666666666666663</v>
      </c>
      <c r="C34" s="2">
        <f t="shared" ref="C34:D34" si="0">C33/SUM($B33:$D33)</f>
        <v>0.33333333333333331</v>
      </c>
      <c r="D34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9732-D2F4-4F24-8BC4-21C6EE743507}">
  <dimension ref="A1:S41"/>
  <sheetViews>
    <sheetView topLeftCell="A31" workbookViewId="0">
      <selection activeCell="B39" sqref="B39:D41"/>
    </sheetView>
  </sheetViews>
  <sheetFormatPr defaultRowHeight="14.5" x14ac:dyDescent="0.35"/>
  <cols>
    <col min="11" max="11" width="11.6328125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2021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9" x14ac:dyDescent="0.35">
      <c r="A2">
        <v>81</v>
      </c>
      <c r="B2">
        <v>32</v>
      </c>
      <c r="C2" t="s">
        <v>668</v>
      </c>
      <c r="D2" t="s">
        <v>669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28</v>
      </c>
      <c r="M2" t="s">
        <v>28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</row>
    <row r="3" spans="1:19" x14ac:dyDescent="0.35">
      <c r="A3">
        <v>81</v>
      </c>
      <c r="B3">
        <v>32</v>
      </c>
      <c r="C3" t="s">
        <v>670</v>
      </c>
      <c r="D3" t="s">
        <v>671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20</v>
      </c>
      <c r="M3" t="s">
        <v>20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</row>
    <row r="4" spans="1:19" x14ac:dyDescent="0.35">
      <c r="A4">
        <v>81</v>
      </c>
      <c r="B4">
        <v>32</v>
      </c>
      <c r="C4" t="s">
        <v>672</v>
      </c>
      <c r="D4" t="s">
        <v>673</v>
      </c>
    </row>
    <row r="5" spans="1:19" x14ac:dyDescent="0.35">
      <c r="A5">
        <v>81</v>
      </c>
      <c r="B5">
        <v>32</v>
      </c>
      <c r="C5" t="s">
        <v>350</v>
      </c>
      <c r="D5" t="s">
        <v>351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89</v>
      </c>
      <c r="M5" t="s">
        <v>89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19" x14ac:dyDescent="0.35">
      <c r="A6">
        <v>81</v>
      </c>
      <c r="B6">
        <v>32</v>
      </c>
      <c r="C6" t="s">
        <v>352</v>
      </c>
      <c r="D6" t="s">
        <v>353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28</v>
      </c>
      <c r="M6" t="s">
        <v>28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9" x14ac:dyDescent="0.35">
      <c r="A7">
        <v>81</v>
      </c>
      <c r="B7">
        <v>32</v>
      </c>
      <c r="C7" t="s">
        <v>56</v>
      </c>
    </row>
    <row r="8" spans="1:19" x14ac:dyDescent="0.35">
      <c r="A8">
        <v>81</v>
      </c>
      <c r="B8">
        <v>32</v>
      </c>
      <c r="C8" t="s">
        <v>57</v>
      </c>
    </row>
    <row r="9" spans="1:19" x14ac:dyDescent="0.35">
      <c r="A9">
        <v>81</v>
      </c>
      <c r="B9">
        <v>33</v>
      </c>
      <c r="C9" t="s">
        <v>146</v>
      </c>
      <c r="D9" t="s">
        <v>147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</row>
    <row r="10" spans="1:19" x14ac:dyDescent="0.35">
      <c r="A10">
        <v>81</v>
      </c>
      <c r="B10">
        <v>33</v>
      </c>
      <c r="C10" t="s">
        <v>674</v>
      </c>
      <c r="D10" t="s">
        <v>675</v>
      </c>
      <c r="E10" t="s">
        <v>27</v>
      </c>
      <c r="F10" t="s">
        <v>27</v>
      </c>
      <c r="G10" t="s">
        <v>27</v>
      </c>
      <c r="H10" t="s">
        <v>18</v>
      </c>
      <c r="I10" t="s">
        <v>27</v>
      </c>
      <c r="J10" t="s">
        <v>27</v>
      </c>
      <c r="K10" s="9" t="s">
        <v>64</v>
      </c>
      <c r="L10" t="s">
        <v>20</v>
      </c>
      <c r="M10" t="s">
        <v>20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790</v>
      </c>
    </row>
    <row r="11" spans="1:19" x14ac:dyDescent="0.35">
      <c r="A11">
        <v>81</v>
      </c>
      <c r="B11">
        <v>33</v>
      </c>
      <c r="C11" t="s">
        <v>122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791</v>
      </c>
      <c r="L11" t="s">
        <v>89</v>
      </c>
      <c r="M11" t="s">
        <v>89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</row>
    <row r="12" spans="1:19" x14ac:dyDescent="0.35">
      <c r="A12">
        <v>81</v>
      </c>
      <c r="B12">
        <v>33</v>
      </c>
      <c r="C12" t="s">
        <v>58</v>
      </c>
    </row>
    <row r="13" spans="1:19" x14ac:dyDescent="0.35">
      <c r="A13">
        <v>81</v>
      </c>
      <c r="B13">
        <v>34</v>
      </c>
      <c r="C13" t="s">
        <v>458</v>
      </c>
      <c r="D13" t="s">
        <v>459</v>
      </c>
      <c r="I13" t="s">
        <v>18</v>
      </c>
      <c r="J13" t="s">
        <v>18</v>
      </c>
      <c r="K13" s="9" t="s">
        <v>792</v>
      </c>
      <c r="S13" t="s">
        <v>793</v>
      </c>
    </row>
    <row r="14" spans="1:19" x14ac:dyDescent="0.35">
      <c r="A14">
        <v>81</v>
      </c>
      <c r="B14">
        <v>34</v>
      </c>
      <c r="C14" t="s">
        <v>460</v>
      </c>
      <c r="D14" t="s">
        <v>461</v>
      </c>
    </row>
    <row r="15" spans="1:19" x14ac:dyDescent="0.35">
      <c r="A15">
        <v>81</v>
      </c>
      <c r="B15">
        <v>34</v>
      </c>
      <c r="C15" t="s">
        <v>676</v>
      </c>
      <c r="D15" t="s">
        <v>677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173</v>
      </c>
      <c r="K15" s="9" t="s">
        <v>64</v>
      </c>
      <c r="L15" t="s">
        <v>28</v>
      </c>
      <c r="M15" t="s">
        <v>28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s="9" t="s">
        <v>794</v>
      </c>
    </row>
    <row r="16" spans="1:19" x14ac:dyDescent="0.35">
      <c r="A16">
        <v>81</v>
      </c>
      <c r="B16">
        <v>34</v>
      </c>
      <c r="C16" t="s">
        <v>678</v>
      </c>
      <c r="D16" t="s">
        <v>679</v>
      </c>
      <c r="E16" t="s">
        <v>198</v>
      </c>
      <c r="F16" t="s">
        <v>198</v>
      </c>
      <c r="G16" t="s">
        <v>27</v>
      </c>
      <c r="H16" t="s">
        <v>18</v>
      </c>
      <c r="I16" t="s">
        <v>27</v>
      </c>
      <c r="K16" t="s">
        <v>27</v>
      </c>
      <c r="L16" t="s">
        <v>89</v>
      </c>
      <c r="M16" t="s">
        <v>89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</row>
    <row r="17" spans="1:19" x14ac:dyDescent="0.35">
      <c r="A17">
        <v>81</v>
      </c>
      <c r="B17">
        <v>34</v>
      </c>
      <c r="C17" t="s">
        <v>365</v>
      </c>
      <c r="D17" t="s">
        <v>366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K17" s="9" t="s">
        <v>27</v>
      </c>
      <c r="L17" t="s">
        <v>28</v>
      </c>
      <c r="M17" t="s">
        <v>28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s="9" t="s">
        <v>795</v>
      </c>
    </row>
    <row r="18" spans="1:19" x14ac:dyDescent="0.35">
      <c r="A18">
        <v>81</v>
      </c>
      <c r="B18">
        <v>34</v>
      </c>
      <c r="C18" t="s">
        <v>680</v>
      </c>
      <c r="D18" t="s">
        <v>681</v>
      </c>
      <c r="E18" t="s">
        <v>198</v>
      </c>
      <c r="F18" t="s">
        <v>198</v>
      </c>
      <c r="G18" t="s">
        <v>27</v>
      </c>
      <c r="H18" t="s">
        <v>27</v>
      </c>
      <c r="I18" t="s">
        <v>27</v>
      </c>
      <c r="J18" t="s">
        <v>198</v>
      </c>
      <c r="K18" s="9" t="s">
        <v>198</v>
      </c>
      <c r="L18" t="s">
        <v>89</v>
      </c>
      <c r="M18" t="s">
        <v>89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s="9" t="s">
        <v>796</v>
      </c>
    </row>
    <row r="19" spans="1:19" x14ac:dyDescent="0.35">
      <c r="A19">
        <v>81</v>
      </c>
      <c r="B19">
        <v>34</v>
      </c>
      <c r="C19" t="s">
        <v>682</v>
      </c>
      <c r="D19" t="s">
        <v>683</v>
      </c>
      <c r="I19" t="s">
        <v>27</v>
      </c>
      <c r="J19" t="s">
        <v>27</v>
      </c>
      <c r="K19" t="s">
        <v>27</v>
      </c>
    </row>
    <row r="20" spans="1:19" x14ac:dyDescent="0.35">
      <c r="A20">
        <v>81</v>
      </c>
      <c r="B20">
        <v>34</v>
      </c>
      <c r="C20" t="s">
        <v>401</v>
      </c>
      <c r="D20" t="s">
        <v>402</v>
      </c>
      <c r="E20" t="s">
        <v>49</v>
      </c>
      <c r="F20" t="s">
        <v>61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89</v>
      </c>
      <c r="M20" t="s">
        <v>89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</row>
    <row r="21" spans="1:19" x14ac:dyDescent="0.35">
      <c r="A21">
        <v>81</v>
      </c>
      <c r="B21">
        <v>34</v>
      </c>
      <c r="C21" t="s">
        <v>684</v>
      </c>
      <c r="D21" t="s">
        <v>685</v>
      </c>
      <c r="E21" t="s">
        <v>27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s="9" t="s">
        <v>198</v>
      </c>
      <c r="L21" t="s">
        <v>28</v>
      </c>
      <c r="M21" t="s">
        <v>28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s="9" t="s">
        <v>797</v>
      </c>
    </row>
    <row r="22" spans="1:19" x14ac:dyDescent="0.35">
      <c r="A22">
        <v>81</v>
      </c>
      <c r="B22">
        <v>34</v>
      </c>
      <c r="C22" t="s">
        <v>65</v>
      </c>
      <c r="E22" t="s">
        <v>61</v>
      </c>
      <c r="F22" t="s">
        <v>61</v>
      </c>
      <c r="G22" t="s">
        <v>49</v>
      </c>
      <c r="H22" t="s">
        <v>49</v>
      </c>
      <c r="I22" t="s">
        <v>27</v>
      </c>
      <c r="J22" t="s">
        <v>27</v>
      </c>
      <c r="K22" t="s">
        <v>27</v>
      </c>
      <c r="L22" t="s">
        <v>89</v>
      </c>
      <c r="M22" t="s">
        <v>89</v>
      </c>
      <c r="N22" t="s">
        <v>89</v>
      </c>
      <c r="O22" t="s">
        <v>89</v>
      </c>
      <c r="P22" t="s">
        <v>89</v>
      </c>
      <c r="Q22" t="s">
        <v>89</v>
      </c>
      <c r="R22" t="s">
        <v>89</v>
      </c>
    </row>
    <row r="23" spans="1:19" x14ac:dyDescent="0.35">
      <c r="A23">
        <v>81</v>
      </c>
      <c r="B23">
        <v>34</v>
      </c>
      <c r="C23" t="s">
        <v>66</v>
      </c>
    </row>
    <row r="24" spans="1:19" x14ac:dyDescent="0.35">
      <c r="A24">
        <v>81</v>
      </c>
      <c r="B24">
        <v>37</v>
      </c>
      <c r="C24" t="s">
        <v>258</v>
      </c>
      <c r="D24" t="s">
        <v>259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L24" t="s">
        <v>20</v>
      </c>
      <c r="M24" t="s">
        <v>20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s="9" t="s">
        <v>798</v>
      </c>
    </row>
    <row r="25" spans="1:19" x14ac:dyDescent="0.35">
      <c r="A25">
        <v>81</v>
      </c>
      <c r="B25">
        <v>37</v>
      </c>
      <c r="C25" t="s">
        <v>686</v>
      </c>
      <c r="D25" t="s">
        <v>687</v>
      </c>
      <c r="E25" t="s">
        <v>49</v>
      </c>
      <c r="F25" t="s">
        <v>61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 t="s">
        <v>28</v>
      </c>
      <c r="M25" t="s">
        <v>28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</row>
    <row r="26" spans="1:19" x14ac:dyDescent="0.35">
      <c r="A26">
        <v>81</v>
      </c>
      <c r="B26">
        <v>37</v>
      </c>
      <c r="C26" t="s">
        <v>482</v>
      </c>
      <c r="D26" t="s">
        <v>483</v>
      </c>
    </row>
    <row r="27" spans="1:19" x14ac:dyDescent="0.35">
      <c r="A27">
        <v>81</v>
      </c>
      <c r="B27">
        <v>37</v>
      </c>
      <c r="C27" t="s">
        <v>688</v>
      </c>
      <c r="D27" t="s">
        <v>689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28</v>
      </c>
      <c r="M27" t="s">
        <v>28</v>
      </c>
      <c r="N27" t="s">
        <v>89</v>
      </c>
      <c r="O27" t="s">
        <v>89</v>
      </c>
      <c r="P27" t="s">
        <v>89</v>
      </c>
      <c r="Q27" t="s">
        <v>89</v>
      </c>
      <c r="R27" t="s">
        <v>89</v>
      </c>
    </row>
    <row r="28" spans="1:19" x14ac:dyDescent="0.35">
      <c r="A28">
        <v>81</v>
      </c>
      <c r="B28">
        <v>37</v>
      </c>
      <c r="C28" t="s">
        <v>265</v>
      </c>
      <c r="D28" t="s">
        <v>266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s="9" t="s">
        <v>27</v>
      </c>
      <c r="L28" t="s">
        <v>89</v>
      </c>
      <c r="M28" t="s">
        <v>89</v>
      </c>
      <c r="N28" t="s">
        <v>89</v>
      </c>
      <c r="O28" t="s">
        <v>89</v>
      </c>
      <c r="P28" t="s">
        <v>89</v>
      </c>
      <c r="Q28" t="s">
        <v>89</v>
      </c>
      <c r="R28" t="s">
        <v>89</v>
      </c>
    </row>
    <row r="29" spans="1:19" x14ac:dyDescent="0.35">
      <c r="A29">
        <v>81</v>
      </c>
      <c r="B29">
        <v>37</v>
      </c>
      <c r="C29" t="s">
        <v>493</v>
      </c>
      <c r="D29" t="s">
        <v>494</v>
      </c>
      <c r="E29" t="s">
        <v>49</v>
      </c>
      <c r="F29" t="s">
        <v>61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28</v>
      </c>
      <c r="M29" t="s">
        <v>28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</row>
    <row r="30" spans="1:19" x14ac:dyDescent="0.35">
      <c r="A30">
        <v>81</v>
      </c>
      <c r="B30">
        <v>37</v>
      </c>
      <c r="C30" t="s">
        <v>690</v>
      </c>
      <c r="D30" t="s">
        <v>691</v>
      </c>
      <c r="E30" t="s">
        <v>27</v>
      </c>
      <c r="F30" t="s">
        <v>27</v>
      </c>
      <c r="G30" t="s">
        <v>198</v>
      </c>
      <c r="H30" t="s">
        <v>27</v>
      </c>
      <c r="I30" t="s">
        <v>198</v>
      </c>
      <c r="J30" t="s">
        <v>198</v>
      </c>
      <c r="K30" s="9" t="s">
        <v>198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</row>
    <row r="31" spans="1:19" x14ac:dyDescent="0.35">
      <c r="A31">
        <v>81</v>
      </c>
      <c r="B31">
        <v>37</v>
      </c>
      <c r="C31" t="s">
        <v>77</v>
      </c>
    </row>
    <row r="32" spans="1:19" x14ac:dyDescent="0.35">
      <c r="A32">
        <v>81</v>
      </c>
      <c r="B32">
        <v>37</v>
      </c>
      <c r="C32" t="s">
        <v>78</v>
      </c>
    </row>
    <row r="33" spans="1:19" x14ac:dyDescent="0.35">
      <c r="A33">
        <v>81</v>
      </c>
      <c r="B33">
        <v>57</v>
      </c>
      <c r="C33" t="s">
        <v>291</v>
      </c>
      <c r="D33" t="s">
        <v>292</v>
      </c>
    </row>
    <row r="34" spans="1:19" x14ac:dyDescent="0.35">
      <c r="A34">
        <v>81</v>
      </c>
      <c r="B34">
        <v>57</v>
      </c>
      <c r="C34" t="s">
        <v>295</v>
      </c>
      <c r="D34" t="s">
        <v>296</v>
      </c>
      <c r="E34" t="s">
        <v>49</v>
      </c>
      <c r="F34" t="s">
        <v>61</v>
      </c>
      <c r="G34" t="s">
        <v>27</v>
      </c>
      <c r="H34" t="s">
        <v>27</v>
      </c>
      <c r="I34" t="s">
        <v>27</v>
      </c>
      <c r="J34" t="s">
        <v>27</v>
      </c>
      <c r="K34" s="9" t="s">
        <v>149</v>
      </c>
      <c r="L34" t="s">
        <v>89</v>
      </c>
      <c r="M34" t="s">
        <v>89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799</v>
      </c>
    </row>
    <row r="35" spans="1:19" x14ac:dyDescent="0.35">
      <c r="A35">
        <v>81</v>
      </c>
      <c r="B35">
        <v>57</v>
      </c>
      <c r="C35" t="s">
        <v>297</v>
      </c>
      <c r="D35" t="s">
        <v>298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L35" t="s">
        <v>89</v>
      </c>
      <c r="M35" t="s">
        <v>89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</row>
    <row r="36" spans="1:19" x14ac:dyDescent="0.35">
      <c r="A36">
        <v>81</v>
      </c>
      <c r="B36">
        <v>57</v>
      </c>
      <c r="C36" t="s">
        <v>692</v>
      </c>
      <c r="D36" t="s">
        <v>693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s="9" t="s">
        <v>27</v>
      </c>
      <c r="L36" t="s">
        <v>89</v>
      </c>
      <c r="M36" t="s">
        <v>89</v>
      </c>
      <c r="N36" t="s">
        <v>28</v>
      </c>
      <c r="O36" t="s">
        <v>28</v>
      </c>
      <c r="P36" t="s">
        <v>28</v>
      </c>
      <c r="Q36" t="s">
        <v>28</v>
      </c>
      <c r="R36" t="s">
        <v>89</v>
      </c>
      <c r="S36" s="9" t="s">
        <v>800</v>
      </c>
    </row>
    <row r="37" spans="1:19" x14ac:dyDescent="0.35">
      <c r="A37">
        <v>81</v>
      </c>
      <c r="B37">
        <v>57</v>
      </c>
      <c r="C37" t="s">
        <v>300</v>
      </c>
    </row>
    <row r="39" spans="1:19" x14ac:dyDescent="0.35">
      <c r="B39" t="s">
        <v>734</v>
      </c>
      <c r="C39" t="s">
        <v>742</v>
      </c>
      <c r="D39" t="s">
        <v>743</v>
      </c>
    </row>
    <row r="40" spans="1:19" x14ac:dyDescent="0.35">
      <c r="B40">
        <v>7</v>
      </c>
      <c r="C40">
        <v>22</v>
      </c>
      <c r="D40">
        <v>0</v>
      </c>
    </row>
    <row r="41" spans="1:19" x14ac:dyDescent="0.35">
      <c r="B41" s="2">
        <f>B40/SUM($B40:$D40)</f>
        <v>0.2413793103448276</v>
      </c>
      <c r="C41" s="2">
        <f t="shared" ref="C41:D41" si="0">C40/SUM($B40:$D40)</f>
        <v>0.75862068965517238</v>
      </c>
      <c r="D41" s="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EED9-7F38-44B4-8722-43BFFA5648B0}">
  <dimension ref="A1:R38"/>
  <sheetViews>
    <sheetView topLeftCell="A28" workbookViewId="0">
      <selection activeCell="A32" sqref="A2:R32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77</v>
      </c>
      <c r="B2">
        <v>32</v>
      </c>
      <c r="C2" t="s">
        <v>649</v>
      </c>
      <c r="H2" t="s">
        <v>27</v>
      </c>
      <c r="I2" t="s">
        <v>27</v>
      </c>
      <c r="J2" t="s">
        <v>27</v>
      </c>
      <c r="K2" s="17" t="s">
        <v>49</v>
      </c>
      <c r="O2" t="s">
        <v>20</v>
      </c>
      <c r="P2" t="s">
        <v>20</v>
      </c>
      <c r="Q2" t="s">
        <v>20</v>
      </c>
      <c r="R2" s="17" t="s">
        <v>20</v>
      </c>
    </row>
    <row r="3" spans="1:18" x14ac:dyDescent="0.35">
      <c r="A3">
        <v>77</v>
      </c>
      <c r="B3">
        <v>33</v>
      </c>
      <c r="C3" t="s">
        <v>122</v>
      </c>
      <c r="E3" t="s">
        <v>27</v>
      </c>
      <c r="F3" t="s">
        <v>27</v>
      </c>
      <c r="G3" t="s">
        <v>27</v>
      </c>
      <c r="H3" t="s">
        <v>19</v>
      </c>
      <c r="I3" t="s">
        <v>19</v>
      </c>
      <c r="J3" t="s">
        <v>19</v>
      </c>
      <c r="K3" s="9" t="s">
        <v>19</v>
      </c>
      <c r="L3" t="s">
        <v>89</v>
      </c>
      <c r="M3" t="s">
        <v>89</v>
      </c>
      <c r="N3" t="s">
        <v>89</v>
      </c>
      <c r="O3" t="s">
        <v>89</v>
      </c>
      <c r="P3" t="s">
        <v>20</v>
      </c>
      <c r="Q3" t="s">
        <v>89</v>
      </c>
      <c r="R3" t="s">
        <v>89</v>
      </c>
    </row>
    <row r="4" spans="1:18" x14ac:dyDescent="0.35">
      <c r="A4">
        <v>77</v>
      </c>
      <c r="B4">
        <v>34</v>
      </c>
      <c r="C4" t="s">
        <v>66</v>
      </c>
      <c r="K4" s="17" t="s">
        <v>27</v>
      </c>
      <c r="R4" s="17" t="s">
        <v>89</v>
      </c>
    </row>
    <row r="5" spans="1:18" x14ac:dyDescent="0.35">
      <c r="A5">
        <v>77</v>
      </c>
      <c r="B5">
        <v>35</v>
      </c>
      <c r="C5" t="s">
        <v>650</v>
      </c>
      <c r="D5" t="s">
        <v>651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s="21" t="s">
        <v>241</v>
      </c>
      <c r="L5" t="s">
        <v>20</v>
      </c>
      <c r="M5" t="s">
        <v>20</v>
      </c>
      <c r="N5" t="s">
        <v>20</v>
      </c>
      <c r="O5" t="s">
        <v>20</v>
      </c>
      <c r="P5" t="s">
        <v>28</v>
      </c>
      <c r="Q5" t="s">
        <v>20</v>
      </c>
      <c r="R5" s="17" t="s">
        <v>20</v>
      </c>
    </row>
    <row r="6" spans="1:18" x14ac:dyDescent="0.35">
      <c r="A6">
        <v>77</v>
      </c>
      <c r="B6">
        <v>35</v>
      </c>
      <c r="C6" t="s">
        <v>652</v>
      </c>
      <c r="D6" t="s">
        <v>653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s="21" t="s">
        <v>61</v>
      </c>
      <c r="L6" t="s">
        <v>20</v>
      </c>
      <c r="M6" t="s">
        <v>20</v>
      </c>
      <c r="N6" t="s">
        <v>20</v>
      </c>
      <c r="O6" t="s">
        <v>28</v>
      </c>
      <c r="P6" t="s">
        <v>28</v>
      </c>
      <c r="Q6" t="s">
        <v>28</v>
      </c>
      <c r="R6" s="17" t="s">
        <v>20</v>
      </c>
    </row>
    <row r="7" spans="1:18" x14ac:dyDescent="0.35">
      <c r="A7">
        <v>77</v>
      </c>
      <c r="B7">
        <v>35</v>
      </c>
      <c r="C7" t="s">
        <v>654</v>
      </c>
      <c r="D7" t="s">
        <v>655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s="21" t="s">
        <v>506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s="17" t="s">
        <v>28</v>
      </c>
    </row>
    <row r="8" spans="1:18" x14ac:dyDescent="0.35">
      <c r="A8">
        <v>77</v>
      </c>
      <c r="B8">
        <v>35</v>
      </c>
      <c r="C8" t="s">
        <v>656</v>
      </c>
      <c r="D8" t="s">
        <v>657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s="21" t="s">
        <v>754</v>
      </c>
      <c r="L8" t="s">
        <v>89</v>
      </c>
      <c r="M8" t="s">
        <v>89</v>
      </c>
      <c r="N8" t="s">
        <v>89</v>
      </c>
      <c r="O8" t="s">
        <v>28</v>
      </c>
      <c r="P8" t="s">
        <v>20</v>
      </c>
      <c r="Q8" t="s">
        <v>28</v>
      </c>
      <c r="R8" s="17" t="s">
        <v>20</v>
      </c>
    </row>
    <row r="9" spans="1:18" x14ac:dyDescent="0.35">
      <c r="A9">
        <v>77</v>
      </c>
      <c r="B9">
        <v>35</v>
      </c>
      <c r="C9" t="s">
        <v>71</v>
      </c>
    </row>
    <row r="10" spans="1:18" x14ac:dyDescent="0.35">
      <c r="A10">
        <v>77</v>
      </c>
      <c r="B10">
        <v>35</v>
      </c>
      <c r="C10" t="s">
        <v>72</v>
      </c>
    </row>
    <row r="11" spans="1:18" x14ac:dyDescent="0.35">
      <c r="A11">
        <v>77</v>
      </c>
      <c r="B11">
        <v>36</v>
      </c>
      <c r="C11" t="s">
        <v>163</v>
      </c>
      <c r="D11" t="s">
        <v>164</v>
      </c>
    </row>
    <row r="12" spans="1:18" x14ac:dyDescent="0.35">
      <c r="A12">
        <v>77</v>
      </c>
      <c r="B12">
        <v>36</v>
      </c>
      <c r="C12" t="s">
        <v>246</v>
      </c>
      <c r="D12" t="s">
        <v>247</v>
      </c>
      <c r="R12" s="17"/>
    </row>
    <row r="13" spans="1:18" x14ac:dyDescent="0.35">
      <c r="A13">
        <v>77</v>
      </c>
      <c r="B13">
        <v>36</v>
      </c>
      <c r="C13" t="s">
        <v>658</v>
      </c>
      <c r="D13" t="s">
        <v>659</v>
      </c>
      <c r="R13" s="20"/>
    </row>
    <row r="14" spans="1:18" x14ac:dyDescent="0.35">
      <c r="A14">
        <v>77</v>
      </c>
      <c r="B14">
        <v>36</v>
      </c>
      <c r="C14" t="s">
        <v>176</v>
      </c>
      <c r="D14" t="s">
        <v>252</v>
      </c>
      <c r="R14" s="17"/>
    </row>
    <row r="15" spans="1:18" x14ac:dyDescent="0.35">
      <c r="A15">
        <v>77</v>
      </c>
      <c r="B15">
        <v>36</v>
      </c>
      <c r="C15" t="s">
        <v>177</v>
      </c>
      <c r="D15" t="s">
        <v>257</v>
      </c>
      <c r="R15" s="17"/>
    </row>
    <row r="16" spans="1:18" x14ac:dyDescent="0.35">
      <c r="A16">
        <v>77</v>
      </c>
      <c r="B16">
        <v>36</v>
      </c>
      <c r="C16" t="s">
        <v>178</v>
      </c>
      <c r="R16" s="17"/>
    </row>
    <row r="17" spans="1:18" x14ac:dyDescent="0.35">
      <c r="A17">
        <v>77</v>
      </c>
      <c r="B17">
        <v>36</v>
      </c>
      <c r="C17" t="s">
        <v>179</v>
      </c>
      <c r="R17" s="17"/>
    </row>
    <row r="18" spans="1:18" x14ac:dyDescent="0.35">
      <c r="A18">
        <v>77</v>
      </c>
      <c r="B18">
        <v>37</v>
      </c>
      <c r="C18" t="s">
        <v>486</v>
      </c>
      <c r="D18" t="s">
        <v>261</v>
      </c>
      <c r="E18" t="s">
        <v>49</v>
      </c>
      <c r="F18" t="s">
        <v>61</v>
      </c>
      <c r="G18" t="s">
        <v>49</v>
      </c>
      <c r="H18" t="s">
        <v>405</v>
      </c>
      <c r="I18" t="s">
        <v>61</v>
      </c>
      <c r="J18" t="s">
        <v>61</v>
      </c>
      <c r="K18" s="21" t="s">
        <v>27</v>
      </c>
      <c r="L18" t="s">
        <v>20</v>
      </c>
      <c r="M18" t="s">
        <v>20</v>
      </c>
      <c r="N18" t="s">
        <v>20</v>
      </c>
      <c r="O18" t="s">
        <v>660</v>
      </c>
      <c r="P18" t="s">
        <v>28</v>
      </c>
      <c r="Q18" t="s">
        <v>89</v>
      </c>
      <c r="R18" s="17" t="s">
        <v>28</v>
      </c>
    </row>
    <row r="19" spans="1:18" x14ac:dyDescent="0.35">
      <c r="A19">
        <v>77</v>
      </c>
      <c r="B19">
        <v>37</v>
      </c>
      <c r="C19" t="s">
        <v>661</v>
      </c>
      <c r="D19" t="s">
        <v>662</v>
      </c>
      <c r="E19" t="s">
        <v>49</v>
      </c>
      <c r="F19" t="s">
        <v>27</v>
      </c>
      <c r="G19" t="s">
        <v>49</v>
      </c>
      <c r="H19" t="s">
        <v>117</v>
      </c>
      <c r="I19" t="s">
        <v>506</v>
      </c>
      <c r="J19" t="s">
        <v>27</v>
      </c>
      <c r="K19" s="21" t="s">
        <v>61</v>
      </c>
      <c r="L19" t="s">
        <v>20</v>
      </c>
      <c r="M19" t="s">
        <v>20</v>
      </c>
      <c r="N19" t="s">
        <v>20</v>
      </c>
      <c r="O19" t="s">
        <v>28</v>
      </c>
      <c r="P19" t="s">
        <v>28</v>
      </c>
      <c r="Q19" t="s">
        <v>28</v>
      </c>
      <c r="R19" s="17" t="s">
        <v>20</v>
      </c>
    </row>
    <row r="20" spans="1:18" x14ac:dyDescent="0.35">
      <c r="A20">
        <v>77</v>
      </c>
      <c r="B20">
        <v>37</v>
      </c>
      <c r="C20" t="s">
        <v>77</v>
      </c>
      <c r="R20" s="20"/>
    </row>
    <row r="21" spans="1:18" x14ac:dyDescent="0.35">
      <c r="A21">
        <v>77</v>
      </c>
      <c r="B21">
        <v>37</v>
      </c>
      <c r="C21" t="s">
        <v>78</v>
      </c>
      <c r="R21" s="17"/>
    </row>
    <row r="22" spans="1:18" x14ac:dyDescent="0.35">
      <c r="A22">
        <v>77</v>
      </c>
      <c r="B22">
        <v>39</v>
      </c>
      <c r="C22" t="s">
        <v>268</v>
      </c>
      <c r="R22" s="17"/>
    </row>
    <row r="23" spans="1:18" x14ac:dyDescent="0.35">
      <c r="A23">
        <v>77</v>
      </c>
      <c r="B23">
        <v>42</v>
      </c>
      <c r="C23" t="s">
        <v>663</v>
      </c>
      <c r="D23" t="s">
        <v>623</v>
      </c>
      <c r="H23" t="s">
        <v>27</v>
      </c>
      <c r="I23" t="s">
        <v>27</v>
      </c>
      <c r="J23" t="s">
        <v>27</v>
      </c>
      <c r="K23" s="17" t="s">
        <v>18</v>
      </c>
      <c r="O23" t="s">
        <v>28</v>
      </c>
      <c r="P23" t="s">
        <v>28</v>
      </c>
      <c r="Q23" t="s">
        <v>28</v>
      </c>
      <c r="R23" s="17" t="s">
        <v>28</v>
      </c>
    </row>
    <row r="24" spans="1:18" x14ac:dyDescent="0.35">
      <c r="A24">
        <v>77</v>
      </c>
      <c r="B24">
        <v>42</v>
      </c>
      <c r="C24" t="s">
        <v>577</v>
      </c>
      <c r="K24" s="21" t="s">
        <v>46</v>
      </c>
      <c r="R24" s="17"/>
    </row>
    <row r="25" spans="1:18" x14ac:dyDescent="0.35">
      <c r="A25">
        <v>77</v>
      </c>
      <c r="B25">
        <v>42</v>
      </c>
      <c r="C25" t="s">
        <v>374</v>
      </c>
      <c r="R25" s="20"/>
    </row>
    <row r="26" spans="1:18" x14ac:dyDescent="0.35">
      <c r="A26">
        <v>77</v>
      </c>
      <c r="B26">
        <v>45</v>
      </c>
      <c r="C26" s="24" t="s">
        <v>427</v>
      </c>
      <c r="D26" s="24" t="s">
        <v>755</v>
      </c>
      <c r="E26" t="s">
        <v>64</v>
      </c>
      <c r="F26" t="s">
        <v>64</v>
      </c>
      <c r="G26" t="s">
        <v>19</v>
      </c>
      <c r="H26" t="s">
        <v>19</v>
      </c>
      <c r="I26" t="s">
        <v>19</v>
      </c>
      <c r="J26" t="s">
        <v>19</v>
      </c>
      <c r="K26" s="19" t="s">
        <v>19</v>
      </c>
      <c r="L26" t="s">
        <v>89</v>
      </c>
      <c r="M26" t="s">
        <v>89</v>
      </c>
      <c r="N26" t="s">
        <v>89</v>
      </c>
      <c r="O26" t="s">
        <v>89</v>
      </c>
      <c r="P26" t="s">
        <v>89</v>
      </c>
      <c r="Q26" t="s">
        <v>28</v>
      </c>
      <c r="R26" s="19" t="s">
        <v>89</v>
      </c>
    </row>
    <row r="27" spans="1:18" x14ac:dyDescent="0.35">
      <c r="A27">
        <v>77</v>
      </c>
      <c r="B27">
        <v>53</v>
      </c>
      <c r="C27" t="s">
        <v>213</v>
      </c>
      <c r="F27" t="s">
        <v>23</v>
      </c>
      <c r="K27" s="18"/>
    </row>
    <row r="28" spans="1:18" x14ac:dyDescent="0.35">
      <c r="A28">
        <v>77</v>
      </c>
      <c r="B28">
        <v>57</v>
      </c>
      <c r="C28" t="s">
        <v>664</v>
      </c>
      <c r="D28" t="s">
        <v>665</v>
      </c>
      <c r="E28" t="s">
        <v>49</v>
      </c>
      <c r="F28" t="s">
        <v>61</v>
      </c>
      <c r="G28" t="s">
        <v>49</v>
      </c>
      <c r="H28" t="s">
        <v>27</v>
      </c>
      <c r="I28" t="s">
        <v>27</v>
      </c>
      <c r="J28" t="s">
        <v>27</v>
      </c>
      <c r="K28" s="21" t="s">
        <v>601</v>
      </c>
      <c r="L28" t="s">
        <v>28</v>
      </c>
      <c r="M28" t="s">
        <v>28</v>
      </c>
      <c r="N28" t="s">
        <v>28</v>
      </c>
      <c r="O28" t="s">
        <v>20</v>
      </c>
      <c r="P28" t="s">
        <v>89</v>
      </c>
      <c r="Q28" t="s">
        <v>28</v>
      </c>
      <c r="R28" s="17" t="s">
        <v>89</v>
      </c>
    </row>
    <row r="29" spans="1:18" x14ac:dyDescent="0.35">
      <c r="A29">
        <v>77</v>
      </c>
      <c r="B29">
        <v>57</v>
      </c>
      <c r="C29" t="s">
        <v>295</v>
      </c>
      <c r="D29" t="s">
        <v>296</v>
      </c>
      <c r="F29" t="s">
        <v>23</v>
      </c>
      <c r="K29" s="21" t="s">
        <v>46</v>
      </c>
      <c r="M29" t="s">
        <v>23</v>
      </c>
      <c r="R29" s="17" t="s">
        <v>89</v>
      </c>
    </row>
    <row r="30" spans="1:18" x14ac:dyDescent="0.35">
      <c r="A30">
        <v>77</v>
      </c>
      <c r="B30">
        <v>57</v>
      </c>
      <c r="C30" t="s">
        <v>666</v>
      </c>
      <c r="D30" t="s">
        <v>667</v>
      </c>
      <c r="E30" t="s">
        <v>49</v>
      </c>
      <c r="F30" t="s">
        <v>61</v>
      </c>
      <c r="G30" t="s">
        <v>27</v>
      </c>
      <c r="H30" t="s">
        <v>27</v>
      </c>
      <c r="I30" t="s">
        <v>27</v>
      </c>
      <c r="J30" t="s">
        <v>27</v>
      </c>
      <c r="K30" s="21" t="s">
        <v>601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89</v>
      </c>
      <c r="R30" s="17" t="s">
        <v>89</v>
      </c>
    </row>
    <row r="31" spans="1:18" x14ac:dyDescent="0.35">
      <c r="A31">
        <v>77</v>
      </c>
      <c r="B31">
        <v>57</v>
      </c>
      <c r="C31" t="s">
        <v>297</v>
      </c>
      <c r="D31" t="s">
        <v>298</v>
      </c>
      <c r="R31" s="20"/>
    </row>
    <row r="32" spans="1:18" x14ac:dyDescent="0.35">
      <c r="A32">
        <v>77</v>
      </c>
      <c r="B32">
        <v>57</v>
      </c>
      <c r="C32" t="s">
        <v>300</v>
      </c>
      <c r="P32" t="s">
        <v>23</v>
      </c>
      <c r="R32" s="17"/>
    </row>
    <row r="33" spans="2:18" x14ac:dyDescent="0.35">
      <c r="R33" s="20"/>
    </row>
    <row r="34" spans="2:18" x14ac:dyDescent="0.35">
      <c r="B34" t="s">
        <v>734</v>
      </c>
      <c r="C34" t="s">
        <v>742</v>
      </c>
      <c r="D34" t="s">
        <v>743</v>
      </c>
    </row>
    <row r="35" spans="2:18" x14ac:dyDescent="0.35">
      <c r="B35" s="8">
        <v>3</v>
      </c>
      <c r="C35" s="8">
        <v>11</v>
      </c>
      <c r="D35" s="8">
        <v>5</v>
      </c>
    </row>
    <row r="36" spans="2:18" x14ac:dyDescent="0.35">
      <c r="B36" s="2">
        <f>B35/SUM($B35:$D35)</f>
        <v>0.15789473684210525</v>
      </c>
      <c r="C36" s="2">
        <f t="shared" ref="C36:D36" si="0">C35/SUM($B35:$D35)</f>
        <v>0.57894736842105265</v>
      </c>
      <c r="D36" s="2">
        <f t="shared" si="0"/>
        <v>0.26315789473684209</v>
      </c>
    </row>
    <row r="38" spans="2:18" x14ac:dyDescent="0.35">
      <c r="B38" s="2"/>
      <c r="C38" s="2"/>
      <c r="D3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24A9-C6DB-4792-82E8-B1B6DE605DF7}">
  <dimension ref="A1:R69"/>
  <sheetViews>
    <sheetView topLeftCell="A58" workbookViewId="0">
      <selection activeCell="K16" sqref="K16"/>
    </sheetView>
  </sheetViews>
  <sheetFormatPr defaultRowHeight="14.5" x14ac:dyDescent="0.35"/>
  <cols>
    <col min="3" max="3" width="17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778</v>
      </c>
    </row>
    <row r="2" spans="1:18" x14ac:dyDescent="0.35">
      <c r="A2">
        <v>71</v>
      </c>
      <c r="B2">
        <v>24</v>
      </c>
      <c r="C2" t="s">
        <v>504</v>
      </c>
      <c r="D2" t="s">
        <v>505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</row>
    <row r="3" spans="1:18" x14ac:dyDescent="0.35">
      <c r="A3">
        <v>71</v>
      </c>
      <c r="B3">
        <v>24</v>
      </c>
      <c r="C3" t="s">
        <v>507</v>
      </c>
      <c r="D3" t="s">
        <v>466</v>
      </c>
      <c r="G3" t="s">
        <v>27</v>
      </c>
      <c r="H3" t="s">
        <v>27</v>
      </c>
      <c r="I3" t="s">
        <v>27</v>
      </c>
      <c r="J3" t="s">
        <v>27</v>
      </c>
      <c r="K3" t="s">
        <v>18</v>
      </c>
      <c r="N3" t="s">
        <v>89</v>
      </c>
      <c r="O3" t="s">
        <v>89</v>
      </c>
      <c r="P3" t="s">
        <v>89</v>
      </c>
      <c r="Q3" t="s">
        <v>28</v>
      </c>
      <c r="R3" t="s">
        <v>28</v>
      </c>
    </row>
    <row r="4" spans="1:18" x14ac:dyDescent="0.35">
      <c r="A4">
        <v>71</v>
      </c>
      <c r="B4">
        <v>24</v>
      </c>
      <c r="C4" t="s">
        <v>510</v>
      </c>
      <c r="D4" t="s">
        <v>511</v>
      </c>
      <c r="G4" t="s">
        <v>27</v>
      </c>
      <c r="H4" t="s">
        <v>27</v>
      </c>
      <c r="I4" t="s">
        <v>27</v>
      </c>
      <c r="J4" t="s">
        <v>27</v>
      </c>
      <c r="K4" t="s">
        <v>49</v>
      </c>
      <c r="N4" t="s">
        <v>89</v>
      </c>
      <c r="O4" t="s">
        <v>89</v>
      </c>
      <c r="P4" t="s">
        <v>89</v>
      </c>
      <c r="Q4" t="s">
        <v>89</v>
      </c>
      <c r="R4" t="s">
        <v>89</v>
      </c>
    </row>
    <row r="5" spans="1:18" x14ac:dyDescent="0.35">
      <c r="A5">
        <v>71</v>
      </c>
      <c r="B5">
        <v>24</v>
      </c>
      <c r="C5" t="s">
        <v>514</v>
      </c>
      <c r="D5" t="s">
        <v>515</v>
      </c>
      <c r="E5" t="s">
        <v>49</v>
      </c>
      <c r="F5" t="s">
        <v>27</v>
      </c>
      <c r="G5" t="s">
        <v>18</v>
      </c>
      <c r="H5" t="s">
        <v>18</v>
      </c>
      <c r="I5" t="s">
        <v>18</v>
      </c>
      <c r="J5" t="s">
        <v>27</v>
      </c>
      <c r="K5" t="s">
        <v>18</v>
      </c>
      <c r="L5" t="s">
        <v>89</v>
      </c>
      <c r="M5" t="s">
        <v>89</v>
      </c>
      <c r="N5" t="s">
        <v>89</v>
      </c>
      <c r="O5" t="s">
        <v>28</v>
      </c>
      <c r="P5" t="s">
        <v>28</v>
      </c>
      <c r="Q5" t="s">
        <v>28</v>
      </c>
      <c r="R5" t="s">
        <v>28</v>
      </c>
    </row>
    <row r="6" spans="1:18" x14ac:dyDescent="0.35">
      <c r="A6">
        <v>71</v>
      </c>
      <c r="B6">
        <v>24</v>
      </c>
      <c r="C6" t="s">
        <v>306</v>
      </c>
    </row>
    <row r="7" spans="1:18" x14ac:dyDescent="0.35">
      <c r="A7">
        <v>71</v>
      </c>
      <c r="B7">
        <v>33</v>
      </c>
      <c r="C7" t="s">
        <v>631</v>
      </c>
      <c r="D7" t="s">
        <v>632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N7" t="s">
        <v>89</v>
      </c>
      <c r="O7" t="s">
        <v>89</v>
      </c>
      <c r="P7" t="s">
        <v>89</v>
      </c>
      <c r="Q7" t="s">
        <v>89</v>
      </c>
      <c r="R7" t="s">
        <v>89</v>
      </c>
    </row>
    <row r="8" spans="1:18" x14ac:dyDescent="0.35">
      <c r="A8">
        <v>71</v>
      </c>
      <c r="B8">
        <v>33</v>
      </c>
      <c r="C8" t="s">
        <v>454</v>
      </c>
      <c r="D8" t="s">
        <v>455</v>
      </c>
      <c r="E8" t="s">
        <v>27</v>
      </c>
      <c r="F8" t="s">
        <v>27</v>
      </c>
      <c r="G8" t="s">
        <v>18</v>
      </c>
      <c r="H8" t="s">
        <v>27</v>
      </c>
      <c r="I8" t="s">
        <v>18</v>
      </c>
      <c r="J8" t="s">
        <v>18</v>
      </c>
      <c r="K8" t="s">
        <v>18</v>
      </c>
      <c r="L8" t="s">
        <v>89</v>
      </c>
      <c r="M8" t="s">
        <v>89</v>
      </c>
      <c r="N8" t="s">
        <v>89</v>
      </c>
      <c r="O8" t="s">
        <v>28</v>
      </c>
      <c r="P8" t="s">
        <v>28</v>
      </c>
      <c r="Q8" t="s">
        <v>28</v>
      </c>
      <c r="R8" t="s">
        <v>28</v>
      </c>
    </row>
    <row r="9" spans="1:18" x14ac:dyDescent="0.35">
      <c r="A9">
        <v>71</v>
      </c>
      <c r="B9">
        <v>33</v>
      </c>
      <c r="C9" t="s">
        <v>146</v>
      </c>
      <c r="D9" t="s">
        <v>147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18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</row>
    <row r="10" spans="1:18" x14ac:dyDescent="0.35">
      <c r="A10">
        <v>71</v>
      </c>
      <c r="B10">
        <v>33</v>
      </c>
      <c r="C10" t="s">
        <v>516</v>
      </c>
      <c r="D10" t="s">
        <v>517</v>
      </c>
      <c r="G10" t="s">
        <v>18</v>
      </c>
      <c r="H10" t="s">
        <v>18</v>
      </c>
      <c r="I10" t="s">
        <v>18</v>
      </c>
      <c r="J10" t="s">
        <v>18</v>
      </c>
      <c r="K10" t="s">
        <v>27</v>
      </c>
      <c r="N10" t="s">
        <v>89</v>
      </c>
      <c r="O10" t="s">
        <v>28</v>
      </c>
      <c r="P10" t="s">
        <v>28</v>
      </c>
      <c r="Q10" t="s">
        <v>28</v>
      </c>
      <c r="R10" t="s">
        <v>28</v>
      </c>
    </row>
    <row r="11" spans="1:18" x14ac:dyDescent="0.35">
      <c r="A11">
        <v>71</v>
      </c>
      <c r="B11">
        <v>33</v>
      </c>
      <c r="C11" t="s">
        <v>633</v>
      </c>
      <c r="D11" t="s">
        <v>634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</row>
    <row r="12" spans="1:18" x14ac:dyDescent="0.35">
      <c r="A12">
        <v>71</v>
      </c>
      <c r="B12">
        <v>33</v>
      </c>
      <c r="C12" t="s">
        <v>518</v>
      </c>
      <c r="D12" t="s">
        <v>519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18</v>
      </c>
      <c r="L12" t="s">
        <v>89</v>
      </c>
      <c r="M12" t="s">
        <v>89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</row>
    <row r="13" spans="1:18" x14ac:dyDescent="0.35">
      <c r="A13">
        <v>71</v>
      </c>
      <c r="B13">
        <v>33</v>
      </c>
      <c r="C13" t="s">
        <v>456</v>
      </c>
      <c r="D13" t="s">
        <v>457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89</v>
      </c>
      <c r="M13" t="s">
        <v>89</v>
      </c>
      <c r="N13" t="s">
        <v>89</v>
      </c>
      <c r="O13" t="s">
        <v>89</v>
      </c>
      <c r="P13" t="s">
        <v>89</v>
      </c>
      <c r="Q13" t="s">
        <v>89</v>
      </c>
      <c r="R13" t="s">
        <v>89</v>
      </c>
    </row>
    <row r="14" spans="1:18" x14ac:dyDescent="0.35">
      <c r="A14">
        <v>71</v>
      </c>
      <c r="B14">
        <v>33</v>
      </c>
      <c r="C14" t="s">
        <v>520</v>
      </c>
      <c r="D14" t="s">
        <v>521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18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</row>
    <row r="15" spans="1:18" x14ac:dyDescent="0.35">
      <c r="A15">
        <v>71</v>
      </c>
      <c r="B15">
        <v>33</v>
      </c>
      <c r="C15" t="s">
        <v>122</v>
      </c>
    </row>
    <row r="16" spans="1:18" x14ac:dyDescent="0.35">
      <c r="A16">
        <v>71</v>
      </c>
      <c r="B16">
        <v>33</v>
      </c>
      <c r="C16" t="s">
        <v>58</v>
      </c>
    </row>
    <row r="17" spans="1:18" x14ac:dyDescent="0.35">
      <c r="A17">
        <v>71</v>
      </c>
      <c r="B17">
        <v>34</v>
      </c>
      <c r="C17" t="s">
        <v>460</v>
      </c>
      <c r="D17" t="s">
        <v>461</v>
      </c>
      <c r="E17" t="s">
        <v>49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18</v>
      </c>
      <c r="L17" t="s">
        <v>89</v>
      </c>
      <c r="M17" t="s">
        <v>89</v>
      </c>
      <c r="N17" t="s">
        <v>89</v>
      </c>
      <c r="O17" t="s">
        <v>28</v>
      </c>
      <c r="P17" t="s">
        <v>28</v>
      </c>
      <c r="Q17" t="s">
        <v>28</v>
      </c>
      <c r="R17" t="s">
        <v>28</v>
      </c>
    </row>
    <row r="18" spans="1:18" x14ac:dyDescent="0.35">
      <c r="A18">
        <v>71</v>
      </c>
      <c r="B18">
        <v>34</v>
      </c>
      <c r="C18" t="s">
        <v>235</v>
      </c>
      <c r="D18" t="s">
        <v>236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s="9" t="s">
        <v>27</v>
      </c>
      <c r="L18" t="s">
        <v>89</v>
      </c>
      <c r="M18" t="s">
        <v>89</v>
      </c>
      <c r="N18" t="s">
        <v>89</v>
      </c>
      <c r="O18" t="s">
        <v>28</v>
      </c>
      <c r="P18" t="s">
        <v>28</v>
      </c>
      <c r="Q18" t="s">
        <v>28</v>
      </c>
      <c r="R18" s="9" t="s">
        <v>89</v>
      </c>
    </row>
    <row r="19" spans="1:18" x14ac:dyDescent="0.35">
      <c r="A19">
        <v>71</v>
      </c>
      <c r="B19">
        <v>34</v>
      </c>
      <c r="C19" t="s">
        <v>65</v>
      </c>
      <c r="G19" t="s">
        <v>23</v>
      </c>
      <c r="H19" t="s">
        <v>27</v>
      </c>
      <c r="I19" t="s">
        <v>27</v>
      </c>
      <c r="J19" t="s">
        <v>27</v>
      </c>
      <c r="K19" s="9" t="s">
        <v>27</v>
      </c>
      <c r="O19" t="s">
        <v>28</v>
      </c>
      <c r="P19" t="s">
        <v>28</v>
      </c>
      <c r="Q19" t="s">
        <v>28</v>
      </c>
      <c r="R19" s="9" t="s">
        <v>89</v>
      </c>
    </row>
    <row r="20" spans="1:18" x14ac:dyDescent="0.35">
      <c r="A20">
        <v>71</v>
      </c>
      <c r="B20">
        <v>34</v>
      </c>
      <c r="C20" t="s">
        <v>66</v>
      </c>
    </row>
    <row r="21" spans="1:18" x14ac:dyDescent="0.35">
      <c r="A21">
        <v>71</v>
      </c>
      <c r="B21">
        <v>35</v>
      </c>
      <c r="C21" t="s">
        <v>463</v>
      </c>
      <c r="D21" t="s">
        <v>464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s="9" t="s">
        <v>27</v>
      </c>
      <c r="L21" t="s">
        <v>89</v>
      </c>
      <c r="M21" t="s">
        <v>89</v>
      </c>
      <c r="N21" t="s">
        <v>89</v>
      </c>
      <c r="O21" t="s">
        <v>28</v>
      </c>
      <c r="P21" t="s">
        <v>28</v>
      </c>
      <c r="Q21" t="s">
        <v>28</v>
      </c>
      <c r="R21" s="9" t="s">
        <v>28</v>
      </c>
    </row>
    <row r="22" spans="1:18" x14ac:dyDescent="0.35">
      <c r="A22">
        <v>71</v>
      </c>
      <c r="B22">
        <v>35</v>
      </c>
      <c r="C22" t="s">
        <v>635</v>
      </c>
      <c r="D22" t="s">
        <v>636</v>
      </c>
      <c r="E22" t="s">
        <v>27</v>
      </c>
      <c r="F22" t="s">
        <v>23</v>
      </c>
      <c r="G22" t="s">
        <v>18</v>
      </c>
      <c r="H22" t="s">
        <v>18</v>
      </c>
      <c r="I22" t="s">
        <v>18</v>
      </c>
      <c r="J22" t="s">
        <v>27</v>
      </c>
      <c r="K22" s="31" t="s">
        <v>27</v>
      </c>
      <c r="L22" t="s">
        <v>89</v>
      </c>
      <c r="N22" t="s">
        <v>89</v>
      </c>
      <c r="O22" t="s">
        <v>28</v>
      </c>
      <c r="P22" t="s">
        <v>28</v>
      </c>
      <c r="Q22" t="s">
        <v>28</v>
      </c>
      <c r="R22" t="s">
        <v>28</v>
      </c>
    </row>
    <row r="23" spans="1:18" x14ac:dyDescent="0.35">
      <c r="A23">
        <v>71</v>
      </c>
      <c r="B23">
        <v>35</v>
      </c>
      <c r="C23" t="s">
        <v>637</v>
      </c>
      <c r="D23" t="s">
        <v>638</v>
      </c>
      <c r="E23" t="s">
        <v>27</v>
      </c>
      <c r="F23" t="s">
        <v>27</v>
      </c>
      <c r="G23" t="s">
        <v>27</v>
      </c>
      <c r="H23" t="s">
        <v>27</v>
      </c>
      <c r="I23" t="s">
        <v>18</v>
      </c>
      <c r="J23" t="s">
        <v>18</v>
      </c>
      <c r="K23" s="31" t="s">
        <v>27</v>
      </c>
      <c r="L23" t="s">
        <v>89</v>
      </c>
      <c r="M23" t="s">
        <v>89</v>
      </c>
      <c r="N23" t="s">
        <v>89</v>
      </c>
      <c r="O23" t="s">
        <v>28</v>
      </c>
      <c r="P23" t="s">
        <v>28</v>
      </c>
      <c r="Q23" t="s">
        <v>28</v>
      </c>
      <c r="R23" t="s">
        <v>28</v>
      </c>
    </row>
    <row r="24" spans="1:18" x14ac:dyDescent="0.35">
      <c r="A24">
        <v>71</v>
      </c>
      <c r="B24">
        <v>35</v>
      </c>
      <c r="C24" t="s">
        <v>325</v>
      </c>
      <c r="D24" t="s">
        <v>326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18</v>
      </c>
      <c r="K24" s="9" t="s">
        <v>18</v>
      </c>
      <c r="L24" t="s">
        <v>89</v>
      </c>
      <c r="M24" t="s">
        <v>89</v>
      </c>
      <c r="N24" t="s">
        <v>89</v>
      </c>
      <c r="O24" t="s">
        <v>28</v>
      </c>
      <c r="P24" t="s">
        <v>28</v>
      </c>
      <c r="Q24" t="s">
        <v>28</v>
      </c>
      <c r="R24" s="9" t="s">
        <v>28</v>
      </c>
    </row>
    <row r="25" spans="1:18" x14ac:dyDescent="0.35">
      <c r="A25">
        <v>71</v>
      </c>
      <c r="B25">
        <v>35</v>
      </c>
      <c r="C25" t="s">
        <v>522</v>
      </c>
      <c r="D25" t="s">
        <v>475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s="9" t="s">
        <v>27</v>
      </c>
      <c r="L25" t="s">
        <v>89</v>
      </c>
      <c r="M25" t="s">
        <v>89</v>
      </c>
      <c r="N25" t="s">
        <v>89</v>
      </c>
      <c r="O25" t="s">
        <v>89</v>
      </c>
      <c r="P25" t="s">
        <v>89</v>
      </c>
      <c r="Q25" t="s">
        <v>89</v>
      </c>
      <c r="R25" s="9" t="s">
        <v>89</v>
      </c>
    </row>
    <row r="26" spans="1:18" x14ac:dyDescent="0.35">
      <c r="A26">
        <v>71</v>
      </c>
      <c r="B26">
        <v>35</v>
      </c>
      <c r="C26" t="s">
        <v>71</v>
      </c>
      <c r="G26" t="s">
        <v>23</v>
      </c>
      <c r="H26" t="s">
        <v>27</v>
      </c>
      <c r="I26" t="s">
        <v>27</v>
      </c>
      <c r="J26" t="s">
        <v>27</v>
      </c>
      <c r="K26" s="9" t="s">
        <v>27</v>
      </c>
      <c r="O26" t="s">
        <v>28</v>
      </c>
      <c r="P26" t="s">
        <v>28</v>
      </c>
      <c r="Q26" t="s">
        <v>28</v>
      </c>
      <c r="R26" s="9" t="s">
        <v>28</v>
      </c>
    </row>
    <row r="27" spans="1:18" x14ac:dyDescent="0.35">
      <c r="A27">
        <v>71</v>
      </c>
      <c r="B27">
        <v>35</v>
      </c>
      <c r="C27" t="s">
        <v>72</v>
      </c>
    </row>
    <row r="28" spans="1:18" x14ac:dyDescent="0.35">
      <c r="A28">
        <v>71</v>
      </c>
      <c r="B28">
        <v>36</v>
      </c>
      <c r="C28" t="s">
        <v>248</v>
      </c>
      <c r="D28" t="s">
        <v>249</v>
      </c>
      <c r="E28" t="s">
        <v>27</v>
      </c>
      <c r="F28" t="s">
        <v>27</v>
      </c>
      <c r="H28" t="s">
        <v>27</v>
      </c>
      <c r="I28" t="s">
        <v>27</v>
      </c>
      <c r="J28" t="s">
        <v>27</v>
      </c>
      <c r="K28" s="31" t="s">
        <v>18</v>
      </c>
      <c r="L28" t="s">
        <v>28</v>
      </c>
      <c r="M28" t="s">
        <v>89</v>
      </c>
      <c r="N28" t="s">
        <v>89</v>
      </c>
      <c r="O28" t="s">
        <v>28</v>
      </c>
      <c r="P28" t="s">
        <v>28</v>
      </c>
      <c r="Q28" t="s">
        <v>28</v>
      </c>
      <c r="R28" t="s">
        <v>28</v>
      </c>
    </row>
    <row r="29" spans="1:18" x14ac:dyDescent="0.35">
      <c r="A29">
        <v>71</v>
      </c>
      <c r="B29">
        <v>36</v>
      </c>
      <c r="C29" t="s">
        <v>478</v>
      </c>
      <c r="D29" t="s">
        <v>479</v>
      </c>
      <c r="E29" t="s">
        <v>27</v>
      </c>
      <c r="F29" t="s">
        <v>27</v>
      </c>
      <c r="H29" t="s">
        <v>27</v>
      </c>
      <c r="I29" t="s">
        <v>27</v>
      </c>
      <c r="J29" t="s">
        <v>27</v>
      </c>
      <c r="K29" s="31" t="s">
        <v>27</v>
      </c>
      <c r="L29" t="s">
        <v>89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</row>
    <row r="30" spans="1:18" x14ac:dyDescent="0.35">
      <c r="A30">
        <v>71</v>
      </c>
      <c r="B30">
        <v>36</v>
      </c>
      <c r="C30" t="s">
        <v>176</v>
      </c>
      <c r="D30" t="s">
        <v>252</v>
      </c>
      <c r="F30" t="s">
        <v>27</v>
      </c>
      <c r="H30" t="s">
        <v>38</v>
      </c>
      <c r="I30" t="s">
        <v>27</v>
      </c>
      <c r="J30" t="s">
        <v>27</v>
      </c>
      <c r="K30" s="9"/>
      <c r="M30" t="s">
        <v>28</v>
      </c>
      <c r="N30" t="s">
        <v>28</v>
      </c>
      <c r="O30" t="s">
        <v>89</v>
      </c>
      <c r="P30" t="s">
        <v>89</v>
      </c>
      <c r="Q30" t="s">
        <v>89</v>
      </c>
      <c r="R30" s="9" t="s">
        <v>89</v>
      </c>
    </row>
    <row r="31" spans="1:18" x14ac:dyDescent="0.35">
      <c r="A31">
        <v>71</v>
      </c>
      <c r="B31">
        <v>36</v>
      </c>
      <c r="C31" t="s">
        <v>255</v>
      </c>
      <c r="D31" t="s">
        <v>256</v>
      </c>
      <c r="E31" t="s">
        <v>18</v>
      </c>
      <c r="F31" t="s">
        <v>18</v>
      </c>
      <c r="H31" t="s">
        <v>18</v>
      </c>
      <c r="I31" t="s">
        <v>18</v>
      </c>
      <c r="J31" t="s">
        <v>18</v>
      </c>
      <c r="K31" s="9" t="s">
        <v>18</v>
      </c>
      <c r="L31" t="s">
        <v>89</v>
      </c>
      <c r="M31" t="s">
        <v>28</v>
      </c>
      <c r="N31" t="s">
        <v>28</v>
      </c>
      <c r="O31" t="s">
        <v>89</v>
      </c>
      <c r="P31" t="s">
        <v>89</v>
      </c>
      <c r="Q31" t="s">
        <v>89</v>
      </c>
      <c r="R31" s="9" t="s">
        <v>89</v>
      </c>
    </row>
    <row r="32" spans="1:18" x14ac:dyDescent="0.35">
      <c r="A32">
        <v>71</v>
      </c>
      <c r="B32">
        <v>36</v>
      </c>
      <c r="C32" t="s">
        <v>177</v>
      </c>
      <c r="D32" t="s">
        <v>257</v>
      </c>
      <c r="F32" t="s">
        <v>27</v>
      </c>
      <c r="H32" t="s">
        <v>27</v>
      </c>
      <c r="M32" t="s">
        <v>28</v>
      </c>
      <c r="N32" t="s">
        <v>28</v>
      </c>
      <c r="O32" t="s">
        <v>89</v>
      </c>
      <c r="P32" t="s">
        <v>89</v>
      </c>
      <c r="Q32" t="s">
        <v>89</v>
      </c>
      <c r="R32" t="s">
        <v>89</v>
      </c>
    </row>
    <row r="33" spans="1:18" x14ac:dyDescent="0.35">
      <c r="A33">
        <v>71</v>
      </c>
      <c r="B33">
        <v>36</v>
      </c>
      <c r="C33" t="s">
        <v>178</v>
      </c>
      <c r="E33" t="s">
        <v>27</v>
      </c>
      <c r="F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28</v>
      </c>
      <c r="M33" t="s">
        <v>28</v>
      </c>
      <c r="N33" t="s">
        <v>28</v>
      </c>
      <c r="O33" t="s">
        <v>89</v>
      </c>
      <c r="P33" t="s">
        <v>89</v>
      </c>
      <c r="Q33" t="s">
        <v>89</v>
      </c>
      <c r="R33" t="s">
        <v>89</v>
      </c>
    </row>
    <row r="34" spans="1:18" x14ac:dyDescent="0.35">
      <c r="A34">
        <v>71</v>
      </c>
      <c r="B34">
        <v>36</v>
      </c>
      <c r="C34" t="s">
        <v>179</v>
      </c>
    </row>
    <row r="35" spans="1:18" x14ac:dyDescent="0.35">
      <c r="A35">
        <v>71</v>
      </c>
      <c r="B35">
        <v>37</v>
      </c>
      <c r="C35" t="s">
        <v>639</v>
      </c>
      <c r="D35" t="s">
        <v>640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89</v>
      </c>
      <c r="M35" t="s">
        <v>89</v>
      </c>
      <c r="N35" t="s">
        <v>89</v>
      </c>
      <c r="O35" t="s">
        <v>28</v>
      </c>
      <c r="P35" t="s">
        <v>28</v>
      </c>
      <c r="Q35" t="s">
        <v>28</v>
      </c>
      <c r="R35" t="s">
        <v>28</v>
      </c>
    </row>
    <row r="36" spans="1:18" x14ac:dyDescent="0.35">
      <c r="A36">
        <v>71</v>
      </c>
      <c r="B36">
        <v>37</v>
      </c>
      <c r="C36" t="s">
        <v>484</v>
      </c>
      <c r="D36" t="s">
        <v>485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s="31" t="s">
        <v>18</v>
      </c>
      <c r="M36" t="s">
        <v>89</v>
      </c>
      <c r="N36" t="s">
        <v>89</v>
      </c>
      <c r="O36" t="s">
        <v>28</v>
      </c>
      <c r="P36" t="s">
        <v>28</v>
      </c>
      <c r="Q36" t="s">
        <v>28</v>
      </c>
      <c r="R36" t="s">
        <v>28</v>
      </c>
    </row>
    <row r="37" spans="1:18" x14ac:dyDescent="0.35">
      <c r="A37">
        <v>71</v>
      </c>
      <c r="B37">
        <v>37</v>
      </c>
      <c r="C37" t="s">
        <v>641</v>
      </c>
      <c r="D37" t="s">
        <v>642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s="31" t="s">
        <v>18</v>
      </c>
      <c r="L37" t="s">
        <v>89</v>
      </c>
      <c r="M37" t="s">
        <v>89</v>
      </c>
      <c r="N37" t="s">
        <v>89</v>
      </c>
      <c r="O37" t="s">
        <v>89</v>
      </c>
      <c r="P37" t="s">
        <v>89</v>
      </c>
      <c r="Q37" t="s">
        <v>89</v>
      </c>
      <c r="R37" t="s">
        <v>89</v>
      </c>
    </row>
    <row r="38" spans="1:18" x14ac:dyDescent="0.35">
      <c r="A38">
        <v>71</v>
      </c>
      <c r="B38">
        <v>37</v>
      </c>
      <c r="C38" t="s">
        <v>487</v>
      </c>
      <c r="D38" t="s">
        <v>488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89</v>
      </c>
      <c r="M38" t="s">
        <v>89</v>
      </c>
      <c r="N38" t="s">
        <v>89</v>
      </c>
      <c r="O38" t="s">
        <v>89</v>
      </c>
      <c r="P38" t="s">
        <v>89</v>
      </c>
      <c r="Q38" t="s">
        <v>89</v>
      </c>
      <c r="R38" t="s">
        <v>89</v>
      </c>
    </row>
    <row r="39" spans="1:18" x14ac:dyDescent="0.35">
      <c r="A39">
        <v>71</v>
      </c>
      <c r="B39">
        <v>37</v>
      </c>
      <c r="C39" t="s">
        <v>489</v>
      </c>
      <c r="D39" t="s">
        <v>490</v>
      </c>
      <c r="E39" t="s">
        <v>27</v>
      </c>
      <c r="F39" t="s">
        <v>27</v>
      </c>
      <c r="G39" t="s">
        <v>27</v>
      </c>
      <c r="H39" t="s">
        <v>27</v>
      </c>
      <c r="I39" t="s">
        <v>18</v>
      </c>
      <c r="J39" t="s">
        <v>18</v>
      </c>
      <c r="L39" t="s">
        <v>89</v>
      </c>
      <c r="M39" t="s">
        <v>89</v>
      </c>
      <c r="N39" t="s">
        <v>89</v>
      </c>
      <c r="O39" t="s">
        <v>89</v>
      </c>
      <c r="P39" t="s">
        <v>89</v>
      </c>
      <c r="Q39" t="s">
        <v>89</v>
      </c>
      <c r="R39" t="s">
        <v>89</v>
      </c>
    </row>
    <row r="40" spans="1:18" x14ac:dyDescent="0.35">
      <c r="A40">
        <v>71</v>
      </c>
      <c r="B40">
        <v>37</v>
      </c>
      <c r="C40" t="s">
        <v>526</v>
      </c>
      <c r="D40" t="s">
        <v>527</v>
      </c>
      <c r="E40" t="s">
        <v>27</v>
      </c>
      <c r="F40" t="s">
        <v>27</v>
      </c>
      <c r="G40" t="s">
        <v>64</v>
      </c>
      <c r="H40" t="s">
        <v>64</v>
      </c>
      <c r="I40" t="s">
        <v>27</v>
      </c>
      <c r="J40" t="s">
        <v>27</v>
      </c>
      <c r="K40" t="s">
        <v>27</v>
      </c>
      <c r="L40" t="s">
        <v>89</v>
      </c>
      <c r="M40" t="s">
        <v>89</v>
      </c>
      <c r="N40" t="s">
        <v>89</v>
      </c>
      <c r="O40" t="s">
        <v>89</v>
      </c>
      <c r="P40" t="s">
        <v>89</v>
      </c>
      <c r="Q40" t="s">
        <v>89</v>
      </c>
      <c r="R40" t="s">
        <v>89</v>
      </c>
    </row>
    <row r="41" spans="1:18" x14ac:dyDescent="0.35">
      <c r="A41">
        <v>71</v>
      </c>
      <c r="B41">
        <v>37</v>
      </c>
      <c r="C41" t="s">
        <v>643</v>
      </c>
      <c r="D41" t="s">
        <v>644</v>
      </c>
      <c r="E41" t="s">
        <v>49</v>
      </c>
      <c r="F41" t="s">
        <v>61</v>
      </c>
      <c r="G41" t="s">
        <v>27</v>
      </c>
      <c r="H41" t="s">
        <v>27</v>
      </c>
      <c r="I41" t="s">
        <v>27</v>
      </c>
      <c r="J41" t="s">
        <v>27</v>
      </c>
      <c r="K41" t="s">
        <v>18</v>
      </c>
      <c r="L41" t="s">
        <v>89</v>
      </c>
      <c r="M41" t="s">
        <v>89</v>
      </c>
      <c r="N41" t="s">
        <v>89</v>
      </c>
      <c r="O41" t="s">
        <v>89</v>
      </c>
      <c r="P41" t="s">
        <v>89</v>
      </c>
      <c r="Q41" t="s">
        <v>89</v>
      </c>
      <c r="R41" t="s">
        <v>89</v>
      </c>
    </row>
    <row r="42" spans="1:18" x14ac:dyDescent="0.35">
      <c r="A42">
        <v>71</v>
      </c>
      <c r="B42">
        <v>37</v>
      </c>
      <c r="C42" t="s">
        <v>77</v>
      </c>
      <c r="E42" t="s">
        <v>18</v>
      </c>
      <c r="F42" t="s">
        <v>18</v>
      </c>
      <c r="G42" t="s">
        <v>27</v>
      </c>
      <c r="H42" t="s">
        <v>27</v>
      </c>
      <c r="I42" t="s">
        <v>27</v>
      </c>
      <c r="J42" t="s">
        <v>27</v>
      </c>
      <c r="K42" s="9" t="s">
        <v>27</v>
      </c>
      <c r="L42" t="s">
        <v>89</v>
      </c>
      <c r="M42" t="s">
        <v>89</v>
      </c>
      <c r="N42" t="s">
        <v>89</v>
      </c>
      <c r="O42" t="s">
        <v>89</v>
      </c>
      <c r="P42" t="s">
        <v>89</v>
      </c>
      <c r="Q42" t="s">
        <v>89</v>
      </c>
      <c r="R42" s="9" t="s">
        <v>89</v>
      </c>
    </row>
    <row r="43" spans="1:18" x14ac:dyDescent="0.35">
      <c r="A43">
        <v>71</v>
      </c>
      <c r="B43">
        <v>37</v>
      </c>
      <c r="C43" t="s">
        <v>78</v>
      </c>
    </row>
    <row r="44" spans="1:18" x14ac:dyDescent="0.35">
      <c r="A44">
        <v>71</v>
      </c>
      <c r="B44">
        <v>38</v>
      </c>
      <c r="C44" t="s">
        <v>532</v>
      </c>
      <c r="D44" t="s">
        <v>533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s="9" t="s">
        <v>18</v>
      </c>
      <c r="L44" t="s">
        <v>28</v>
      </c>
      <c r="M44" t="s">
        <v>89</v>
      </c>
      <c r="N44" t="s">
        <v>89</v>
      </c>
      <c r="O44" t="s">
        <v>28</v>
      </c>
      <c r="P44" t="s">
        <v>28</v>
      </c>
      <c r="Q44" t="s">
        <v>28</v>
      </c>
      <c r="R44" s="9" t="s">
        <v>28</v>
      </c>
    </row>
    <row r="45" spans="1:18" x14ac:dyDescent="0.35">
      <c r="A45">
        <v>71</v>
      </c>
      <c r="B45">
        <v>38</v>
      </c>
      <c r="C45" t="s">
        <v>645</v>
      </c>
      <c r="D45" t="s">
        <v>646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s="9" t="s">
        <v>18</v>
      </c>
      <c r="L45" t="s">
        <v>28</v>
      </c>
      <c r="M45" t="s">
        <v>89</v>
      </c>
      <c r="N45" t="s">
        <v>89</v>
      </c>
      <c r="O45" t="s">
        <v>28</v>
      </c>
      <c r="P45" t="s">
        <v>28</v>
      </c>
      <c r="Q45" t="s">
        <v>28</v>
      </c>
      <c r="R45" s="9" t="s">
        <v>28</v>
      </c>
    </row>
    <row r="46" spans="1:18" x14ac:dyDescent="0.35">
      <c r="A46">
        <v>71</v>
      </c>
      <c r="B46">
        <v>38</v>
      </c>
      <c r="C46" t="s">
        <v>536</v>
      </c>
      <c r="G46" t="s">
        <v>23</v>
      </c>
      <c r="H46" t="s">
        <v>27</v>
      </c>
      <c r="I46" t="s">
        <v>27</v>
      </c>
      <c r="J46" t="s">
        <v>27</v>
      </c>
      <c r="K46" s="9" t="s">
        <v>27</v>
      </c>
      <c r="O46" t="s">
        <v>89</v>
      </c>
      <c r="P46" t="s">
        <v>89</v>
      </c>
      <c r="Q46" t="s">
        <v>89</v>
      </c>
      <c r="R46" s="9" t="s">
        <v>89</v>
      </c>
    </row>
    <row r="47" spans="1:18" x14ac:dyDescent="0.35">
      <c r="A47">
        <v>71</v>
      </c>
      <c r="B47">
        <v>38</v>
      </c>
      <c r="C47" t="s">
        <v>267</v>
      </c>
    </row>
    <row r="48" spans="1:18" x14ac:dyDescent="0.35">
      <c r="A48">
        <v>71</v>
      </c>
      <c r="B48">
        <v>39</v>
      </c>
      <c r="C48" t="s">
        <v>647</v>
      </c>
      <c r="D48" t="s">
        <v>373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s="9" t="s">
        <v>27</v>
      </c>
      <c r="L48" t="s">
        <v>89</v>
      </c>
      <c r="M48" t="s">
        <v>89</v>
      </c>
      <c r="N48" t="s">
        <v>89</v>
      </c>
      <c r="O48" t="s">
        <v>89</v>
      </c>
      <c r="P48" t="s">
        <v>89</v>
      </c>
      <c r="Q48" t="s">
        <v>89</v>
      </c>
      <c r="R48" s="9" t="s">
        <v>89</v>
      </c>
    </row>
    <row r="49" spans="1:18" x14ac:dyDescent="0.35">
      <c r="A49">
        <v>71</v>
      </c>
      <c r="B49">
        <v>39</v>
      </c>
      <c r="C49" t="s">
        <v>268</v>
      </c>
    </row>
    <row r="50" spans="1:18" x14ac:dyDescent="0.35">
      <c r="A50">
        <v>71</v>
      </c>
      <c r="B50">
        <v>45</v>
      </c>
      <c r="C50" t="s">
        <v>537</v>
      </c>
      <c r="D50" t="s">
        <v>538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89</v>
      </c>
      <c r="M50" t="s">
        <v>89</v>
      </c>
      <c r="N50" t="s">
        <v>89</v>
      </c>
      <c r="O50" t="s">
        <v>89</v>
      </c>
      <c r="P50" t="s">
        <v>89</v>
      </c>
      <c r="Q50" t="s">
        <v>89</v>
      </c>
      <c r="R50" t="s">
        <v>89</v>
      </c>
    </row>
    <row r="51" spans="1:18" x14ac:dyDescent="0.35">
      <c r="A51">
        <v>71</v>
      </c>
      <c r="B51">
        <v>45</v>
      </c>
      <c r="C51" t="s">
        <v>539</v>
      </c>
      <c r="D51" t="s">
        <v>540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 t="s">
        <v>89</v>
      </c>
      <c r="M51" t="s">
        <v>89</v>
      </c>
      <c r="N51" t="s">
        <v>89</v>
      </c>
      <c r="O51" t="s">
        <v>89</v>
      </c>
      <c r="P51" t="s">
        <v>89</v>
      </c>
      <c r="Q51" t="s">
        <v>89</v>
      </c>
      <c r="R51" t="s">
        <v>89</v>
      </c>
    </row>
    <row r="52" spans="1:18" x14ac:dyDescent="0.35">
      <c r="A52">
        <v>71</v>
      </c>
      <c r="B52">
        <v>45</v>
      </c>
      <c r="C52" t="s">
        <v>282</v>
      </c>
      <c r="D52" t="s">
        <v>283</v>
      </c>
      <c r="G52" t="s">
        <v>27</v>
      </c>
      <c r="H52" t="s">
        <v>27</v>
      </c>
      <c r="I52" t="s">
        <v>27</v>
      </c>
      <c r="J52" t="s">
        <v>27</v>
      </c>
      <c r="K52" t="s">
        <v>49</v>
      </c>
      <c r="O52" t="s">
        <v>89</v>
      </c>
      <c r="P52" t="s">
        <v>89</v>
      </c>
      <c r="Q52" t="s">
        <v>89</v>
      </c>
      <c r="R52" t="s">
        <v>89</v>
      </c>
    </row>
    <row r="53" spans="1:18" x14ac:dyDescent="0.35">
      <c r="A53">
        <v>71</v>
      </c>
      <c r="B53">
        <v>45</v>
      </c>
      <c r="C53" t="s">
        <v>196</v>
      </c>
      <c r="D53" t="s">
        <v>197</v>
      </c>
      <c r="E53" t="s">
        <v>18</v>
      </c>
      <c r="F53" t="s">
        <v>18</v>
      </c>
      <c r="G53" t="s">
        <v>18</v>
      </c>
      <c r="H53" t="s">
        <v>18</v>
      </c>
      <c r="I53" t="s">
        <v>18</v>
      </c>
      <c r="J53" t="s">
        <v>18</v>
      </c>
      <c r="L53" t="s">
        <v>89</v>
      </c>
      <c r="M53" t="s">
        <v>89</v>
      </c>
      <c r="N53" t="s">
        <v>89</v>
      </c>
      <c r="O53" t="s">
        <v>89</v>
      </c>
      <c r="P53" t="s">
        <v>89</v>
      </c>
      <c r="Q53" t="s">
        <v>89</v>
      </c>
      <c r="R53" t="s">
        <v>89</v>
      </c>
    </row>
    <row r="54" spans="1:18" x14ac:dyDescent="0.35">
      <c r="A54">
        <v>71</v>
      </c>
      <c r="B54">
        <v>45</v>
      </c>
      <c r="C54" t="s">
        <v>541</v>
      </c>
      <c r="D54" t="s">
        <v>542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89</v>
      </c>
      <c r="M54" t="s">
        <v>89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</row>
    <row r="55" spans="1:18" x14ac:dyDescent="0.35">
      <c r="A55">
        <v>71</v>
      </c>
      <c r="B55">
        <v>45</v>
      </c>
      <c r="C55" t="s">
        <v>84</v>
      </c>
      <c r="G55" t="s">
        <v>23</v>
      </c>
      <c r="H55" t="s">
        <v>27</v>
      </c>
      <c r="I55" t="s">
        <v>27</v>
      </c>
      <c r="J55" t="s">
        <v>27</v>
      </c>
      <c r="K55" s="9" t="s">
        <v>27</v>
      </c>
      <c r="O55" t="s">
        <v>89</v>
      </c>
      <c r="P55" t="s">
        <v>89</v>
      </c>
      <c r="Q55" t="s">
        <v>89</v>
      </c>
      <c r="R55" s="9" t="s">
        <v>89</v>
      </c>
    </row>
    <row r="56" spans="1:18" x14ac:dyDescent="0.35">
      <c r="A56">
        <v>71</v>
      </c>
      <c r="B56">
        <v>45</v>
      </c>
      <c r="C56" t="s">
        <v>81</v>
      </c>
    </row>
    <row r="57" spans="1:18" x14ac:dyDescent="0.35">
      <c r="A57">
        <v>71</v>
      </c>
      <c r="B57">
        <v>57</v>
      </c>
      <c r="C57" t="s">
        <v>289</v>
      </c>
      <c r="D57" t="s">
        <v>290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49</v>
      </c>
      <c r="L57" t="s">
        <v>89</v>
      </c>
      <c r="M57" t="s">
        <v>89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</row>
    <row r="58" spans="1:18" x14ac:dyDescent="0.35">
      <c r="A58">
        <v>71</v>
      </c>
      <c r="B58">
        <v>57</v>
      </c>
      <c r="C58" t="s">
        <v>291</v>
      </c>
      <c r="D58" t="s">
        <v>292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</v>
      </c>
      <c r="K58" t="s">
        <v>49</v>
      </c>
      <c r="L58" t="s">
        <v>89</v>
      </c>
      <c r="M58" t="s">
        <v>89</v>
      </c>
      <c r="N58" t="s">
        <v>89</v>
      </c>
      <c r="O58" t="s">
        <v>28</v>
      </c>
      <c r="P58" t="s">
        <v>28</v>
      </c>
      <c r="Q58" t="s">
        <v>28</v>
      </c>
      <c r="R58" t="s">
        <v>28</v>
      </c>
    </row>
    <row r="59" spans="1:18" x14ac:dyDescent="0.35">
      <c r="A59">
        <v>71</v>
      </c>
      <c r="B59">
        <v>57</v>
      </c>
      <c r="C59" t="s">
        <v>295</v>
      </c>
      <c r="D59" t="s">
        <v>296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49</v>
      </c>
      <c r="L59" t="s">
        <v>89</v>
      </c>
      <c r="M59" t="s">
        <v>155</v>
      </c>
      <c r="N59" t="s">
        <v>89</v>
      </c>
      <c r="O59" t="s">
        <v>28</v>
      </c>
      <c r="P59" t="s">
        <v>28</v>
      </c>
      <c r="Q59" t="s">
        <v>28</v>
      </c>
      <c r="R59" t="s">
        <v>28</v>
      </c>
    </row>
    <row r="60" spans="1:18" x14ac:dyDescent="0.35">
      <c r="A60">
        <v>71</v>
      </c>
      <c r="B60">
        <v>57</v>
      </c>
      <c r="C60" t="s">
        <v>297</v>
      </c>
      <c r="D60" t="s">
        <v>298</v>
      </c>
      <c r="G60" t="s">
        <v>27</v>
      </c>
      <c r="H60" t="s">
        <v>27</v>
      </c>
      <c r="I60" t="s">
        <v>27</v>
      </c>
      <c r="J60" t="s">
        <v>27</v>
      </c>
      <c r="K60" s="9" t="s">
        <v>27</v>
      </c>
      <c r="N60" t="s">
        <v>89</v>
      </c>
      <c r="O60" t="s">
        <v>89</v>
      </c>
      <c r="P60" t="s">
        <v>89</v>
      </c>
      <c r="Q60" t="s">
        <v>89</v>
      </c>
      <c r="R60" s="9" t="s">
        <v>89</v>
      </c>
    </row>
    <row r="61" spans="1:18" x14ac:dyDescent="0.35">
      <c r="A61">
        <v>71</v>
      </c>
      <c r="B61">
        <v>57</v>
      </c>
      <c r="C61" t="s">
        <v>299</v>
      </c>
      <c r="G61" t="s">
        <v>23</v>
      </c>
      <c r="H61" t="s">
        <v>27</v>
      </c>
      <c r="I61" t="s">
        <v>648</v>
      </c>
      <c r="J61" t="s">
        <v>648</v>
      </c>
      <c r="K61" s="9" t="s">
        <v>648</v>
      </c>
      <c r="O61" t="s">
        <v>89</v>
      </c>
      <c r="P61" t="s">
        <v>89</v>
      </c>
      <c r="Q61" t="s">
        <v>89</v>
      </c>
      <c r="R61" s="9" t="s">
        <v>89</v>
      </c>
    </row>
    <row r="62" spans="1:18" x14ac:dyDescent="0.35">
      <c r="A62">
        <v>71</v>
      </c>
      <c r="B62">
        <v>57</v>
      </c>
      <c r="C62" t="s">
        <v>300</v>
      </c>
    </row>
    <row r="64" spans="1:18" x14ac:dyDescent="0.35">
      <c r="B64" t="s">
        <v>734</v>
      </c>
      <c r="C64" t="s">
        <v>742</v>
      </c>
      <c r="D64" t="s">
        <v>743</v>
      </c>
    </row>
    <row r="65" spans="1:6" x14ac:dyDescent="0.35">
      <c r="B65" s="9">
        <v>16</v>
      </c>
      <c r="C65" s="9">
        <v>25</v>
      </c>
      <c r="D65" s="9">
        <v>5</v>
      </c>
      <c r="E65">
        <f>SUM(B65:D65)</f>
        <v>46</v>
      </c>
    </row>
    <row r="66" spans="1:6" x14ac:dyDescent="0.35">
      <c r="B66" s="11">
        <f>B65/SUM($B65:$D65)</f>
        <v>0.34782608695652173</v>
      </c>
      <c r="C66" s="11">
        <f t="shared" ref="C66:D66" si="0">C65/SUM($B65:$D65)</f>
        <v>0.54347826086956519</v>
      </c>
      <c r="D66" s="10">
        <f t="shared" si="0"/>
        <v>0.10869565217391304</v>
      </c>
    </row>
    <row r="68" spans="1:6" x14ac:dyDescent="0.35">
      <c r="A68" t="s">
        <v>830</v>
      </c>
      <c r="B68">
        <v>0.35</v>
      </c>
      <c r="C68">
        <v>0.5</v>
      </c>
      <c r="D68">
        <v>0.65</v>
      </c>
    </row>
    <row r="69" spans="1:6" x14ac:dyDescent="0.35">
      <c r="B69">
        <f>B65*B68</f>
        <v>5.6</v>
      </c>
      <c r="C69">
        <f t="shared" ref="C69:D69" si="1">C65*C68</f>
        <v>12.5</v>
      </c>
      <c r="D69">
        <f t="shared" si="1"/>
        <v>3.25</v>
      </c>
      <c r="E69">
        <f>SUM(B69:D69)/SUM(B65:D65)</f>
        <v>0.46413043478260874</v>
      </c>
      <c r="F69">
        <f>SQRT(E69*E65*(1-E69))/(E69*E65)</f>
        <v>0.15842751358069906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Tunas_HilarioISSF</vt:lpstr>
      <vt:lpstr>PivotTable</vt:lpstr>
      <vt:lpstr>Global</vt:lpstr>
      <vt:lpstr>Sheet4</vt:lpstr>
      <vt:lpstr>sofia2024</vt:lpstr>
      <vt:lpstr>Area87</vt:lpstr>
      <vt:lpstr>area81v2</vt:lpstr>
      <vt:lpstr>Area77</vt:lpstr>
      <vt:lpstr>Area71</vt:lpstr>
      <vt:lpstr>Area67</vt:lpstr>
      <vt:lpstr>Area 61</vt:lpstr>
      <vt:lpstr>Area57</vt:lpstr>
      <vt:lpstr>Area51</vt:lpstr>
      <vt:lpstr>Area48</vt:lpstr>
      <vt:lpstr>Area41</vt:lpstr>
      <vt:lpstr>Area37</vt:lpstr>
      <vt:lpstr>Area47</vt:lpstr>
      <vt:lpstr>Area34</vt:lpstr>
      <vt:lpstr>Area 31</vt:lpstr>
      <vt:lpstr>Area 21</vt:lpstr>
      <vt:lpstr>Area27</vt:lpstr>
      <vt:lpstr>Sheet1</vt:lpstr>
      <vt:lpstr>Sheet3</vt:lpstr>
      <vt:lpstr>Area81</vt:lpstr>
      <vt:lpstr>Sheet2</vt:lpstr>
      <vt:lpstr>NAnsenallstocks</vt:lpstr>
      <vt:lpstr>Tunas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Sharma</dc:creator>
  <cp:lastModifiedBy>Sharma, Rishi (NFIFM)</cp:lastModifiedBy>
  <dcterms:created xsi:type="dcterms:W3CDTF">2022-12-01T15:35:33Z</dcterms:created>
  <dcterms:modified xsi:type="dcterms:W3CDTF">2024-07-02T07:42:08Z</dcterms:modified>
</cp:coreProperties>
</file>