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G:\log3900-09\Remise\"/>
    </mc:Choice>
  </mc:AlternateContent>
  <bookViews>
    <workbookView xWindow="0" yWindow="0" windowWidth="14385" windowHeight="4425"/>
  </bookViews>
  <sheets>
    <sheet name="Exigence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 i="1" l="1"/>
  <c r="F13" i="1"/>
  <c r="F34" i="1"/>
  <c r="F42" i="1" l="1"/>
  <c r="D53" i="1"/>
  <c r="D68" i="1"/>
  <c r="D77" i="1" s="1"/>
  <c r="E74" i="1"/>
  <c r="E75" i="1"/>
  <c r="E52" i="1"/>
  <c r="E53" i="1" s="1"/>
  <c r="E13" i="1"/>
  <c r="D13" i="1"/>
  <c r="D34" i="1" s="1"/>
  <c r="D42" i="1" l="1"/>
  <c r="D78" i="1" s="1"/>
  <c r="E34" i="1"/>
  <c r="E76" i="1"/>
  <c r="D76" i="1"/>
  <c r="E68" i="1"/>
  <c r="E41" i="1" l="1"/>
  <c r="E42" i="1" s="1"/>
  <c r="D41" i="1"/>
  <c r="E77" i="1"/>
  <c r="E78" i="1" l="1"/>
</calcChain>
</file>

<file path=xl/sharedStrings.xml><?xml version="1.0" encoding="utf-8"?>
<sst xmlns="http://schemas.openxmlformats.org/spreadsheetml/2006/main" count="94" uniqueCount="81">
  <si>
    <t>Exigence</t>
  </si>
  <si>
    <t>Valeur</t>
  </si>
  <si>
    <t>Correction</t>
  </si>
  <si>
    <t>Client lourd</t>
  </si>
  <si>
    <t>Exigences Essentielles</t>
  </si>
  <si>
    <t>Total Essentiel</t>
  </si>
  <si>
    <t>Exigences Souhaitables</t>
  </si>
  <si>
    <t>Total Souhaitable</t>
  </si>
  <si>
    <t>Exigences Optionnelles</t>
  </si>
  <si>
    <t>Émoticone dans le clavardage</t>
  </si>
  <si>
    <t>Total Optionnel</t>
  </si>
  <si>
    <t>Total Client Lourd</t>
  </si>
  <si>
    <t>Client léger</t>
  </si>
  <si>
    <t>Total Client Léger</t>
  </si>
  <si>
    <t>Veuillez entrer manuellement la description de l'exigence et sa valeur totale dans la colonne valeur. Envoyer le document à mario.sica-teasdale@polymtl.ca et guillaume.lalande@polymtl.ca
(SVP, ajouter "LOG3900" au sujet du message)</t>
  </si>
  <si>
    <t>Possibilité de clavardage en mode fenêtré ou mode intégré. Possibilité d'alterner entre ces modes.</t>
  </si>
  <si>
    <t>Plusieurs canaux de discussion peuvent être créés par les utilisateurs. Possibilité de participer à plusieurs discussions en même temps</t>
  </si>
  <si>
    <t>Un spectateur peut assister à l’édition et à la simulation d’une carte.</t>
  </si>
  <si>
    <t>Le robot du client déconnecté se met en mode automatique et le client peut se reconnecter pour reprendre le contrôle de son robot</t>
  </si>
  <si>
    <t>En plus des profils, le site web affiche les informations des cartes</t>
  </si>
  <si>
    <t>Sauvegarde automatique par intervalle de temps ou après chaque changement.</t>
  </si>
  <si>
    <t>Un tutoriel interactif nécessitant des actions cohérentes de l’utilisateur est présent pour le mode éditeur seulement, et un tutoriel non-interactif est présent pour le mode simulation.</t>
  </si>
  <si>
    <t>Il est possible pour le créateur d’une carte d’alterner entre le mode public et privé.</t>
  </si>
  <si>
    <t>Un tutoriel interactif nécessitant des actions cohérentes de l’utilisateur est présent pour  le mode simulation</t>
  </si>
  <si>
    <t>Catégorisation des contacts (amis, liste noire)</t>
  </si>
  <si>
    <t>l'exploiatation du privilège des administrateurs (gérer les profils des utilisateurs, réinitialisation des mots de passe oubliés, expulser un utilisateur d'un groupe de discussion, déconnecter un utilisateur du serveur )</t>
  </si>
  <si>
    <t>implémentation des groupes de discussion (Inviter des utilisateurs à un groupe de discussion, diffusion de messages pour les membres d'un groupe)</t>
  </si>
  <si>
    <t>Migration des fonctionnalités d'edition</t>
  </si>
  <si>
    <t>Utilisation de trois gestures de façon concurrente, dans plusieurs scénarios d’utilisation.</t>
  </si>
  <si>
    <t>Présence de trois groupes d'effets</t>
  </si>
  <si>
    <t>Un tutoriel non-interactif de type « suite d’images explicatives » est présent pour le mode éditeur</t>
  </si>
  <si>
    <t>Utilisation d’une vignette d’aperçu de la carte</t>
  </si>
  <si>
    <t>L’édition en ligne est possible sur le client léger.</t>
  </si>
  <si>
    <t>Gestion des droits d’édition selon l’auteur, en plus de la synchronisation automatique entre contenu local et distant.</t>
  </si>
  <si>
    <t>Un tutoriel interactif nécessitant des actions cohérentes de l’utilisateur est présent pour le mode éditeur</t>
  </si>
  <si>
    <t>Notifications en cas de modification des cartes récemment utilisées et en cas de messages</t>
  </si>
  <si>
    <t xml:space="preserve">Possibilité de se connecter à son profil utilisateur et de consulter ses statistiques </t>
  </si>
  <si>
    <t>Possibilité d'acceder au siteweb à partir de l'application</t>
  </si>
  <si>
    <t xml:space="preserve">Possibilité de consulter les statistiques globlales des cartes  </t>
  </si>
  <si>
    <t>Possibilité de charger aléatoirement une carte parmi celles déjà enregistrées</t>
  </si>
  <si>
    <t>Intégration</t>
  </si>
  <si>
    <t>Canaux</t>
  </si>
  <si>
    <t>Édition en ligne</t>
  </si>
  <si>
    <t>Déconnexion</t>
  </si>
  <si>
    <t>Profil</t>
  </si>
  <si>
    <t>Confidentialité</t>
  </si>
  <si>
    <t>Sauvegarde</t>
  </si>
  <si>
    <t>Tutoriel</t>
  </si>
  <si>
    <t>Éditeur</t>
  </si>
  <si>
    <t>Interface</t>
  </si>
  <si>
    <t>Effets</t>
  </si>
  <si>
    <t>Cartes</t>
  </si>
  <si>
    <t>Push Notifications</t>
  </si>
  <si>
    <t>Web View</t>
  </si>
  <si>
    <t>possiblité d'annuler ou de refaire des actions au niveau de l'édition en ligne et hors ligne des objets (10 opérations)</t>
  </si>
  <si>
    <t>Afficher le nom de la carte sur la barre de titre avec indication de son emplacement (local ou distant) et s'il est enregistré ou pas</t>
  </si>
  <si>
    <t xml:space="preserve">Générer un fichier log sur le serveur avec toutes les actions d'édition effectuées par les clients et possibilité de son téléchargement par les clients </t>
  </si>
  <si>
    <t>Possibilité d'ouvrir des URL envoyés dans le clavardage par un click.</t>
  </si>
  <si>
    <t>notifications sonores différentes pour le chat (un son pour l'envoie du message et un autre son pour la réception , 2 sons pour  la connexion et la déconnexion du serveur). L'utilisateur peut configurer l'activation et la désactivation des sons</t>
  </si>
  <si>
    <t>Lorsqu’un utilisateur envoie un message un mot inapproprié dans une discussion ce mot la sera affiché comme etant des etoiles pour le recepteur ,en plus, un message d’interdiction doit être retourné à l’écran de l'emetteur , en lui mentionnant qu’il ne faut pas dire des gros mots . ( les administrateurs peuvent mettre ajourter ou supprimer un mot jugé inapproprié )</t>
  </si>
  <si>
    <t>Personnaliser l'application(changer la couleur du menu,couper les effets sonores,choix de présentation de carte(ligne ou grille), régler l'intensité de la lumiere)</t>
  </si>
  <si>
    <t>Le systeme envoie un mail pour confirmer la création de profil</t>
  </si>
  <si>
    <t>Émoticones dans le clavardage</t>
  </si>
  <si>
    <t>Possibilité de noter les cartes</t>
  </si>
  <si>
    <t>Possibilité d'avoir des astuces pour utilisateurs</t>
  </si>
  <si>
    <t>Clavardage à même l'environnement . (Mode intégré) Avec plusieurs canaux</t>
  </si>
  <si>
    <t>le système permet de garder une historique des derniers messages echangés (clavardage)</t>
  </si>
  <si>
    <t>L'enregistrement des cartes sous forme d'images en format bmp, jpg, png (seulement)</t>
  </si>
  <si>
    <t>Possibilité d'ajouter une photo de profil</t>
  </si>
  <si>
    <t xml:space="preserve">lors de  la creation du profil , l'utilisateur pourra ( pas obligatoirement) fournir son email parmis ses informations ( ex info : nom et prenom ) .Pour un utilisateur qui a fourni son email un message d'information et d'aceuil lui sera envoyer a cet email via l'application au moment de la creation de son profil, Aussi lorsque un utilisateur qui a fourni son email a supprimé ou a changé son mot de passe , un message d'information lui sera envoyer dans sa boite email ( pour des raisons de securite)                                                                                                                     </t>
  </si>
  <si>
    <t>Liste affichant les vignettes des cartes locales aux client lourd sur l'interface d'édition et possibilité d'ouvrir une carte en cliquant sur sa vignette.Les vignettes sont toujours présentes sur l'interface d'édition et sont mises à jours après la sauvegarde des changements.</t>
  </si>
  <si>
    <t xml:space="preserve">Lors de l'ouverture des cartes distantes (sur le serveur) depuis le client lourd, les cartes sont affichées sous forme de vignettes dans une nouvelle interface. L'utilisateur peut alors ouvrir une carte en cliquant sur sa vignette  </t>
  </si>
  <si>
    <t>Lorsque un client n’interagit aucunement avec l’application pendant 3 minute , le système doit le déconnecter automatiquement (un timer qui est lancé après chaque interaction de l’utilisateur avec le système , et ce timer est mis a 0 directement après cette interaction , arrivé a 3 min le timer génère un évènement qui engendre la déconnexion de l’utilisateur)</t>
  </si>
  <si>
    <t>Dans une discussion ou un groupe de discussion, des qu' un ou plusieurs des utilisateurs participant a cette discussion commencent à écrire un message, les autres utilisateurs qui participent a cette discussion reçoivent une indication que ces utilisateurs sont entrains d’écrire.  Exemple : si 3 utilisateurs 1,2,3 sont en train d’Écrire un message chacun de son côté , les autres utilisateurs reçoivent les message suivant : - Utilisateur 1 est en train d’écrire un message - Utilisateur 2 est en train d’écrire un message - Utilisateur 3 est en train d’écrire un message</t>
  </si>
  <si>
    <t>Possibilité de noter les cartes et stockez le pointage dans la base de données et apparition de la moyenne des notes de chaque carte dans le profil utilisateur</t>
  </si>
  <si>
    <t>Après que l’utilisateur choisi l’option en ligne a partir du menu principal , un autre menu apparaitra et a l’intérieur on trouvera 2 nouvelles choix ( Edition en cours , simulation en cours ) , le choix d’une de ces rubrique emmènera l’utilisateur vers une interface ou il trouvera une liste de cartes , ou chacune de ces cartes se trouve dans une ligne accompagnée du nom des utilisateurs qui sont entrain de l’utiliser ( éditer pour Edition , simuler pour simulation) à ce moment la exactement en ligne.</t>
  </si>
  <si>
    <t>Nous avions dit avant qu’au niveau de l’interface du clavardage chaque utilisateur trouvera une liste de ces contacts, ici on rajouter l’option de mettre devant chaque contact le mot ( en ligne si ce dernier est connecté) , si il n’est pas connecté alors on doit mettre la phrase suivante : (connecté depuis) plus la différence entre le temps actuel et celui de sa dernière connexion.</t>
  </si>
  <si>
    <t>Splashscreen animé (Uber Splashscreen, animation, changement de lumière)</t>
  </si>
  <si>
    <t>Touch ID</t>
  </si>
  <si>
    <t>Quand un utilisateur se connecte à partir d’un ordinateur , ( disant son ordinateur) , une fois qu’il va se déconnecter et se reconnecter sur ce même ordinateur l’application se souvient de lui , alors à ce moment sa photo de profil sera afficher devant son login , à travers de cette photo il pourra se connecter en rentrant son mot de passe ( cette photo remplacera le login , mais l’utilisateur a toujours aussi le choix de se connecter à partir de son login si il veut ( exemple pris de Facebook)).</t>
  </si>
  <si>
    <t>possibilité d'envoyer des images via le 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</si>
</sst>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14"/>
      <color theme="4"/>
      <name val="Calibri"/>
      <family val="2"/>
      <scheme val="minor"/>
    </font>
    <font>
      <sz val="11"/>
      <color theme="1"/>
      <name val="Calibri"/>
      <family val="2"/>
      <scheme val="minor"/>
    </font>
    <font>
      <sz val="11"/>
      <name val="Calibri"/>
      <family val="2"/>
      <scheme val="minor"/>
    </font>
    <font>
      <sz val="11"/>
      <color theme="0"/>
      <name val="Calibri"/>
      <family val="2"/>
      <scheme val="minor"/>
    </font>
    <font>
      <sz val="10"/>
      <color rgb="FF000000"/>
      <name val="Times New Roman"/>
      <family val="1"/>
    </font>
    <font>
      <sz val="11"/>
      <color rgb="FF0061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C6EFCE"/>
      </patternFill>
    </fill>
  </fills>
  <borders count="1">
    <border>
      <left/>
      <right/>
      <top/>
      <bottom/>
      <diagonal/>
    </border>
  </borders>
  <cellStyleXfs count="3">
    <xf numFmtId="0" fontId="0" fillId="0" borderId="0"/>
    <xf numFmtId="9" fontId="3" fillId="0" borderId="0" applyFont="0" applyFill="0" applyBorder="0" applyAlignment="0" applyProtection="0"/>
    <xf numFmtId="0" fontId="7" fillId="4" borderId="0" applyNumberFormat="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0" fontId="0" fillId="0" borderId="0" xfId="0" applyAlignment="1"/>
    <xf numFmtId="0" fontId="0" fillId="0" borderId="0" xfId="0" applyAlignment="1">
      <alignment horizontal="right" vertical="center"/>
    </xf>
    <xf numFmtId="0" fontId="0" fillId="0" borderId="0" xfId="0"/>
    <xf numFmtId="0" fontId="1" fillId="2" borderId="0" xfId="0" applyFont="1" applyFill="1" applyAlignment="1">
      <alignment horizontal="right" vertical="top" wrapText="1"/>
    </xf>
    <xf numFmtId="0" fontId="0" fillId="2" borderId="0" xfId="0" applyFill="1"/>
    <xf numFmtId="0" fontId="1" fillId="0" borderId="0" xfId="0" applyFont="1" applyAlignment="1">
      <alignment vertical="top"/>
    </xf>
    <xf numFmtId="0" fontId="4" fillId="0" borderId="0" xfId="0" applyFont="1"/>
    <xf numFmtId="0" fontId="4" fillId="2" borderId="0" xfId="0" applyFont="1" applyFill="1"/>
    <xf numFmtId="0" fontId="5" fillId="0" borderId="0" xfId="0" applyFont="1"/>
    <xf numFmtId="9" fontId="5" fillId="0" borderId="0" xfId="1" applyFont="1"/>
    <xf numFmtId="0" fontId="0" fillId="2" borderId="0" xfId="0" applyFill="1" applyAlignment="1">
      <alignment horizontal="center"/>
    </xf>
    <xf numFmtId="0" fontId="0" fillId="0" borderId="0" xfId="0" applyFill="1" applyProtection="1">
      <protection locked="0"/>
    </xf>
    <xf numFmtId="0" fontId="0" fillId="0" borderId="0" xfId="0" applyProtection="1">
      <protection locked="0"/>
    </xf>
    <xf numFmtId="0" fontId="0" fillId="3" borderId="0" xfId="0" applyFill="1"/>
    <xf numFmtId="0" fontId="4" fillId="3" borderId="0" xfId="0" applyFont="1" applyFill="1"/>
    <xf numFmtId="0" fontId="6" fillId="0" borderId="0" xfId="0" applyFont="1" applyAlignment="1">
      <alignment wrapText="1"/>
    </xf>
    <xf numFmtId="0" fontId="7" fillId="4" borderId="0" xfId="2" applyBorder="1" applyAlignment="1">
      <alignment horizontal="justify" vertical="center" wrapText="1"/>
    </xf>
    <xf numFmtId="0" fontId="7" fillId="4" borderId="0" xfId="2" applyProtection="1">
      <protection locked="0"/>
    </xf>
    <xf numFmtId="0" fontId="7" fillId="4" borderId="0" xfId="2"/>
    <xf numFmtId="0" fontId="7" fillId="4" borderId="0" xfId="2" applyAlignment="1">
      <alignment wrapText="1"/>
    </xf>
    <xf numFmtId="0" fontId="4" fillId="0" borderId="0" xfId="0" applyFont="1" applyAlignment="1">
      <alignment horizontal="right"/>
    </xf>
    <xf numFmtId="0" fontId="7" fillId="4" borderId="0" xfId="2" applyAlignment="1">
      <alignment horizontal="right"/>
    </xf>
    <xf numFmtId="0" fontId="4" fillId="2" borderId="0" xfId="0" applyFont="1" applyFill="1" applyAlignment="1">
      <alignment horizontal="right"/>
    </xf>
    <xf numFmtId="0" fontId="4" fillId="3" borderId="0" xfId="0" applyFont="1" applyFill="1" applyAlignment="1">
      <alignment horizontal="right"/>
    </xf>
    <xf numFmtId="0" fontId="7" fillId="4" borderId="0" xfId="2" applyAlignment="1" applyProtection="1">
      <alignment vertical="top" wrapText="1"/>
      <protection locked="0"/>
    </xf>
    <xf numFmtId="0" fontId="0" fillId="0" borderId="0" xfId="0" applyFill="1" applyAlignment="1">
      <alignment horizontal="center" wrapText="1"/>
    </xf>
    <xf numFmtId="0" fontId="1" fillId="3" borderId="0" xfId="0" applyFont="1" applyFill="1" applyAlignment="1">
      <alignment horizontal="center" vertical="top"/>
    </xf>
  </cellXfs>
  <cellStyles count="3">
    <cellStyle name="Normal" xfId="0" builtinId="0"/>
    <cellStyle name="Pourcentage" xfId="1" builtinId="5"/>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zoomScaleNormal="100" workbookViewId="0">
      <pane ySplit="2" topLeftCell="A31" activePane="bottomLeft" state="frozen"/>
      <selection pane="bottomLeft" activeCell="F18" sqref="F18"/>
    </sheetView>
  </sheetViews>
  <sheetFormatPr baseColWidth="10" defaultColWidth="9.140625" defaultRowHeight="15" x14ac:dyDescent="0.25"/>
  <cols>
    <col min="1" max="1" width="14.5703125" customWidth="1"/>
    <col min="2" max="2" width="8.28515625" style="1" hidden="1" customWidth="1"/>
    <col min="3" max="3" width="82.85546875" style="2" customWidth="1"/>
    <col min="5" max="5" width="10.140625" style="11" customWidth="1"/>
    <col min="6" max="6" width="6.42578125" style="11" customWidth="1"/>
    <col min="7" max="9" width="8.7109375" style="13"/>
    <col min="10" max="10" width="8.7109375" style="11"/>
  </cols>
  <sheetData>
    <row r="1" spans="1:10" ht="48.75" customHeight="1" x14ac:dyDescent="0.25">
      <c r="A1" s="30" t="s">
        <v>14</v>
      </c>
      <c r="B1" s="30"/>
      <c r="C1" s="30"/>
      <c r="D1" s="30"/>
      <c r="E1" s="30"/>
    </row>
    <row r="2" spans="1:10" ht="23.25" customHeight="1" x14ac:dyDescent="0.25">
      <c r="A2" s="7"/>
      <c r="B2" s="5"/>
      <c r="C2" s="4" t="s">
        <v>0</v>
      </c>
      <c r="D2" s="7" t="s">
        <v>1</v>
      </c>
      <c r="E2" s="11" t="s">
        <v>2</v>
      </c>
    </row>
    <row r="3" spans="1:10" ht="18.75" x14ac:dyDescent="0.3">
      <c r="A3" s="3" t="s">
        <v>3</v>
      </c>
      <c r="D3" s="7"/>
    </row>
    <row r="4" spans="1:10" s="7" customFormat="1" ht="18.75" x14ac:dyDescent="0.3">
      <c r="A4" s="3"/>
      <c r="B4" s="31" t="s">
        <v>4</v>
      </c>
      <c r="C4" s="31"/>
      <c r="D4" s="18"/>
      <c r="E4" s="19"/>
      <c r="F4" s="11"/>
      <c r="G4" s="13"/>
      <c r="H4" s="13"/>
      <c r="I4" s="13"/>
      <c r="J4" s="11"/>
    </row>
    <row r="5" spans="1:10" ht="31.5" customHeight="1" x14ac:dyDescent="0.25">
      <c r="A5" s="6" t="s">
        <v>40</v>
      </c>
      <c r="C5" s="21" t="s">
        <v>15</v>
      </c>
      <c r="D5" s="22">
        <v>6</v>
      </c>
      <c r="E5" s="23">
        <v>6</v>
      </c>
      <c r="F5" s="11">
        <v>4</v>
      </c>
    </row>
    <row r="6" spans="1:10" ht="30" x14ac:dyDescent="0.25">
      <c r="A6" s="6" t="s">
        <v>41</v>
      </c>
      <c r="C6" s="24" t="s">
        <v>16</v>
      </c>
      <c r="D6" s="22">
        <v>3</v>
      </c>
      <c r="E6" s="23">
        <v>3</v>
      </c>
      <c r="F6" s="11">
        <v>3</v>
      </c>
    </row>
    <row r="7" spans="1:10" s="7" customFormat="1" x14ac:dyDescent="0.25">
      <c r="A7" s="6" t="s">
        <v>42</v>
      </c>
      <c r="B7" s="1"/>
      <c r="C7" s="24" t="s">
        <v>17</v>
      </c>
      <c r="D7" s="22">
        <v>35</v>
      </c>
      <c r="E7" s="23">
        <v>35</v>
      </c>
      <c r="F7" s="11"/>
      <c r="G7" s="13"/>
      <c r="H7" s="13"/>
      <c r="I7" s="13"/>
      <c r="J7" s="11"/>
    </row>
    <row r="8" spans="1:10" s="7" customFormat="1" ht="30" x14ac:dyDescent="0.25">
      <c r="A8" s="6" t="s">
        <v>43</v>
      </c>
      <c r="B8" s="1"/>
      <c r="C8" s="24" t="s">
        <v>18</v>
      </c>
      <c r="D8" s="22">
        <v>3</v>
      </c>
      <c r="E8" s="23">
        <v>3</v>
      </c>
      <c r="F8" s="11"/>
      <c r="G8" s="13"/>
      <c r="H8" s="13"/>
      <c r="I8" s="13"/>
      <c r="J8" s="11"/>
    </row>
    <row r="9" spans="1:10" s="7" customFormat="1" x14ac:dyDescent="0.25">
      <c r="A9" s="6" t="s">
        <v>44</v>
      </c>
      <c r="B9" s="1"/>
      <c r="C9" s="24" t="s">
        <v>19</v>
      </c>
      <c r="D9" s="22">
        <v>8</v>
      </c>
      <c r="E9" s="23">
        <v>8</v>
      </c>
      <c r="F9" s="11"/>
      <c r="G9" s="13"/>
      <c r="H9" s="13"/>
      <c r="I9" s="13"/>
      <c r="J9" s="11"/>
    </row>
    <row r="10" spans="1:10" s="7" customFormat="1" x14ac:dyDescent="0.25">
      <c r="A10" s="6" t="s">
        <v>45</v>
      </c>
      <c r="B10" s="1"/>
      <c r="C10" s="24" t="s">
        <v>22</v>
      </c>
      <c r="D10" s="22">
        <v>3</v>
      </c>
      <c r="E10" s="23">
        <v>3</v>
      </c>
      <c r="F10" s="11">
        <v>3</v>
      </c>
      <c r="G10" s="13"/>
      <c r="H10" s="13"/>
      <c r="I10" s="13"/>
      <c r="J10" s="11"/>
    </row>
    <row r="11" spans="1:10" s="7" customFormat="1" x14ac:dyDescent="0.25">
      <c r="A11" s="6" t="s">
        <v>46</v>
      </c>
      <c r="B11" s="1"/>
      <c r="C11" s="24" t="s">
        <v>20</v>
      </c>
      <c r="D11" s="22">
        <v>2</v>
      </c>
      <c r="E11" s="23">
        <v>2</v>
      </c>
      <c r="F11" s="11">
        <v>2</v>
      </c>
      <c r="G11" s="13"/>
      <c r="H11" s="13"/>
      <c r="I11" s="13"/>
      <c r="J11" s="11"/>
    </row>
    <row r="12" spans="1:10" s="7" customFormat="1" ht="45" x14ac:dyDescent="0.25">
      <c r="A12" s="6" t="s">
        <v>47</v>
      </c>
      <c r="B12" s="1"/>
      <c r="C12" s="24" t="s">
        <v>21</v>
      </c>
      <c r="D12" s="22">
        <v>7</v>
      </c>
      <c r="E12" s="23">
        <v>7</v>
      </c>
      <c r="F12" s="11"/>
      <c r="G12" s="13"/>
      <c r="H12" s="13"/>
      <c r="I12" s="13"/>
      <c r="J12" s="11"/>
    </row>
    <row r="13" spans="1:10" s="7" customFormat="1" x14ac:dyDescent="0.25">
      <c r="A13" s="6"/>
      <c r="B13" s="1"/>
      <c r="C13" s="8" t="s">
        <v>5</v>
      </c>
      <c r="D13" s="9">
        <f>SUM(D5:D12)</f>
        <v>67</v>
      </c>
      <c r="E13" s="12">
        <f>SUM(E5:E12)</f>
        <v>67</v>
      </c>
      <c r="F13" s="11">
        <f>SUM(F5:F12)</f>
        <v>12</v>
      </c>
      <c r="G13" s="13"/>
      <c r="H13" s="13"/>
      <c r="I13" s="13"/>
      <c r="J13" s="11"/>
    </row>
    <row r="14" spans="1:10" s="7" customFormat="1" x14ac:dyDescent="0.25">
      <c r="A14" s="6"/>
      <c r="B14" s="31" t="s">
        <v>6</v>
      </c>
      <c r="C14" s="31"/>
      <c r="D14" s="18"/>
      <c r="E14" s="19"/>
      <c r="F14" s="11"/>
      <c r="G14" s="13"/>
      <c r="H14" s="13"/>
      <c r="I14" s="13"/>
      <c r="J14" s="11"/>
    </row>
    <row r="15" spans="1:10" s="7" customFormat="1" ht="30" x14ac:dyDescent="0.25">
      <c r="A15" s="6" t="s">
        <v>47</v>
      </c>
      <c r="B15" s="1"/>
      <c r="C15" s="21" t="s">
        <v>23</v>
      </c>
      <c r="D15" s="22">
        <v>3</v>
      </c>
      <c r="E15" s="23">
        <v>3</v>
      </c>
      <c r="F15" s="11"/>
      <c r="G15" s="13"/>
      <c r="H15" s="13"/>
      <c r="I15" s="13"/>
      <c r="J15" s="11"/>
    </row>
    <row r="16" spans="1:10" s="7" customFormat="1" x14ac:dyDescent="0.25">
      <c r="A16" s="6"/>
      <c r="B16" s="1"/>
      <c r="C16" s="21" t="s">
        <v>9</v>
      </c>
      <c r="D16" s="22">
        <v>2</v>
      </c>
      <c r="E16" s="23">
        <v>2</v>
      </c>
      <c r="F16" s="11">
        <v>2</v>
      </c>
      <c r="G16" s="13"/>
      <c r="H16" s="13"/>
      <c r="I16" s="13"/>
      <c r="J16" s="11"/>
    </row>
    <row r="17" spans="1:10" s="7" customFormat="1" ht="30" x14ac:dyDescent="0.25">
      <c r="A17" s="6"/>
      <c r="B17" s="1"/>
      <c r="C17" s="24" t="s">
        <v>26</v>
      </c>
      <c r="D17" s="22">
        <v>3</v>
      </c>
      <c r="E17" s="23">
        <v>3</v>
      </c>
      <c r="F17" s="11">
        <v>3</v>
      </c>
      <c r="G17" s="13"/>
      <c r="H17" s="13"/>
      <c r="I17" s="13"/>
      <c r="J17" s="11"/>
    </row>
    <row r="18" spans="1:10" s="7" customFormat="1" ht="75" x14ac:dyDescent="0.25">
      <c r="A18" s="6"/>
      <c r="B18" s="1"/>
      <c r="C18" s="24" t="s">
        <v>59</v>
      </c>
      <c r="D18" s="22">
        <v>6</v>
      </c>
      <c r="E18" s="26">
        <v>6</v>
      </c>
      <c r="F18" s="11">
        <v>6</v>
      </c>
      <c r="G18" s="13"/>
      <c r="H18" s="13"/>
      <c r="I18" s="13"/>
      <c r="J18" s="11"/>
    </row>
    <row r="19" spans="1:10" s="7" customFormat="1" ht="90" x14ac:dyDescent="0.25">
      <c r="A19" s="6"/>
      <c r="B19" s="1"/>
      <c r="C19" s="24" t="s">
        <v>69</v>
      </c>
      <c r="D19" s="24">
        <v>4</v>
      </c>
      <c r="E19" s="24">
        <v>4</v>
      </c>
      <c r="F19" s="11">
        <v>4</v>
      </c>
      <c r="G19" s="13"/>
      <c r="H19" s="13"/>
      <c r="I19" s="13"/>
      <c r="J19" s="11"/>
    </row>
    <row r="20" spans="1:10" s="7" customFormat="1" ht="45" x14ac:dyDescent="0.25">
      <c r="A20" s="6"/>
      <c r="B20" s="1"/>
      <c r="C20" s="24" t="s">
        <v>58</v>
      </c>
      <c r="D20" s="24">
        <v>3</v>
      </c>
      <c r="E20" s="24">
        <v>3</v>
      </c>
      <c r="F20" s="11">
        <v>3</v>
      </c>
      <c r="G20" s="13"/>
      <c r="H20" s="13"/>
      <c r="I20" s="13"/>
      <c r="J20" s="11"/>
    </row>
    <row r="21" spans="1:10" s="7" customFormat="1" ht="45" x14ac:dyDescent="0.25">
      <c r="A21" s="6"/>
      <c r="B21" s="1"/>
      <c r="C21" s="24" t="s">
        <v>25</v>
      </c>
      <c r="D21" s="22">
        <v>6</v>
      </c>
      <c r="E21" s="23">
        <v>6</v>
      </c>
      <c r="F21" s="11"/>
      <c r="G21" s="13"/>
      <c r="H21" s="13"/>
      <c r="I21" s="13"/>
      <c r="J21" s="11"/>
    </row>
    <row r="22" spans="1:10" s="7" customFormat="1" ht="30" x14ac:dyDescent="0.25">
      <c r="A22" s="6"/>
      <c r="B22" s="1"/>
      <c r="C22" s="24" t="s">
        <v>54</v>
      </c>
      <c r="D22" s="22">
        <v>12</v>
      </c>
      <c r="E22" s="23">
        <v>12</v>
      </c>
      <c r="F22" s="11"/>
      <c r="G22" s="13"/>
      <c r="H22" s="13"/>
      <c r="I22" s="13"/>
      <c r="J22" s="11"/>
    </row>
    <row r="23" spans="1:10" s="7" customFormat="1" ht="30" x14ac:dyDescent="0.25">
      <c r="A23" s="6"/>
      <c r="B23" s="1"/>
      <c r="C23" s="24" t="s">
        <v>56</v>
      </c>
      <c r="D23" s="24">
        <v>3</v>
      </c>
      <c r="E23" s="24">
        <v>3</v>
      </c>
      <c r="F23" s="11"/>
      <c r="G23" s="13"/>
      <c r="H23" s="13"/>
      <c r="I23" s="13"/>
      <c r="J23" s="11"/>
    </row>
    <row r="24" spans="1:10" s="7" customFormat="1" ht="26.25" customHeight="1" x14ac:dyDescent="0.25">
      <c r="A24" s="6"/>
      <c r="B24" s="1"/>
      <c r="C24" s="24" t="s">
        <v>57</v>
      </c>
      <c r="D24" s="24">
        <v>1</v>
      </c>
      <c r="E24" s="24">
        <v>1</v>
      </c>
      <c r="F24" s="11">
        <v>1</v>
      </c>
      <c r="G24" s="13"/>
      <c r="H24" s="13"/>
      <c r="I24" s="13"/>
      <c r="J24" s="11"/>
    </row>
    <row r="25" spans="1:10" s="7" customFormat="1" ht="60.75" customHeight="1" x14ac:dyDescent="0.25">
      <c r="A25" s="6"/>
      <c r="B25" s="1"/>
      <c r="C25" s="24" t="s">
        <v>70</v>
      </c>
      <c r="D25" s="24">
        <v>3</v>
      </c>
      <c r="E25" s="24">
        <v>3</v>
      </c>
      <c r="F25" s="11">
        <v>3</v>
      </c>
      <c r="G25" s="13"/>
      <c r="H25" s="13"/>
      <c r="I25" s="13"/>
      <c r="J25" s="11"/>
    </row>
    <row r="26" spans="1:10" s="7" customFormat="1" ht="29.25" customHeight="1" x14ac:dyDescent="0.25">
      <c r="A26" s="6"/>
      <c r="B26" s="1"/>
      <c r="C26" s="24" t="s">
        <v>68</v>
      </c>
      <c r="D26" s="24">
        <v>2</v>
      </c>
      <c r="E26" s="24">
        <v>2</v>
      </c>
      <c r="F26" s="11">
        <v>2</v>
      </c>
      <c r="G26" s="13"/>
      <c r="H26" s="13"/>
      <c r="I26" s="13"/>
      <c r="J26" s="11"/>
    </row>
    <row r="27" spans="1:10" s="7" customFormat="1" ht="45" x14ac:dyDescent="0.25">
      <c r="A27" s="6"/>
      <c r="B27" s="1"/>
      <c r="C27" s="24" t="s">
        <v>71</v>
      </c>
      <c r="D27" s="24">
        <v>3</v>
      </c>
      <c r="E27" s="24">
        <v>3</v>
      </c>
      <c r="F27" s="11">
        <v>3</v>
      </c>
      <c r="G27" s="13"/>
      <c r="H27" s="13"/>
      <c r="I27" s="13"/>
      <c r="J27" s="11"/>
    </row>
    <row r="28" spans="1:10" s="7" customFormat="1" ht="60" x14ac:dyDescent="0.25">
      <c r="A28" s="6"/>
      <c r="B28" s="1"/>
      <c r="C28" s="24" t="s">
        <v>72</v>
      </c>
      <c r="D28" s="24">
        <v>2</v>
      </c>
      <c r="E28" s="24">
        <v>2</v>
      </c>
      <c r="F28" s="11"/>
      <c r="G28" s="13"/>
      <c r="H28" s="13"/>
      <c r="I28" s="13"/>
      <c r="J28" s="11"/>
    </row>
    <row r="29" spans="1:10" s="7" customFormat="1" ht="105" x14ac:dyDescent="0.25">
      <c r="A29" s="6"/>
      <c r="B29" s="1"/>
      <c r="C29" s="24" t="s">
        <v>73</v>
      </c>
      <c r="D29" s="24">
        <v>3</v>
      </c>
      <c r="E29" s="24">
        <v>3</v>
      </c>
      <c r="F29" s="11"/>
      <c r="G29" s="13"/>
      <c r="H29" s="13"/>
      <c r="I29" s="13"/>
      <c r="J29" s="11"/>
    </row>
    <row r="30" spans="1:10" s="7" customFormat="1" ht="40.5" customHeight="1" x14ac:dyDescent="0.25">
      <c r="A30" s="6"/>
      <c r="B30" s="1"/>
      <c r="C30" s="24" t="s">
        <v>74</v>
      </c>
      <c r="D30" s="24">
        <v>3</v>
      </c>
      <c r="E30" s="24">
        <v>3</v>
      </c>
      <c r="F30" s="11">
        <v>3</v>
      </c>
      <c r="G30" s="13"/>
      <c r="H30" s="13"/>
      <c r="I30" s="13"/>
      <c r="J30" s="11"/>
    </row>
    <row r="31" spans="1:10" s="7" customFormat="1" ht="90" x14ac:dyDescent="0.25">
      <c r="A31" s="6"/>
      <c r="B31" s="1"/>
      <c r="C31" s="24" t="s">
        <v>75</v>
      </c>
      <c r="D31" s="24">
        <v>3</v>
      </c>
      <c r="E31" s="24">
        <v>3</v>
      </c>
      <c r="F31" s="11"/>
      <c r="G31" s="13"/>
      <c r="H31" s="13"/>
      <c r="I31" s="13"/>
      <c r="J31" s="11"/>
    </row>
    <row r="32" spans="1:10" s="7" customFormat="1" ht="83.25" customHeight="1" x14ac:dyDescent="0.25">
      <c r="A32" s="6"/>
      <c r="B32" s="1"/>
      <c r="C32" s="24" t="s">
        <v>76</v>
      </c>
      <c r="D32" s="24">
        <v>2</v>
      </c>
      <c r="E32" s="24">
        <v>2</v>
      </c>
      <c r="F32" s="11"/>
      <c r="G32" s="13"/>
      <c r="H32" s="13"/>
      <c r="I32" s="13"/>
      <c r="J32" s="11"/>
    </row>
    <row r="33" spans="1:10" s="7" customFormat="1" ht="96.75" customHeight="1" x14ac:dyDescent="0.25">
      <c r="A33" s="6"/>
      <c r="B33" s="1"/>
      <c r="C33" s="24" t="s">
        <v>79</v>
      </c>
      <c r="D33" s="24">
        <v>2</v>
      </c>
      <c r="E33" s="24">
        <v>2</v>
      </c>
      <c r="F33" s="11">
        <v>2</v>
      </c>
      <c r="G33" s="13"/>
      <c r="H33" s="13"/>
      <c r="I33" s="13"/>
      <c r="J33" s="11"/>
    </row>
    <row r="34" spans="1:10" s="7" customFormat="1" x14ac:dyDescent="0.25">
      <c r="A34" s="6"/>
      <c r="B34" s="1"/>
      <c r="C34" s="8" t="s">
        <v>7</v>
      </c>
      <c r="D34" s="9">
        <f>IF((SUM(D15:D33))&gt;D13,"Erreur",SUM(D15:D33)/2)</f>
        <v>33</v>
      </c>
      <c r="E34" s="12">
        <f>MIN(D34,SUM(E15:E33))</f>
        <v>33</v>
      </c>
      <c r="F34" s="11">
        <f>SUM(F15:F33)</f>
        <v>32</v>
      </c>
      <c r="G34" s="13"/>
      <c r="H34" s="13"/>
      <c r="I34" s="13"/>
      <c r="J34" s="11"/>
    </row>
    <row r="35" spans="1:10" s="7" customFormat="1" x14ac:dyDescent="0.25">
      <c r="A35" s="6"/>
      <c r="B35" s="31" t="s">
        <v>8</v>
      </c>
      <c r="C35" s="31"/>
      <c r="D35" s="18"/>
      <c r="E35" s="19"/>
      <c r="F35" s="11"/>
      <c r="G35" s="13"/>
      <c r="H35" s="13"/>
      <c r="I35" s="13"/>
      <c r="J35" s="11"/>
    </row>
    <row r="36" spans="1:10" ht="30" x14ac:dyDescent="0.25">
      <c r="A36" s="7"/>
      <c r="C36" s="29" t="s">
        <v>55</v>
      </c>
      <c r="D36" s="22">
        <v>1</v>
      </c>
      <c r="E36" s="23">
        <v>1</v>
      </c>
      <c r="F36" s="11">
        <v>1</v>
      </c>
    </row>
    <row r="37" spans="1:10" s="7" customFormat="1" x14ac:dyDescent="0.25">
      <c r="A37" s="6"/>
      <c r="B37" s="1"/>
      <c r="C37" s="24" t="s">
        <v>67</v>
      </c>
      <c r="D37" s="24">
        <v>3</v>
      </c>
      <c r="E37" s="24">
        <v>3</v>
      </c>
      <c r="F37" s="11">
        <v>3</v>
      </c>
      <c r="G37" s="13"/>
      <c r="H37" s="13"/>
      <c r="I37" s="13"/>
      <c r="J37" s="11"/>
    </row>
    <row r="38" spans="1:10" s="7" customFormat="1" x14ac:dyDescent="0.25">
      <c r="A38" s="6"/>
      <c r="B38" s="1"/>
      <c r="C38" s="24" t="s">
        <v>66</v>
      </c>
      <c r="D38" s="22">
        <v>7</v>
      </c>
      <c r="E38" s="23">
        <v>7</v>
      </c>
      <c r="F38" s="11"/>
      <c r="G38" s="13"/>
      <c r="H38" s="13"/>
      <c r="I38" s="13"/>
      <c r="J38" s="11"/>
    </row>
    <row r="39" spans="1:10" s="7" customFormat="1" x14ac:dyDescent="0.25">
      <c r="A39" s="6"/>
      <c r="B39" s="1"/>
      <c r="C39" s="24" t="s">
        <v>80</v>
      </c>
      <c r="D39" s="24">
        <v>3</v>
      </c>
      <c r="E39" s="24">
        <v>3</v>
      </c>
      <c r="F39" s="11">
        <v>3</v>
      </c>
      <c r="G39" s="13"/>
      <c r="H39" s="13"/>
      <c r="I39" s="13"/>
      <c r="J39" s="11"/>
    </row>
    <row r="40" spans="1:10" s="7" customFormat="1" x14ac:dyDescent="0.25">
      <c r="A40" s="6"/>
      <c r="B40" s="1"/>
      <c r="C40" s="24" t="s">
        <v>24</v>
      </c>
      <c r="D40" s="22">
        <v>5</v>
      </c>
      <c r="E40" s="23">
        <v>5</v>
      </c>
      <c r="F40" s="11"/>
      <c r="G40" s="13"/>
      <c r="H40" s="13"/>
      <c r="I40" s="13"/>
      <c r="J40" s="11"/>
    </row>
    <row r="41" spans="1:10" s="7" customFormat="1" x14ac:dyDescent="0.25">
      <c r="A41" s="6"/>
      <c r="B41" s="1"/>
      <c r="C41" s="8" t="s">
        <v>10</v>
      </c>
      <c r="D41" s="15" t="str">
        <f>IF(D42*0.2&lt;SUM(D36:D40),"Erreur", CONCATENATE(TEXT(SUM(D36:D40),"0.0"),"/",TEXT(D42*0.2,"0.0")))</f>
        <v>1.9/2.0</v>
      </c>
      <c r="E41" s="12">
        <f>MIN(0.1*D42,SUM(E35:E40))</f>
        <v>10</v>
      </c>
      <c r="F41" s="11">
        <f>SUM(F36:F40)</f>
        <v>7</v>
      </c>
      <c r="G41" s="13"/>
      <c r="H41" s="13"/>
      <c r="I41" s="13"/>
      <c r="J41" s="11"/>
    </row>
    <row r="42" spans="1:10" s="7" customFormat="1" x14ac:dyDescent="0.25">
      <c r="A42" s="6"/>
      <c r="B42" s="1"/>
      <c r="C42" s="8" t="s">
        <v>11</v>
      </c>
      <c r="D42" s="9">
        <f>D13+D34</f>
        <v>100</v>
      </c>
      <c r="E42" s="12">
        <f>MIN(D42,E41+E34+E13)</f>
        <v>100</v>
      </c>
      <c r="F42" s="11">
        <f>F41+F34+F13</f>
        <v>51</v>
      </c>
      <c r="G42" s="13"/>
      <c r="H42" s="13"/>
      <c r="I42" s="13"/>
      <c r="J42" s="11"/>
    </row>
    <row r="43" spans="1:10" ht="18.75" x14ac:dyDescent="0.3">
      <c r="A43" s="3" t="s">
        <v>12</v>
      </c>
      <c r="D43" s="7"/>
    </row>
    <row r="44" spans="1:10" s="7" customFormat="1" ht="18.75" x14ac:dyDescent="0.3">
      <c r="A44" s="3"/>
      <c r="B44" s="31" t="s">
        <v>4</v>
      </c>
      <c r="C44" s="31"/>
      <c r="D44" s="18"/>
      <c r="E44" s="19"/>
      <c r="F44" s="11"/>
      <c r="G44" s="13"/>
      <c r="H44" s="13"/>
      <c r="I44" s="13"/>
      <c r="J44" s="11"/>
    </row>
    <row r="45" spans="1:10" x14ac:dyDescent="0.25">
      <c r="A45" s="6" t="s">
        <v>48</v>
      </c>
      <c r="C45" s="24" t="s">
        <v>27</v>
      </c>
      <c r="D45" s="22">
        <v>30</v>
      </c>
      <c r="E45" s="23">
        <v>30</v>
      </c>
    </row>
    <row r="46" spans="1:10" x14ac:dyDescent="0.25">
      <c r="A46" s="6" t="s">
        <v>49</v>
      </c>
      <c r="C46" s="24" t="s">
        <v>28</v>
      </c>
      <c r="D46" s="22">
        <v>5</v>
      </c>
      <c r="E46" s="23">
        <v>5</v>
      </c>
    </row>
    <row r="47" spans="1:10" s="7" customFormat="1" x14ac:dyDescent="0.25">
      <c r="A47" s="6" t="s">
        <v>50</v>
      </c>
      <c r="B47" s="1"/>
      <c r="C47" s="24" t="s">
        <v>29</v>
      </c>
      <c r="D47" s="22">
        <v>3</v>
      </c>
      <c r="E47" s="23">
        <v>3</v>
      </c>
      <c r="F47" s="11"/>
      <c r="G47" s="13"/>
      <c r="H47" s="13"/>
      <c r="I47" s="13"/>
      <c r="J47" s="11"/>
    </row>
    <row r="48" spans="1:10" s="7" customFormat="1" ht="30" x14ac:dyDescent="0.25">
      <c r="A48" s="6" t="s">
        <v>47</v>
      </c>
      <c r="B48" s="1"/>
      <c r="C48" s="24" t="s">
        <v>30</v>
      </c>
      <c r="D48" s="22">
        <v>2</v>
      </c>
      <c r="E48" s="23">
        <v>2</v>
      </c>
      <c r="F48" s="11"/>
      <c r="G48" s="13"/>
      <c r="H48" s="13"/>
      <c r="I48" s="13"/>
      <c r="J48" s="11"/>
    </row>
    <row r="49" spans="1:10" s="7" customFormat="1" x14ac:dyDescent="0.25">
      <c r="A49" s="6" t="s">
        <v>51</v>
      </c>
      <c r="B49" s="1"/>
      <c r="C49" s="24" t="s">
        <v>31</v>
      </c>
      <c r="D49" s="22">
        <v>2</v>
      </c>
      <c r="E49" s="23">
        <v>2</v>
      </c>
      <c r="F49" s="11"/>
      <c r="G49" s="13"/>
      <c r="H49" s="13"/>
      <c r="I49" s="13"/>
      <c r="J49" s="11"/>
    </row>
    <row r="50" spans="1:10" s="7" customFormat="1" x14ac:dyDescent="0.25">
      <c r="A50" s="6" t="s">
        <v>42</v>
      </c>
      <c r="B50" s="1"/>
      <c r="C50" s="24" t="s">
        <v>32</v>
      </c>
      <c r="D50" s="22">
        <v>10</v>
      </c>
      <c r="E50" s="23">
        <v>10</v>
      </c>
      <c r="F50" s="11"/>
      <c r="G50" s="13"/>
      <c r="H50" s="13"/>
      <c r="I50" s="13"/>
      <c r="J50" s="11"/>
    </row>
    <row r="51" spans="1:10" ht="30" x14ac:dyDescent="0.25">
      <c r="A51" s="6" t="s">
        <v>46</v>
      </c>
      <c r="C51" s="24" t="s">
        <v>33</v>
      </c>
      <c r="D51" s="22">
        <v>8</v>
      </c>
      <c r="E51" s="23">
        <v>8</v>
      </c>
    </row>
    <row r="52" spans="1:10" x14ac:dyDescent="0.25">
      <c r="A52" s="6"/>
      <c r="C52" s="20"/>
      <c r="D52" s="17"/>
      <c r="E52" s="11">
        <f>IF(F52="X",D52,IF(G52="X",D52/2,IF(H52="X",D52/4,0)))</f>
        <v>0</v>
      </c>
    </row>
    <row r="53" spans="1:10" s="7" customFormat="1" x14ac:dyDescent="0.25">
      <c r="A53" s="6"/>
      <c r="B53" s="1"/>
      <c r="C53" s="8" t="s">
        <v>5</v>
      </c>
      <c r="D53" s="9">
        <f>SUM(D45:D52)</f>
        <v>60</v>
      </c>
      <c r="E53" s="12">
        <f>SUM(E45:E52)</f>
        <v>60</v>
      </c>
      <c r="F53" s="11"/>
      <c r="G53" s="13"/>
      <c r="H53" s="13"/>
      <c r="I53" s="13"/>
      <c r="J53" s="11"/>
    </row>
    <row r="54" spans="1:10" s="7" customFormat="1" x14ac:dyDescent="0.25">
      <c r="A54" s="6"/>
      <c r="B54" s="31" t="s">
        <v>6</v>
      </c>
      <c r="C54" s="31"/>
      <c r="D54" s="18"/>
      <c r="E54" s="19"/>
      <c r="F54" s="11"/>
      <c r="G54" s="13"/>
      <c r="H54" s="13"/>
      <c r="I54" s="13"/>
      <c r="J54" s="11"/>
    </row>
    <row r="55" spans="1:10" ht="30" x14ac:dyDescent="0.25">
      <c r="A55" s="6" t="s">
        <v>47</v>
      </c>
      <c r="C55" s="24" t="s">
        <v>34</v>
      </c>
      <c r="D55" s="22">
        <v>5</v>
      </c>
      <c r="E55" s="26">
        <v>5</v>
      </c>
    </row>
    <row r="56" spans="1:10" s="7" customFormat="1" x14ac:dyDescent="0.25">
      <c r="A56" s="6"/>
      <c r="B56" s="1"/>
      <c r="C56" s="24" t="s">
        <v>77</v>
      </c>
      <c r="D56" s="22">
        <v>5</v>
      </c>
      <c r="E56" s="26">
        <v>5</v>
      </c>
      <c r="F56" s="11"/>
      <c r="G56" s="13"/>
      <c r="H56" s="13"/>
      <c r="I56" s="13"/>
      <c r="J56" s="11"/>
    </row>
    <row r="57" spans="1:10" s="7" customFormat="1" ht="30" x14ac:dyDescent="0.25">
      <c r="A57" s="6"/>
      <c r="B57" s="1"/>
      <c r="C57" s="24" t="s">
        <v>60</v>
      </c>
      <c r="D57" s="22">
        <v>7</v>
      </c>
      <c r="E57" s="26">
        <v>7</v>
      </c>
      <c r="F57" s="11"/>
      <c r="G57" s="13"/>
      <c r="H57" s="13"/>
      <c r="I57" s="13"/>
      <c r="J57" s="11"/>
    </row>
    <row r="58" spans="1:10" s="7" customFormat="1" x14ac:dyDescent="0.25">
      <c r="A58" s="6"/>
      <c r="B58" s="1"/>
      <c r="C58" s="24" t="s">
        <v>65</v>
      </c>
      <c r="D58" s="22">
        <v>8</v>
      </c>
      <c r="E58" s="26">
        <v>8</v>
      </c>
      <c r="F58" s="11"/>
      <c r="G58" s="13"/>
      <c r="H58" s="13"/>
      <c r="I58" s="13"/>
      <c r="J58" s="11"/>
    </row>
    <row r="59" spans="1:10" s="7" customFormat="1" x14ac:dyDescent="0.25">
      <c r="A59" s="6"/>
      <c r="B59" s="1"/>
      <c r="C59" s="24" t="s">
        <v>35</v>
      </c>
      <c r="D59" s="22">
        <v>3</v>
      </c>
      <c r="E59" s="26">
        <v>3</v>
      </c>
      <c r="F59" s="11" t="s">
        <v>52</v>
      </c>
      <c r="G59" s="13"/>
      <c r="H59" s="13"/>
      <c r="I59" s="13"/>
      <c r="J59" s="11"/>
    </row>
    <row r="60" spans="1:10" s="7" customFormat="1" x14ac:dyDescent="0.25">
      <c r="A60" s="6"/>
      <c r="B60" s="1"/>
      <c r="C60" s="24" t="s">
        <v>36</v>
      </c>
      <c r="D60" s="22">
        <v>4</v>
      </c>
      <c r="E60" s="26">
        <v>4</v>
      </c>
      <c r="F60" s="11"/>
      <c r="G60" s="13"/>
      <c r="H60" s="13"/>
      <c r="I60" s="13"/>
      <c r="J60" s="11"/>
    </row>
    <row r="61" spans="1:10" x14ac:dyDescent="0.25">
      <c r="A61" s="6"/>
      <c r="C61" s="24" t="s">
        <v>37</v>
      </c>
      <c r="D61" s="22">
        <v>2</v>
      </c>
      <c r="E61" s="26">
        <v>2</v>
      </c>
      <c r="F61" s="11" t="s">
        <v>53</v>
      </c>
    </row>
    <row r="62" spans="1:10" x14ac:dyDescent="0.25">
      <c r="A62" s="6"/>
      <c r="C62" s="24" t="s">
        <v>38</v>
      </c>
      <c r="D62" s="22">
        <v>2</v>
      </c>
      <c r="E62" s="26">
        <v>2</v>
      </c>
    </row>
    <row r="63" spans="1:10" s="7" customFormat="1" x14ac:dyDescent="0.25">
      <c r="A63" s="6"/>
      <c r="B63" s="1"/>
      <c r="C63" s="24" t="s">
        <v>61</v>
      </c>
      <c r="D63" s="22">
        <v>3</v>
      </c>
      <c r="E63" s="26">
        <v>3</v>
      </c>
      <c r="F63" s="11"/>
      <c r="G63" s="13"/>
      <c r="H63" s="13"/>
      <c r="I63" s="13"/>
      <c r="J63" s="11"/>
    </row>
    <row r="64" spans="1:10" s="7" customFormat="1" x14ac:dyDescent="0.25">
      <c r="A64" s="6"/>
      <c r="B64" s="1"/>
      <c r="C64" s="24" t="s">
        <v>24</v>
      </c>
      <c r="D64" s="22">
        <v>3</v>
      </c>
      <c r="E64" s="26">
        <v>3</v>
      </c>
      <c r="F64" s="11"/>
      <c r="G64" s="13"/>
      <c r="H64" s="13"/>
      <c r="I64" s="13"/>
      <c r="J64" s="11"/>
    </row>
    <row r="65" spans="1:10" s="7" customFormat="1" x14ac:dyDescent="0.25">
      <c r="A65" s="6"/>
      <c r="B65" s="1"/>
      <c r="C65" s="24" t="s">
        <v>78</v>
      </c>
      <c r="D65" s="22">
        <v>3</v>
      </c>
      <c r="E65" s="22">
        <v>3</v>
      </c>
      <c r="F65" s="11"/>
      <c r="G65" s="13"/>
      <c r="H65" s="13"/>
      <c r="I65" s="13"/>
      <c r="J65" s="11"/>
    </row>
    <row r="66" spans="1:10" s="7" customFormat="1" x14ac:dyDescent="0.25">
      <c r="A66" s="6"/>
      <c r="B66" s="1"/>
      <c r="C66" s="24" t="s">
        <v>66</v>
      </c>
      <c r="D66" s="24">
        <v>7</v>
      </c>
      <c r="E66" s="24">
        <v>7</v>
      </c>
      <c r="F66" s="11"/>
      <c r="G66" s="13"/>
      <c r="H66" s="13"/>
      <c r="I66" s="13"/>
      <c r="J66" s="11"/>
    </row>
    <row r="67" spans="1:10" s="7" customFormat="1" x14ac:dyDescent="0.25">
      <c r="A67" s="6"/>
      <c r="B67" s="1"/>
      <c r="C67" s="21" t="s">
        <v>62</v>
      </c>
      <c r="D67" s="22">
        <v>2</v>
      </c>
      <c r="E67" s="26">
        <v>2</v>
      </c>
      <c r="F67" s="11"/>
      <c r="G67" s="13"/>
      <c r="H67" s="13"/>
      <c r="I67" s="13"/>
      <c r="J67" s="11"/>
    </row>
    <row r="68" spans="1:10" s="7" customFormat="1" x14ac:dyDescent="0.25">
      <c r="A68" s="6"/>
      <c r="B68" s="1"/>
      <c r="C68" s="8" t="s">
        <v>7</v>
      </c>
      <c r="D68" s="9">
        <f>IF((SUM(D55:D67))&gt;D53,"Erreur",SUM(D55:D67)/2)</f>
        <v>27</v>
      </c>
      <c r="E68" s="27">
        <f>MIN(D68,SUM(E55:E62))</f>
        <v>27</v>
      </c>
      <c r="F68" s="11"/>
      <c r="G68" s="13"/>
      <c r="H68" s="13"/>
      <c r="I68" s="13"/>
      <c r="J68" s="11"/>
    </row>
    <row r="69" spans="1:10" s="7" customFormat="1" x14ac:dyDescent="0.25">
      <c r="A69" s="6"/>
      <c r="B69" s="31" t="s">
        <v>8</v>
      </c>
      <c r="C69" s="31"/>
      <c r="D69" s="18"/>
      <c r="E69" s="28"/>
      <c r="F69" s="11"/>
      <c r="G69" s="13"/>
      <c r="H69" s="13"/>
      <c r="I69" s="13"/>
      <c r="J69" s="11"/>
    </row>
    <row r="70" spans="1:10" s="7" customFormat="1" x14ac:dyDescent="0.25">
      <c r="A70" s="6"/>
      <c r="B70" s="10"/>
      <c r="C70" s="24" t="s">
        <v>63</v>
      </c>
      <c r="D70" s="22">
        <v>3</v>
      </c>
      <c r="E70" s="26">
        <v>3</v>
      </c>
      <c r="F70" s="11"/>
      <c r="G70" s="13"/>
      <c r="H70" s="13"/>
      <c r="I70" s="13"/>
      <c r="J70" s="11"/>
    </row>
    <row r="71" spans="1:10" s="7" customFormat="1" x14ac:dyDescent="0.25">
      <c r="A71" s="6"/>
      <c r="B71" s="10"/>
      <c r="C71" s="24" t="s">
        <v>64</v>
      </c>
      <c r="D71" s="22">
        <v>2</v>
      </c>
      <c r="E71" s="26">
        <v>2</v>
      </c>
      <c r="F71" s="11"/>
      <c r="G71" s="13"/>
      <c r="H71" s="13"/>
      <c r="I71" s="13"/>
      <c r="J71" s="11"/>
    </row>
    <row r="72" spans="1:10" s="7" customFormat="1" x14ac:dyDescent="0.25">
      <c r="A72" s="6"/>
      <c r="B72" s="10"/>
      <c r="C72" s="24" t="s">
        <v>39</v>
      </c>
      <c r="D72" s="22">
        <v>1</v>
      </c>
      <c r="E72" s="26">
        <v>1</v>
      </c>
      <c r="F72" s="11"/>
      <c r="G72" s="13"/>
      <c r="H72" s="13"/>
      <c r="I72" s="13"/>
      <c r="J72" s="11"/>
    </row>
    <row r="73" spans="1:10" s="7" customFormat="1" x14ac:dyDescent="0.25">
      <c r="A73" s="6"/>
      <c r="B73" s="10"/>
      <c r="D73" s="7">
        <v>0</v>
      </c>
      <c r="E73" s="7">
        <v>0</v>
      </c>
      <c r="F73" s="11"/>
      <c r="G73" s="13"/>
      <c r="H73" s="13"/>
      <c r="I73" s="13"/>
      <c r="J73" s="11"/>
    </row>
    <row r="74" spans="1:10" s="7" customFormat="1" x14ac:dyDescent="0.25">
      <c r="A74" s="6"/>
      <c r="B74" s="10"/>
      <c r="C74" s="20"/>
      <c r="D74" s="16">
        <v>0</v>
      </c>
      <c r="E74" s="25">
        <f t="shared" ref="E74:E75" si="0">IF(F74="X",D74,IF(G74="X",D74/2,IF(H74="X",D74/4,0)))</f>
        <v>0</v>
      </c>
      <c r="F74" s="11"/>
      <c r="G74" s="13"/>
      <c r="H74" s="13"/>
      <c r="I74" s="13"/>
      <c r="J74" s="11"/>
    </row>
    <row r="75" spans="1:10" s="7" customFormat="1" x14ac:dyDescent="0.25">
      <c r="A75" s="6"/>
      <c r="B75" s="10"/>
      <c r="C75" s="20"/>
      <c r="D75" s="16">
        <v>0</v>
      </c>
      <c r="E75" s="25">
        <f t="shared" si="0"/>
        <v>0</v>
      </c>
      <c r="F75" s="11"/>
      <c r="G75" s="13"/>
      <c r="H75" s="13"/>
      <c r="I75" s="13"/>
      <c r="J75" s="11"/>
    </row>
    <row r="76" spans="1:10" s="7" customFormat="1" x14ac:dyDescent="0.25">
      <c r="A76" s="6"/>
      <c r="B76" s="1"/>
      <c r="C76" s="8" t="s">
        <v>10</v>
      </c>
      <c r="D76" s="15" t="str">
        <f>IF(D77*0.2&lt;SUM(D69:D75),"Erreur", CONCATENATE(TEXT(SUM(D69:D75),"0.0"),"/",TEXT(D77*0.2,"0.0")))</f>
        <v>0.6/1.7</v>
      </c>
      <c r="E76" s="27">
        <f>MIN(0.1*D77,SUM(E69:E75))</f>
        <v>6</v>
      </c>
      <c r="F76" s="11"/>
      <c r="G76" s="13"/>
      <c r="H76" s="13"/>
      <c r="I76" s="13"/>
      <c r="J76" s="11"/>
    </row>
    <row r="77" spans="1:10" s="7" customFormat="1" x14ac:dyDescent="0.25">
      <c r="A77" s="6"/>
      <c r="B77" s="1"/>
      <c r="C77" s="8" t="s">
        <v>13</v>
      </c>
      <c r="D77" s="9">
        <f>D53+D68</f>
        <v>87</v>
      </c>
      <c r="E77" s="12">
        <f>MIN(D77,E76+E68+E53)</f>
        <v>87</v>
      </c>
      <c r="F77" s="11"/>
      <c r="G77" s="13"/>
      <c r="H77" s="13"/>
      <c r="I77" s="13"/>
      <c r="J77" s="11"/>
    </row>
    <row r="78" spans="1:10" x14ac:dyDescent="0.25">
      <c r="A78" s="7"/>
      <c r="D78" s="7">
        <f>D77+D42</f>
        <v>187</v>
      </c>
      <c r="E78" s="11">
        <f>E77+E42</f>
        <v>187</v>
      </c>
    </row>
    <row r="81" spans="1:7" x14ac:dyDescent="0.25">
      <c r="A81" s="7"/>
      <c r="D81" s="7"/>
      <c r="G81" s="14"/>
    </row>
  </sheetData>
  <mergeCells count="7">
    <mergeCell ref="A1:E1"/>
    <mergeCell ref="B4:C4"/>
    <mergeCell ref="B54:C54"/>
    <mergeCell ref="B69:C69"/>
    <mergeCell ref="B44:C44"/>
    <mergeCell ref="B35:C35"/>
    <mergeCell ref="B14: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Exigences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abdellatif</cp:lastModifiedBy>
  <cp:revision/>
  <dcterms:created xsi:type="dcterms:W3CDTF">2014-03-05T18:47:35Z</dcterms:created>
  <dcterms:modified xsi:type="dcterms:W3CDTF">2017-04-09T04:39:32Z</dcterms:modified>
</cp:coreProperties>
</file>