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esktop\HUM 401 ACC\"/>
    </mc:Choice>
  </mc:AlternateContent>
  <bookViews>
    <workbookView xWindow="0" yWindow="0" windowWidth="20490" windowHeight="7620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2" l="1"/>
  <c r="I22" i="2"/>
  <c r="I21" i="2"/>
  <c r="L13" i="2" l="1"/>
  <c r="L12" i="2"/>
  <c r="C19" i="2"/>
  <c r="I6" i="2"/>
  <c r="F9" i="2"/>
  <c r="F20" i="2"/>
  <c r="F7" i="2"/>
  <c r="L16" i="2"/>
  <c r="L14" i="2"/>
  <c r="I5" i="2" l="1"/>
  <c r="C21" i="2"/>
  <c r="F10" i="2"/>
  <c r="L8" i="2" s="1"/>
  <c r="L9" i="2" s="1"/>
  <c r="I15" i="2"/>
  <c r="I17" i="2" s="1"/>
  <c r="I19" i="2" s="1"/>
  <c r="H17" i="2"/>
  <c r="H19" i="2" s="1"/>
  <c r="F15" i="2"/>
  <c r="F17" i="2" s="1"/>
  <c r="F19" i="2" s="1"/>
  <c r="I7" i="2" l="1"/>
</calcChain>
</file>

<file path=xl/sharedStrings.xml><?xml version="1.0" encoding="utf-8"?>
<sst xmlns="http://schemas.openxmlformats.org/spreadsheetml/2006/main" count="53" uniqueCount="46">
  <si>
    <t>Unit selling price of a laptop</t>
  </si>
  <si>
    <t>Unit variable cost</t>
  </si>
  <si>
    <t>Total monthly fixed cost</t>
  </si>
  <si>
    <t>Unit Sold</t>
  </si>
  <si>
    <t>1600 units</t>
  </si>
  <si>
    <t>XYZ Company</t>
  </si>
  <si>
    <t>Contribution Margin:</t>
  </si>
  <si>
    <t>Total sales volume</t>
  </si>
  <si>
    <t>Less: Fixed cost</t>
  </si>
  <si>
    <t>CM ratio</t>
  </si>
  <si>
    <t>Total Fixed cost</t>
  </si>
  <si>
    <t>CM Per unit</t>
  </si>
  <si>
    <t>BEP in units</t>
  </si>
  <si>
    <t>Sales Revenue</t>
  </si>
  <si>
    <t>Target Net Income</t>
  </si>
  <si>
    <t>Required sales:</t>
  </si>
  <si>
    <t>Total fixed cost</t>
  </si>
  <si>
    <t>units</t>
  </si>
  <si>
    <t>Selling price Per unit</t>
  </si>
  <si>
    <t>Variable cost per unit</t>
  </si>
  <si>
    <t>CM in total</t>
  </si>
  <si>
    <t>Net profit</t>
  </si>
  <si>
    <t>Net profit/ (Loss)</t>
  </si>
  <si>
    <t>SP (+)</t>
  </si>
  <si>
    <t>VC (-)</t>
  </si>
  <si>
    <t>CM Ratio</t>
  </si>
  <si>
    <t>Break-even Point:</t>
  </si>
  <si>
    <t>CM per unit</t>
  </si>
  <si>
    <t>BEP in amount</t>
  </si>
  <si>
    <t>Actual sales</t>
  </si>
  <si>
    <t>Target Net income</t>
  </si>
  <si>
    <t>Required sales in units</t>
  </si>
  <si>
    <t>Cm ratio</t>
  </si>
  <si>
    <t>Required sales in amount</t>
  </si>
  <si>
    <t>Break even proof:</t>
  </si>
  <si>
    <t>Less: variable cost</t>
  </si>
  <si>
    <t>Contribution Margin</t>
  </si>
  <si>
    <t>Margin of safety</t>
  </si>
  <si>
    <t>Margin of safety ratio</t>
  </si>
  <si>
    <t>Alternative-A</t>
  </si>
  <si>
    <t>Alternative-B</t>
  </si>
  <si>
    <t>if this was given</t>
  </si>
  <si>
    <t>Sales revenue</t>
  </si>
  <si>
    <t>Net income</t>
  </si>
  <si>
    <t>Required sales</t>
  </si>
  <si>
    <t>Break-even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</si>
</sst>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2" xfId="0" applyBorder="1"/>
    <xf numFmtId="0" fontId="0" fillId="0" borderId="10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9" fontId="0" fillId="0" borderId="6" xfId="2" applyFont="1" applyBorder="1"/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/>
    <xf numFmtId="0" fontId="0" fillId="0" borderId="6" xfId="0" applyBorder="1" applyAlignment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2" borderId="1" xfId="0" applyFill="1" applyBorder="1"/>
    <xf numFmtId="164" fontId="0" fillId="2" borderId="2" xfId="1" applyNumberFormat="1" applyFont="1" applyFill="1" applyBorder="1" applyAlignment="1">
      <alignment horizontal="right"/>
    </xf>
    <xf numFmtId="0" fontId="0" fillId="2" borderId="3" xfId="0" applyFill="1" applyBorder="1"/>
    <xf numFmtId="164" fontId="0" fillId="2" borderId="4" xfId="1" applyNumberFormat="1" applyFont="1" applyFill="1" applyBorder="1" applyAlignment="1">
      <alignment horizontal="right"/>
    </xf>
    <xf numFmtId="0" fontId="0" fillId="2" borderId="5" xfId="0" applyFill="1" applyBorder="1"/>
    <xf numFmtId="0" fontId="0" fillId="2" borderId="6" xfId="0" applyFill="1" applyBorder="1" applyAlignment="1">
      <alignment horizontal="right"/>
    </xf>
    <xf numFmtId="0" fontId="0" fillId="2" borderId="7" xfId="0" applyFill="1" applyBorder="1"/>
    <xf numFmtId="164" fontId="0" fillId="2" borderId="8" xfId="1" applyNumberFormat="1" applyFont="1" applyFill="1" applyBorder="1" applyAlignment="1">
      <alignment horizontal="right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10" xfId="0" applyFill="1" applyBorder="1" applyAlignment="1">
      <alignment horizontal="righ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3"/>
  <sheetViews>
    <sheetView tabSelected="1" topLeftCell="A2" workbookViewId="0">
      <selection activeCell="L15" sqref="L15"/>
    </sheetView>
  </sheetViews>
  <sheetFormatPr defaultRowHeight="15" x14ac:dyDescent="0.25"/>
  <cols>
    <col min="2" max="2" width="26.28515625" bestFit="1" customWidth="1"/>
    <col min="3" max="3" width="12.140625" customWidth="1"/>
    <col min="4" max="4" width="15.28515625" bestFit="1" customWidth="1"/>
    <col min="5" max="5" width="19.7109375" bestFit="1" customWidth="1"/>
    <col min="8" max="8" width="19.140625" bestFit="1" customWidth="1"/>
    <col min="9" max="9" width="16.7109375" customWidth="1"/>
    <col min="11" max="11" width="25.5703125" bestFit="1" customWidth="1"/>
  </cols>
  <sheetData>
    <row r="3" spans="2:12" ht="15.75" thickBot="1" x14ac:dyDescent="0.3"/>
    <row r="4" spans="2:12" ht="15.75" thickBot="1" x14ac:dyDescent="0.3">
      <c r="E4" s="33" t="s">
        <v>26</v>
      </c>
      <c r="F4" s="34"/>
      <c r="H4" s="33" t="s">
        <v>34</v>
      </c>
      <c r="I4" s="34"/>
    </row>
    <row r="5" spans="2:12" ht="15.75" thickBot="1" x14ac:dyDescent="0.3">
      <c r="E5" s="2" t="s">
        <v>16</v>
      </c>
      <c r="F5" s="7">
        <v>200000</v>
      </c>
      <c r="H5" s="1" t="s">
        <v>13</v>
      </c>
      <c r="I5" s="4">
        <f>1000*500</f>
        <v>500000</v>
      </c>
    </row>
    <row r="6" spans="2:12" ht="15.75" thickBot="1" x14ac:dyDescent="0.3">
      <c r="B6" s="35" t="s">
        <v>5</v>
      </c>
      <c r="C6" s="36"/>
      <c r="E6" s="2" t="s">
        <v>27</v>
      </c>
      <c r="F6" s="7">
        <v>200</v>
      </c>
      <c r="H6" s="2" t="s">
        <v>35</v>
      </c>
      <c r="I6" s="5">
        <f>300*1000</f>
        <v>300000</v>
      </c>
    </row>
    <row r="7" spans="2:12" ht="15.75" thickBot="1" x14ac:dyDescent="0.3">
      <c r="B7" s="25" t="s">
        <v>0</v>
      </c>
      <c r="C7" s="26">
        <v>500</v>
      </c>
      <c r="E7" s="2" t="s">
        <v>12</v>
      </c>
      <c r="F7" s="7">
        <f>F5/F6</f>
        <v>1000</v>
      </c>
      <c r="G7" t="s">
        <v>17</v>
      </c>
      <c r="H7" s="2" t="s">
        <v>36</v>
      </c>
      <c r="I7" s="7">
        <f>I5-I6</f>
        <v>200000</v>
      </c>
    </row>
    <row r="8" spans="2:12" x14ac:dyDescent="0.25">
      <c r="B8" s="27" t="s">
        <v>1</v>
      </c>
      <c r="C8" s="28">
        <v>300</v>
      </c>
      <c r="D8" t="s">
        <v>41</v>
      </c>
      <c r="E8" s="2" t="s">
        <v>9</v>
      </c>
      <c r="F8" s="7">
        <v>0.4</v>
      </c>
      <c r="H8" s="2" t="s">
        <v>8</v>
      </c>
      <c r="I8" s="5">
        <v>200000</v>
      </c>
      <c r="K8" s="1" t="s">
        <v>37</v>
      </c>
      <c r="L8" s="4">
        <f>F10-F9</f>
        <v>300000</v>
      </c>
    </row>
    <row r="9" spans="2:12" ht="15.75" thickBot="1" x14ac:dyDescent="0.3">
      <c r="B9" s="27" t="s">
        <v>2</v>
      </c>
      <c r="C9" s="28">
        <v>200000</v>
      </c>
      <c r="D9" s="12">
        <v>350000</v>
      </c>
      <c r="E9" s="3" t="s">
        <v>28</v>
      </c>
      <c r="F9" s="6">
        <f>F5/F8</f>
        <v>500000</v>
      </c>
      <c r="H9" s="3" t="s">
        <v>21</v>
      </c>
      <c r="I9" s="6">
        <v>0</v>
      </c>
      <c r="K9" s="3" t="s">
        <v>38</v>
      </c>
      <c r="L9" s="11">
        <f>L8/F10</f>
        <v>0.375</v>
      </c>
    </row>
    <row r="10" spans="2:12" ht="15.75" thickBot="1" x14ac:dyDescent="0.3">
      <c r="B10" s="29" t="s">
        <v>3</v>
      </c>
      <c r="C10" s="30" t="s">
        <v>4</v>
      </c>
      <c r="E10" t="s">
        <v>29</v>
      </c>
      <c r="F10">
        <f>1600*500</f>
        <v>800000</v>
      </c>
    </row>
    <row r="11" spans="2:12" ht="15.75" thickBot="1" x14ac:dyDescent="0.3">
      <c r="B11" s="31" t="s">
        <v>14</v>
      </c>
      <c r="C11" s="32">
        <v>320000</v>
      </c>
      <c r="H11" s="23" t="s">
        <v>39</v>
      </c>
      <c r="I11" s="24" t="s">
        <v>40</v>
      </c>
    </row>
    <row r="12" spans="2:12" ht="15.75" thickBot="1" x14ac:dyDescent="0.3">
      <c r="E12" s="33" t="s">
        <v>6</v>
      </c>
      <c r="F12" s="34"/>
      <c r="G12" s="12"/>
      <c r="H12" s="14" t="s">
        <v>23</v>
      </c>
      <c r="I12" s="15" t="s">
        <v>24</v>
      </c>
      <c r="K12" s="1" t="s">
        <v>42</v>
      </c>
      <c r="L12" s="4">
        <f>500*1600</f>
        <v>800000</v>
      </c>
    </row>
    <row r="13" spans="2:12" x14ac:dyDescent="0.25">
      <c r="E13" s="2" t="s">
        <v>18</v>
      </c>
      <c r="F13" s="7">
        <v>500</v>
      </c>
      <c r="G13" s="12"/>
      <c r="H13" s="14">
        <v>800</v>
      </c>
      <c r="I13" s="15">
        <v>500</v>
      </c>
      <c r="K13" s="2" t="s">
        <v>35</v>
      </c>
      <c r="L13" s="5">
        <f>300*1600</f>
        <v>480000</v>
      </c>
    </row>
    <row r="14" spans="2:12" ht="15.75" thickBot="1" x14ac:dyDescent="0.3">
      <c r="E14" s="2" t="s">
        <v>19</v>
      </c>
      <c r="F14" s="5">
        <v>300</v>
      </c>
      <c r="G14" s="12"/>
      <c r="H14" s="16">
        <v>400</v>
      </c>
      <c r="I14" s="17">
        <v>180</v>
      </c>
      <c r="K14" s="2" t="s">
        <v>36</v>
      </c>
      <c r="L14" s="7">
        <f>L12-L13</f>
        <v>320000</v>
      </c>
    </row>
    <row r="15" spans="2:12" ht="15.75" thickBot="1" x14ac:dyDescent="0.3">
      <c r="B15" s="33" t="s">
        <v>15</v>
      </c>
      <c r="C15" s="34"/>
      <c r="E15" s="2" t="s">
        <v>11</v>
      </c>
      <c r="F15" s="7">
        <f>F13-F14</f>
        <v>200</v>
      </c>
      <c r="G15" s="12"/>
      <c r="H15" s="14">
        <v>400</v>
      </c>
      <c r="I15" s="15">
        <f>I13-I14</f>
        <v>320</v>
      </c>
      <c r="K15" s="2" t="s">
        <v>8</v>
      </c>
      <c r="L15" s="37">
        <v>200000</v>
      </c>
    </row>
    <row r="16" spans="2:12" ht="15.75" thickBot="1" x14ac:dyDescent="0.3">
      <c r="B16" s="2" t="s">
        <v>10</v>
      </c>
      <c r="C16" s="21">
        <v>200000</v>
      </c>
      <c r="E16" s="2" t="s">
        <v>7</v>
      </c>
      <c r="F16" s="7">
        <v>1600</v>
      </c>
      <c r="G16" s="12"/>
      <c r="H16" s="14">
        <v>1600</v>
      </c>
      <c r="I16" s="15">
        <v>1600</v>
      </c>
      <c r="K16" s="3" t="s">
        <v>43</v>
      </c>
      <c r="L16" s="6">
        <f>L14-L15</f>
        <v>120000</v>
      </c>
    </row>
    <row r="17" spans="2:9" ht="15.75" thickBot="1" x14ac:dyDescent="0.3">
      <c r="B17" s="2" t="s">
        <v>30</v>
      </c>
      <c r="C17" s="21">
        <v>320000</v>
      </c>
      <c r="E17" s="3" t="s">
        <v>20</v>
      </c>
      <c r="F17" s="6">
        <f>F15*F16</f>
        <v>320000</v>
      </c>
      <c r="G17" s="12">
        <v>320000</v>
      </c>
      <c r="H17" s="14">
        <f>H16*H15</f>
        <v>640000</v>
      </c>
      <c r="I17" s="15">
        <f>I15*I16</f>
        <v>512000</v>
      </c>
    </row>
    <row r="18" spans="2:9" x14ac:dyDescent="0.25">
      <c r="B18" s="2" t="s">
        <v>27</v>
      </c>
      <c r="C18" s="21">
        <v>200</v>
      </c>
      <c r="E18" t="s">
        <v>8</v>
      </c>
      <c r="F18" s="10">
        <v>200000</v>
      </c>
      <c r="G18" s="13">
        <v>350000</v>
      </c>
      <c r="H18" s="16">
        <v>350000</v>
      </c>
      <c r="I18" s="18">
        <v>350000</v>
      </c>
    </row>
    <row r="19" spans="2:9" ht="15.75" thickBot="1" x14ac:dyDescent="0.3">
      <c r="B19" s="2" t="s">
        <v>31</v>
      </c>
      <c r="C19" s="21">
        <f>(C16+C17)/C18</f>
        <v>2600</v>
      </c>
      <c r="D19" t="s">
        <v>17</v>
      </c>
      <c r="E19" t="s">
        <v>22</v>
      </c>
      <c r="F19">
        <f>F17-F18</f>
        <v>120000</v>
      </c>
      <c r="G19" s="12">
        <v>-30000</v>
      </c>
      <c r="H19" s="19">
        <f>H17-H18</f>
        <v>290000</v>
      </c>
      <c r="I19" s="20">
        <f>I17-I18</f>
        <v>162000</v>
      </c>
    </row>
    <row r="20" spans="2:9" ht="15.75" thickBot="1" x14ac:dyDescent="0.3">
      <c r="B20" s="2" t="s">
        <v>32</v>
      </c>
      <c r="C20" s="21">
        <v>0.4</v>
      </c>
      <c r="E20" s="8" t="s">
        <v>25</v>
      </c>
      <c r="F20" s="9">
        <f>F15/F13</f>
        <v>0.4</v>
      </c>
    </row>
    <row r="21" spans="2:9" ht="15.75" thickBot="1" x14ac:dyDescent="0.3">
      <c r="B21" s="3" t="s">
        <v>33</v>
      </c>
      <c r="C21" s="22">
        <f>(C16+C17)/C20</f>
        <v>1300000</v>
      </c>
      <c r="H21" s="1" t="s">
        <v>29</v>
      </c>
      <c r="I21" s="4">
        <f>L12</f>
        <v>800000</v>
      </c>
    </row>
    <row r="22" spans="2:9" x14ac:dyDescent="0.25">
      <c r="H22" s="2" t="s">
        <v>44</v>
      </c>
      <c r="I22" s="7">
        <f>C21</f>
        <v>1300000</v>
      </c>
    </row>
    <row r="23" spans="2:9" ht="15.75" thickBot="1" x14ac:dyDescent="0.3">
      <c r="H23" s="3" t="s">
        <v>45</v>
      </c>
      <c r="I23" s="6">
        <f>I5</f>
        <v>500000</v>
      </c>
    </row>
  </sheetData>
  <mergeCells count="5">
    <mergeCell ref="B6:C6"/>
    <mergeCell ref="H4:I4"/>
    <mergeCell ref="E4:F4"/>
    <mergeCell ref="E12:F12"/>
    <mergeCell ref="B15:C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2021-09-29T11:01:31Z</dcterms:created>
  <dcterms:modified xsi:type="dcterms:W3CDTF">2021-10-08T07:55:44Z</dcterms:modified>
</cp:coreProperties>
</file>