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70" windowHeight="122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<sst xmlns="http://schemas.openxmlformats.org/spreadsheetml/2006/main" count="30" uniqueCount="23">
  <si>
    <t>Training Manners</t>
  </si>
  <si>
    <t>Computational Complexity(FLOPs)</t>
  </si>
  <si>
    <t>Parameter Quantity  (Params)</t>
  </si>
  <si>
    <t>Running Time</t>
  </si>
  <si>
    <t>FLOPs(G)</t>
  </si>
  <si>
    <t>FLOPs(Total)</t>
  </si>
  <si>
    <t>Params(M)</t>
  </si>
  <si>
    <t>Params(Total)</t>
  </si>
  <si>
    <t>Running Time(s)</t>
  </si>
  <si>
    <t>Running Time(h)</t>
  </si>
  <si>
    <t>Centralized</t>
  </si>
  <si>
    <t>FedAvg</t>
  </si>
  <si>
    <t>Per-FedAvg</t>
  </si>
  <si>
    <t>APPLE</t>
  </si>
  <si>
    <t>RP3FL(ours)</t>
  </si>
  <si>
    <t>Local Models</t>
  </si>
  <si>
    <t>Computational Complexity</t>
  </si>
  <si>
    <t>Parameter Quantity (Params)</t>
  </si>
  <si>
    <t>Item2Vec</t>
  </si>
  <si>
    <t>NCF</t>
  </si>
  <si>
    <t>AutoInt</t>
  </si>
  <si>
    <t>DCN-V2</t>
  </si>
  <si>
    <t>AMMFRS(ours)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</si>
</sst>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7" fillId="0" borderId="10" applyNumberFormat="0" applyFill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12" applyNumberFormat="0" applyAlignment="0" applyProtection="0">
      <alignment vertical="center"/>
    </xf>
    <xf numFmtId="0" fontId="10" fillId="4" borderId="13" applyNumberFormat="0" applyAlignment="0" applyProtection="0">
      <alignment vertical="center"/>
    </xf>
    <xf numFmtId="0" fontId="11" fillId="4" borderId="12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0" borderId="15" applyNumberFormat="0" applyFill="0" applyAlignment="0" applyProtection="0">
      <alignment vertical="center"/>
    </xf>
    <xf numFmtId="0" fontId="14" fillId="0" borderId="16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abSelected="1" workbookViewId="0">
      <selection activeCell="E22" sqref="E22"/>
    </sheetView>
  </sheetViews>
  <sheetFormatPr defaultColWidth="9" defaultRowHeight="13.5" outlineLevelCol="7"/>
  <cols>
    <col min="1" max="1" width="18.25" customWidth="1"/>
    <col min="2" max="2" width="18.5" customWidth="1"/>
    <col min="3" max="3" width="20.25" customWidth="1"/>
    <col min="4" max="4" width="18.5" customWidth="1"/>
    <col min="5" max="5" width="17.5" customWidth="1"/>
    <col min="6" max="6" width="20.875" customWidth="1"/>
    <col min="7" max="7" width="17.125" customWidth="1"/>
    <col min="8" max="8" width="10.375" customWidth="1"/>
  </cols>
  <sheetData>
    <row r="1" ht="27" customHeight="1" spans="1:7">
      <c r="A1" s="1" t="s">
        <v>0</v>
      </c>
      <c r="B1" s="2" t="s">
        <v>1</v>
      </c>
      <c r="C1" s="1"/>
      <c r="D1" s="3" t="s">
        <v>2</v>
      </c>
      <c r="E1" s="3"/>
      <c r="F1" s="4" t="s">
        <v>3</v>
      </c>
      <c r="G1" s="3"/>
    </row>
    <row r="2" spans="1:7">
      <c r="A2" s="5"/>
      <c r="B2" s="6" t="s">
        <v>4</v>
      </c>
      <c r="C2" s="6" t="s">
        <v>5</v>
      </c>
      <c r="D2" s="7" t="s">
        <v>6</v>
      </c>
      <c r="E2" s="5" t="s">
        <v>7</v>
      </c>
      <c r="F2" s="7" t="s">
        <v>8</v>
      </c>
      <c r="G2" s="6" t="s">
        <v>9</v>
      </c>
    </row>
    <row r="3" spans="1:7">
      <c r="A3" s="1" t="s">
        <v>10</v>
      </c>
      <c r="B3" s="3">
        <f t="shared" ref="B3:G3" si="0">B15</f>
        <v>1.268273664</v>
      </c>
      <c r="C3" s="3">
        <f t="shared" si="0"/>
        <v>1268273664</v>
      </c>
      <c r="D3" s="4">
        <f t="shared" si="0"/>
        <v>4.249829</v>
      </c>
      <c r="E3" s="1">
        <f t="shared" si="0"/>
        <v>4249829</v>
      </c>
      <c r="F3" s="3">
        <f t="shared" si="0"/>
        <v>6283</v>
      </c>
      <c r="G3" s="3">
        <f t="shared" si="0"/>
        <v>1.74527777777778</v>
      </c>
    </row>
    <row r="4" spans="1:7">
      <c r="A4" s="1" t="s">
        <v>11</v>
      </c>
      <c r="B4" s="3">
        <f>C4/1000000000</f>
        <v>63.4136832</v>
      </c>
      <c r="C4" s="3">
        <f>1268273664*50</f>
        <v>63413683200</v>
      </c>
      <c r="D4" s="4">
        <f>E4/1000000</f>
        <v>212.49145</v>
      </c>
      <c r="E4" s="1">
        <f>E15*50</f>
        <v>212491450</v>
      </c>
      <c r="F4" s="3">
        <f>1677898504-1677832615</f>
        <v>65889</v>
      </c>
      <c r="G4" s="3">
        <f>F4/60/60</f>
        <v>18.3025</v>
      </c>
    </row>
    <row r="5" spans="1:7">
      <c r="A5" s="1" t="s">
        <v>12</v>
      </c>
      <c r="B5" s="3">
        <f>C5/1000000000</f>
        <v>63.4136832</v>
      </c>
      <c r="C5" s="3">
        <f>C15*50</f>
        <v>63413683200</v>
      </c>
      <c r="D5" s="4">
        <f>E5/1000000</f>
        <v>212.49145</v>
      </c>
      <c r="E5" s="1">
        <f>E15*50</f>
        <v>212491450</v>
      </c>
      <c r="F5" s="3">
        <f>1678086316-1678030423</f>
        <v>55893</v>
      </c>
      <c r="G5" s="3">
        <f>F5/60/60</f>
        <v>15.5258333333333</v>
      </c>
    </row>
    <row r="6" spans="1:7">
      <c r="A6" s="1" t="s">
        <v>13</v>
      </c>
      <c r="B6" s="3">
        <f>C6/1000000000</f>
        <v>63.4136832</v>
      </c>
      <c r="C6" s="3">
        <f>C15*50</f>
        <v>63413683200</v>
      </c>
      <c r="D6" s="4">
        <f>E6/1000000</f>
        <v>212.49145</v>
      </c>
      <c r="E6" s="1">
        <f>E15*50</f>
        <v>212491450</v>
      </c>
      <c r="F6" s="3">
        <f>1677919506-1677853551</f>
        <v>65955</v>
      </c>
      <c r="G6" s="3">
        <f>F6/60/60</f>
        <v>18.3208333333333</v>
      </c>
    </row>
    <row r="7" spans="1:7">
      <c r="A7" s="5" t="s">
        <v>14</v>
      </c>
      <c r="B7" s="6">
        <f>C7/1000000000</f>
        <v>63.4136832</v>
      </c>
      <c r="C7" s="6">
        <f>C15*50</f>
        <v>63413683200</v>
      </c>
      <c r="D7" s="7">
        <f>E7/1000000</f>
        <v>212.49145</v>
      </c>
      <c r="E7" s="5">
        <f>E15*50</f>
        <v>212491450</v>
      </c>
      <c r="F7" s="6">
        <f>1677907648-1677837537</f>
        <v>70111</v>
      </c>
      <c r="G7" s="6">
        <f>F7/60/60</f>
        <v>19.4752777777778</v>
      </c>
    </row>
    <row r="8" spans="6:7">
      <c r="F8" s="3"/>
      <c r="G8" s="3"/>
    </row>
    <row r="9" ht="34" customHeight="1" spans="1:8">
      <c r="A9" s="8" t="s">
        <v>15</v>
      </c>
      <c r="B9" s="9" t="s">
        <v>16</v>
      </c>
      <c r="C9" s="9"/>
      <c r="D9" s="10" t="s">
        <v>17</v>
      </c>
      <c r="E9" s="9"/>
      <c r="F9" s="10" t="s">
        <v>8</v>
      </c>
      <c r="G9" s="9"/>
      <c r="H9" s="3"/>
    </row>
    <row r="10" spans="1:8">
      <c r="A10" s="6"/>
      <c r="B10" s="7" t="s">
        <v>4</v>
      </c>
      <c r="C10" s="5" t="s">
        <v>5</v>
      </c>
      <c r="D10" s="6" t="s">
        <v>6</v>
      </c>
      <c r="E10" s="6" t="s">
        <v>7</v>
      </c>
      <c r="F10" s="7" t="s">
        <v>8</v>
      </c>
      <c r="G10" s="6" t="s">
        <v>9</v>
      </c>
      <c r="H10" s="3"/>
    </row>
    <row r="11" spans="1:7">
      <c r="A11" s="1" t="s">
        <v>18</v>
      </c>
      <c r="B11" s="3">
        <f>C11/1000000000</f>
        <v>5.12e-5</v>
      </c>
      <c r="C11" s="3">
        <v>51200</v>
      </c>
      <c r="D11" s="4">
        <f>E11/1000000</f>
        <v>0.7906</v>
      </c>
      <c r="E11" s="1">
        <v>790600</v>
      </c>
      <c r="F11" s="3">
        <f>1676991809-1676986300</f>
        <v>5509</v>
      </c>
      <c r="G11" s="3">
        <f>F11/60/60</f>
        <v>1.53027777777778</v>
      </c>
    </row>
    <row r="12" spans="1:7">
      <c r="A12" s="1" t="s">
        <v>19</v>
      </c>
      <c r="B12" s="3">
        <f>C12/1000000000</f>
        <v>0.000731136</v>
      </c>
      <c r="C12" s="3">
        <f>698368+32768</f>
        <v>731136</v>
      </c>
      <c r="D12" s="4">
        <f>E12/1000000</f>
        <v>0.642401</v>
      </c>
      <c r="E12" s="1">
        <f>2785+639616</f>
        <v>642401</v>
      </c>
      <c r="F12" s="3">
        <f>1678437820-1678437447</f>
        <v>373</v>
      </c>
      <c r="G12" s="3">
        <f>F12/60/60</f>
        <v>0.103611111111111</v>
      </c>
    </row>
    <row r="13" spans="1:7">
      <c r="A13" s="1" t="s">
        <v>20</v>
      </c>
      <c r="B13" s="3">
        <f>C13/100000000</f>
        <v>0.31049216</v>
      </c>
      <c r="C13" s="3">
        <f>31011328+37888</f>
        <v>31049216</v>
      </c>
      <c r="D13" s="4">
        <f>E13/1000000</f>
        <v>0.841993</v>
      </c>
      <c r="E13" s="1">
        <f>720337+121656</f>
        <v>841993</v>
      </c>
      <c r="F13" s="3">
        <f>1678619871-1678607367</f>
        <v>12504</v>
      </c>
      <c r="G13" s="3">
        <f>F13/60/60</f>
        <v>3.47333333333333</v>
      </c>
    </row>
    <row r="14" spans="1:7">
      <c r="A14" s="1" t="s">
        <v>21</v>
      </c>
      <c r="B14" s="3">
        <f>C14/1000000000</f>
        <v>0.018229248</v>
      </c>
      <c r="C14" s="3">
        <f>18191360+37888</f>
        <v>18229248</v>
      </c>
      <c r="D14" s="4">
        <f>E14/1000000</f>
        <v>0.79191</v>
      </c>
      <c r="E14" s="1">
        <f>720337+71573</f>
        <v>791910</v>
      </c>
      <c r="F14" s="3">
        <f>1678638007-1678631736</f>
        <v>6271</v>
      </c>
      <c r="G14" s="3">
        <f>F14/60/60</f>
        <v>1.74194444444444</v>
      </c>
    </row>
    <row r="15" spans="1:7">
      <c r="A15" s="5" t="s">
        <v>22</v>
      </c>
      <c r="B15" s="6">
        <f>C15/1000000000</f>
        <v>1.268273664</v>
      </c>
      <c r="C15" s="6">
        <f>1268252672+20992</f>
        <v>1268273664</v>
      </c>
      <c r="D15" s="7">
        <f>E15/1000000</f>
        <v>4.249829</v>
      </c>
      <c r="E15" s="5">
        <f>3280553+969276</f>
        <v>4249829</v>
      </c>
      <c r="F15" s="6">
        <f>1678087909-1678081626</f>
        <v>6283</v>
      </c>
      <c r="G15" s="6">
        <f>F15/60/60</f>
        <v>1.74527777777778</v>
      </c>
    </row>
  </sheetData>
  <mergeCells count="6">
    <mergeCell ref="B1:C1"/>
    <mergeCell ref="D1:E1"/>
    <mergeCell ref="F1:G1"/>
    <mergeCell ref="B9:C9"/>
    <mergeCell ref="D9:E9"/>
    <mergeCell ref="F9:G9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黄冠鑫</dc:creator>
  <cp:lastModifiedBy>黄冠鑫</cp:lastModifiedBy>
  <dcterms:created xsi:type="dcterms:W3CDTF">2023-05-12T11:15:00Z</dcterms:created>
  <dcterms:modified xsi:type="dcterms:W3CDTF">2024-04-13T14:04:21Z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2052-12.1.0.16417</vt:lpwstr>
  </property>
  <property fmtid="{D5CDD505-2E9C-101B-9397-08002B2CF9AE}" pid="3" name="ICV">
    <vt:lpwstr>EA048FD2AA5648C88AA4BC9A78299BBA_12</vt:lpwstr>
  </property>
</Properties>
</file>