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ublications/Antiquity/"/>
    </mc:Choice>
  </mc:AlternateContent>
  <xr:revisionPtr revIDLastSave="0" documentId="13_ncr:1_{EE848B61-3BD4-A543-B1B1-ADA63204F534}" xr6:coauthVersionLast="47" xr6:coauthVersionMax="47" xr10:uidLastSave="{00000000-0000-0000-0000-000000000000}"/>
  <bookViews>
    <workbookView xWindow="23560" yWindow="1820" windowWidth="27640" windowHeight="16940" xr2:uid="{BD80DD50-DBD5-144A-92A0-86612C73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E10" i="1"/>
  <c r="E9" i="1"/>
  <c r="E8" i="1"/>
  <c r="F7" i="1"/>
  <c r="E7" i="1"/>
  <c r="F5" i="1"/>
  <c r="F4" i="1"/>
  <c r="F6" i="1"/>
  <c r="E6" i="1"/>
  <c r="E5" i="1"/>
  <c r="E4" i="1"/>
  <c r="D10" i="1"/>
  <c r="D9" i="1"/>
  <c r="D8" i="1"/>
  <c r="D7" i="1"/>
  <c r="D6" i="1"/>
  <c r="D5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<sst xmlns="http://schemas.openxmlformats.org/spreadsheetml/2006/main" count="19" uniqueCount="19">
  <si>
    <t>INDI</t>
  </si>
  <si>
    <t>LON</t>
  </si>
  <si>
    <t>LAT</t>
  </si>
  <si>
    <t>P1</t>
  </si>
  <si>
    <t>P2</t>
  </si>
  <si>
    <t>P3</t>
  </si>
  <si>
    <t>Cambridge and South Cambs</t>
  </si>
  <si>
    <t>Central</t>
  </si>
  <si>
    <t>Total</t>
  </si>
  <si>
    <t>&lt;-2</t>
  </si>
  <si>
    <t>within +/-2</t>
  </si>
  <si>
    <t>&gt;+2</t>
  </si>
  <si>
    <t>East</t>
  </si>
  <si>
    <t>Kent and East Sussex</t>
  </si>
  <si>
    <t>Southwest</t>
  </si>
  <si>
    <t>Northeast</t>
  </si>
  <si>
    <t>Upper Thames and Chilterns</t>
  </si>
  <si>
    <t>Wessex</t>
  </si>
  <si>
    <t>Yorkshire and North Lincolnshire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</si>
</sst>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EB8-833B-2D45-86D3-DA5174D99C31}">
  <dimension ref="A1:J10"/>
  <sheetViews>
    <sheetView tabSelected="1" workbookViewId="0">
      <selection activeCell="F29" sqref="F29"/>
    </sheetView>
  </sheetViews>
  <sheetFormatPr baseColWidth="10" defaultRowHeight="16" x14ac:dyDescent="0.2"/>
  <cols>
    <col min="1" max="1" width="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6</v>
      </c>
      <c r="B2">
        <v>0.1075</v>
      </c>
      <c r="C2">
        <v>52.172680560000003</v>
      </c>
      <c r="D2">
        <f>7/56</f>
        <v>0.125</v>
      </c>
      <c r="E2">
        <f>48/56</f>
        <v>0.8571428571428571</v>
      </c>
      <c r="F2">
        <f>1/56</f>
        <v>1.7857142857142856E-2</v>
      </c>
      <c r="G2">
        <v>56</v>
      </c>
      <c r="H2">
        <v>7</v>
      </c>
      <c r="I2">
        <v>48</v>
      </c>
      <c r="J2">
        <v>1</v>
      </c>
    </row>
    <row r="3" spans="1:10" x14ac:dyDescent="0.2">
      <c r="A3" t="s">
        <v>7</v>
      </c>
      <c r="B3" s="1">
        <v>-1.275366</v>
      </c>
      <c r="C3">
        <v>52.534249000000003</v>
      </c>
      <c r="D3">
        <f>3/98</f>
        <v>3.0612244897959183E-2</v>
      </c>
      <c r="E3">
        <f>72/98</f>
        <v>0.73469387755102045</v>
      </c>
      <c r="F3">
        <f>23/98</f>
        <v>0.23469387755102042</v>
      </c>
      <c r="G3">
        <v>98</v>
      </c>
      <c r="H3">
        <v>3</v>
      </c>
      <c r="I3">
        <v>72</v>
      </c>
      <c r="J3">
        <v>23</v>
      </c>
    </row>
    <row r="4" spans="1:10" x14ac:dyDescent="0.2">
      <c r="A4" t="s">
        <v>12</v>
      </c>
      <c r="B4">
        <v>0.934863</v>
      </c>
      <c r="C4">
        <v>52.507595999999999</v>
      </c>
      <c r="D4">
        <f>4/24</f>
        <v>0.16666666666666666</v>
      </c>
      <c r="E4">
        <f>18/24</f>
        <v>0.75</v>
      </c>
      <c r="F4">
        <f>2/24</f>
        <v>8.3333333333333329E-2</v>
      </c>
      <c r="G4">
        <v>24</v>
      </c>
      <c r="H4">
        <v>4</v>
      </c>
      <c r="I4">
        <v>18</v>
      </c>
      <c r="J4">
        <v>2</v>
      </c>
    </row>
    <row r="5" spans="1:10" x14ac:dyDescent="0.2">
      <c r="A5" t="s">
        <v>13</v>
      </c>
      <c r="B5">
        <v>1.0001850000000001</v>
      </c>
      <c r="C5">
        <v>51.173009</v>
      </c>
      <c r="D5">
        <f>38/120</f>
        <v>0.31666666666666665</v>
      </c>
      <c r="E5">
        <f>67/120</f>
        <v>0.55833333333333335</v>
      </c>
      <c r="F5">
        <f>15/120</f>
        <v>0.125</v>
      </c>
      <c r="G5">
        <v>120</v>
      </c>
      <c r="H5">
        <v>38</v>
      </c>
      <c r="I5">
        <v>67</v>
      </c>
      <c r="J5">
        <v>15</v>
      </c>
    </row>
    <row r="6" spans="1:10" x14ac:dyDescent="0.2">
      <c r="A6" t="s">
        <v>14</v>
      </c>
      <c r="B6">
        <v>-2.5066890000000002</v>
      </c>
      <c r="C6">
        <v>50.672311999999998</v>
      </c>
      <c r="D6">
        <f>8/10</f>
        <v>0.8</v>
      </c>
      <c r="E6">
        <f>2/10</f>
        <v>0.2</v>
      </c>
      <c r="F6">
        <f>0/10</f>
        <v>0</v>
      </c>
      <c r="G6">
        <v>10</v>
      </c>
      <c r="H6">
        <v>8</v>
      </c>
      <c r="I6">
        <v>2</v>
      </c>
      <c r="J6">
        <v>0</v>
      </c>
    </row>
    <row r="7" spans="1:10" x14ac:dyDescent="0.2">
      <c r="A7" t="s">
        <v>15</v>
      </c>
      <c r="B7">
        <v>-1.7703120000000001</v>
      </c>
      <c r="C7">
        <v>55.396492000000002</v>
      </c>
      <c r="D7">
        <f>0/162</f>
        <v>0</v>
      </c>
      <c r="E7">
        <f>44/162</f>
        <v>0.27160493827160492</v>
      </c>
      <c r="F7">
        <f>118/162</f>
        <v>0.72839506172839508</v>
      </c>
      <c r="G7">
        <v>162</v>
      </c>
      <c r="H7">
        <v>0</v>
      </c>
      <c r="I7">
        <v>44</v>
      </c>
      <c r="J7">
        <v>118</v>
      </c>
    </row>
    <row r="8" spans="1:10" x14ac:dyDescent="0.2">
      <c r="A8" t="s">
        <v>16</v>
      </c>
      <c r="B8">
        <v>-1.275415</v>
      </c>
      <c r="C8">
        <v>51.742285000000003</v>
      </c>
      <c r="D8">
        <f>2/51</f>
        <v>3.9215686274509803E-2</v>
      </c>
      <c r="E8">
        <f>30/51</f>
        <v>0.58823529411764708</v>
      </c>
      <c r="F8">
        <f>19/51</f>
        <v>0.37254901960784315</v>
      </c>
      <c r="G8">
        <v>51</v>
      </c>
      <c r="H8">
        <v>2</v>
      </c>
      <c r="I8">
        <v>30</v>
      </c>
      <c r="J8">
        <v>19</v>
      </c>
    </row>
    <row r="9" spans="1:10" x14ac:dyDescent="0.2">
      <c r="A9" t="s">
        <v>17</v>
      </c>
      <c r="B9">
        <v>-1.531226</v>
      </c>
      <c r="C9">
        <v>51.128334000000002</v>
      </c>
      <c r="D9">
        <f>10/72</f>
        <v>0.1388888888888889</v>
      </c>
      <c r="E9">
        <f>49/72</f>
        <v>0.68055555555555558</v>
      </c>
      <c r="F9">
        <f>13/72</f>
        <v>0.18055555555555555</v>
      </c>
      <c r="G9">
        <v>72</v>
      </c>
      <c r="H9">
        <v>10</v>
      </c>
      <c r="I9">
        <v>49</v>
      </c>
      <c r="J9">
        <v>13</v>
      </c>
    </row>
    <row r="10" spans="1:10" x14ac:dyDescent="0.2">
      <c r="A10" t="s">
        <v>18</v>
      </c>
      <c r="B10">
        <v>-1.0042230000000001</v>
      </c>
      <c r="C10" s="2">
        <v>53.699627999999997</v>
      </c>
      <c r="D10">
        <f>0/66</f>
        <v>0</v>
      </c>
      <c r="E10">
        <f>44/66</f>
        <v>0.66666666666666663</v>
      </c>
      <c r="F10">
        <f>22/66</f>
        <v>0.33333333333333331</v>
      </c>
      <c r="G10">
        <v>66</v>
      </c>
      <c r="H10">
        <v>0</v>
      </c>
      <c r="I10">
        <v>44</v>
      </c>
      <c r="J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2021-07-19T10:31:04Z</dcterms:created>
  <dcterms:modified xsi:type="dcterms:W3CDTF">2021-07-19T11:25:07Z</dcterms:modified>
</cp:coreProperties>
</file>