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sam/Dropbox/Publications/Current Archaeology/Migration special issue/"/>
    </mc:Choice>
  </mc:AlternateContent>
  <xr:revisionPtr revIDLastSave="0" documentId="13_ncr:1_{B177BFBC-854A-5249-9478-FB8CA0D1E14B}" xr6:coauthVersionLast="47" xr6:coauthVersionMax="47" xr10:uidLastSave="{00000000-0000-0000-0000-000000000000}"/>
  <bookViews>
    <workbookView xWindow="0" yWindow="500" windowWidth="28800" windowHeight="17500" xr2:uid="{00000000-000D-0000-FFFF-FFFF00000000}"/>
  </bookViews>
  <sheets>
    <sheet name="Sheet1" sheetId="1" r:id="rId1"/>
  </sheets>
  <definedNames>
    <definedName name="_xlnm._FilterDatabase" localSheetId="0" hidden="1">Sheet1!$A$1:$BE$526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453" i="1" l="1"/>
  <c r="BD452" i="1"/>
  <c r="BD451" i="1"/>
  <c r="BD450" i="1"/>
  <c r="BD448" i="1"/>
  <c r="BD444" i="1"/>
  <c r="BD443" i="1"/>
  <c r="BD442" i="1"/>
  <c r="BD441" i="1"/>
  <c r="BD440" i="1"/>
  <c r="BD439" i="1"/>
  <c r="BD438" i="1"/>
  <c r="BD437" i="1"/>
  <c r="BD435" i="1"/>
  <c r="BD434" i="1"/>
  <c r="BD433" i="1"/>
  <c r="BD432" i="1"/>
  <c r="BD431" i="1"/>
  <c r="BD430" i="1"/>
  <c r="BD429" i="1"/>
  <c r="BD428" i="1"/>
  <c r="BD427" i="1"/>
  <c r="BD426" i="1"/>
  <c r="BD425" i="1"/>
  <c r="BD424" i="1"/>
  <c r="BD423" i="1"/>
  <c r="BD422" i="1"/>
  <c r="BD421" i="1"/>
  <c r="AK453" i="1"/>
  <c r="AP453" i="1" s="1"/>
  <c r="AV453" i="1" s="1"/>
  <c r="AK452" i="1"/>
  <c r="AK450" i="1"/>
  <c r="AP450" i="1" s="1"/>
  <c r="AV450" i="1" s="1"/>
  <c r="AK448" i="1"/>
  <c r="AP448" i="1" s="1"/>
  <c r="AV448" i="1" s="1"/>
  <c r="AK445" i="1"/>
  <c r="AP445" i="1" s="1"/>
  <c r="AV445" i="1" s="1"/>
  <c r="AK444" i="1"/>
  <c r="AP444" i="1" s="1"/>
  <c r="AV444" i="1" s="1"/>
  <c r="AK443" i="1"/>
  <c r="AP443" i="1" s="1"/>
  <c r="AV443" i="1" s="1"/>
  <c r="AK442" i="1"/>
  <c r="AP442" i="1" s="1"/>
  <c r="AV442" i="1" s="1"/>
  <c r="AK441" i="1"/>
  <c r="AP441" i="1" s="1"/>
  <c r="AV441" i="1" s="1"/>
  <c r="AK440" i="1"/>
  <c r="AP440" i="1" s="1"/>
  <c r="AV440" i="1" s="1"/>
  <c r="AK439" i="1"/>
  <c r="AP439" i="1" s="1"/>
  <c r="AV439" i="1" s="1"/>
  <c r="AK438" i="1"/>
  <c r="AP438" i="1" s="1"/>
  <c r="AV438" i="1" s="1"/>
  <c r="AK437" i="1"/>
  <c r="AP437" i="1" s="1"/>
  <c r="AV437" i="1" s="1"/>
  <c r="AK435" i="1"/>
  <c r="AP435" i="1" s="1"/>
  <c r="AV435" i="1" s="1"/>
  <c r="AK422" i="1"/>
  <c r="AP422" i="1" s="1"/>
  <c r="AV422" i="1" s="1"/>
  <c r="AK423" i="1"/>
  <c r="AP423" i="1" s="1"/>
  <c r="AV423" i="1" s="1"/>
  <c r="AK424" i="1"/>
  <c r="AP424" i="1" s="1"/>
  <c r="AV424" i="1" s="1"/>
  <c r="AK425" i="1"/>
  <c r="AP425" i="1" s="1"/>
  <c r="AV425" i="1" s="1"/>
  <c r="AK426" i="1"/>
  <c r="AP426" i="1" s="1"/>
  <c r="AV426" i="1" s="1"/>
  <c r="AK427" i="1"/>
  <c r="AP427" i="1" s="1"/>
  <c r="AV427" i="1" s="1"/>
  <c r="AK428" i="1"/>
  <c r="AP428" i="1" s="1"/>
  <c r="AV428" i="1" s="1"/>
  <c r="AK429" i="1"/>
  <c r="AP429" i="1" s="1"/>
  <c r="AV429" i="1" s="1"/>
  <c r="AK430" i="1"/>
  <c r="AP430" i="1" s="1"/>
  <c r="AV430" i="1" s="1"/>
  <c r="AK431" i="1"/>
  <c r="AP431" i="1" s="1"/>
  <c r="AV431" i="1" s="1"/>
  <c r="AK432" i="1"/>
  <c r="AP432" i="1" s="1"/>
  <c r="AV432" i="1" s="1"/>
  <c r="AK433" i="1"/>
  <c r="AP433" i="1" s="1"/>
  <c r="AV433" i="1" s="1"/>
  <c r="AK434" i="1"/>
  <c r="AP434" i="1" s="1"/>
  <c r="AV434" i="1" s="1"/>
  <c r="AK421" i="1"/>
  <c r="AP421" i="1" s="1"/>
  <c r="AV421" i="1" s="1"/>
  <c r="BD488" i="1" l="1"/>
  <c r="BD402" i="1"/>
  <c r="BD389" i="1"/>
  <c r="BD375" i="1"/>
  <c r="BD363" i="1"/>
  <c r="BD342" i="1"/>
  <c r="BD468" i="1"/>
  <c r="BD353" i="1"/>
  <c r="BD343" i="1"/>
  <c r="BD403" i="1"/>
  <c r="BD387" i="1"/>
  <c r="BD370" i="1"/>
  <c r="BD401" i="1"/>
  <c r="BD386" i="1"/>
  <c r="BD388" i="1"/>
  <c r="BD368" i="1"/>
  <c r="BD367" i="1"/>
  <c r="BD406" i="1"/>
  <c r="BD391" i="1"/>
  <c r="BD383" i="1"/>
  <c r="BD382" i="1"/>
  <c r="BD380" i="1"/>
  <c r="BD377" i="1"/>
  <c r="BD373" i="1"/>
  <c r="BD372" i="1"/>
  <c r="BD524" i="1"/>
  <c r="BD407" i="1"/>
  <c r="BD390" i="1"/>
  <c r="BD369" i="1"/>
  <c r="BD366" i="1"/>
  <c r="BD365" i="1"/>
  <c r="BD464" i="1"/>
  <c r="BD525" i="1"/>
  <c r="BD351" i="1"/>
  <c r="BD479" i="1"/>
  <c r="BD465" i="1"/>
  <c r="BD404" i="1"/>
  <c r="BD376" i="1"/>
  <c r="BD350" i="1"/>
  <c r="BD349" i="1"/>
  <c r="BD341" i="1"/>
  <c r="BD392" i="1"/>
  <c r="BD385" i="1"/>
  <c r="BD384" i="1"/>
  <c r="BD381" i="1"/>
  <c r="BD378" i="1"/>
  <c r="BD374" i="1"/>
  <c r="BD371" i="1"/>
  <c r="BD332" i="1"/>
  <c r="BD331" i="1"/>
  <c r="BD480" i="1"/>
  <c r="BD526" i="1"/>
  <c r="BD467" i="1"/>
  <c r="BD359" i="1"/>
  <c r="BD489" i="1"/>
  <c r="BD405" i="1"/>
  <c r="BD379" i="1"/>
  <c r="BD364" i="1"/>
  <c r="BD308" i="1" l="1"/>
  <c r="BD293" i="1"/>
  <c r="BD187" i="1"/>
  <c r="BD138" i="1"/>
  <c r="BD301" i="1"/>
  <c r="BD298" i="1"/>
  <c r="BD297" i="1"/>
  <c r="BD296" i="1"/>
  <c r="BD295" i="1"/>
  <c r="BD231" i="1"/>
  <c r="BD220" i="1"/>
  <c r="BD319" i="1"/>
  <c r="BD314" i="1"/>
  <c r="BD70" i="1"/>
  <c r="BD227" i="1"/>
  <c r="BD225" i="1"/>
  <c r="BD223" i="1"/>
  <c r="BD222" i="1"/>
  <c r="BD221" i="1"/>
  <c r="BD215" i="1"/>
  <c r="BD211" i="1"/>
  <c r="BD210" i="1"/>
  <c r="BD311" i="1"/>
  <c r="BD306" i="1"/>
  <c r="BD305" i="1"/>
  <c r="BD304" i="1"/>
  <c r="BD303" i="1"/>
  <c r="BD218" i="1"/>
  <c r="BD216" i="1"/>
  <c r="BD206" i="1"/>
  <c r="BD200" i="1"/>
  <c r="BD199" i="1"/>
  <c r="BD198" i="1"/>
  <c r="BD196" i="1"/>
  <c r="BD195" i="1"/>
  <c r="BD192" i="1"/>
  <c r="BD190" i="1"/>
  <c r="BD217" i="1"/>
  <c r="BD230" i="1"/>
  <c r="BD228" i="1"/>
  <c r="BD226" i="1"/>
  <c r="BD214" i="1"/>
  <c r="BD213" i="1"/>
  <c r="BD212" i="1"/>
  <c r="BD307" i="1"/>
  <c r="BD294" i="1"/>
  <c r="BD327" i="1"/>
  <c r="BD325" i="1"/>
  <c r="BD324" i="1"/>
  <c r="BD323" i="1"/>
  <c r="BD322" i="1"/>
  <c r="BD321" i="1"/>
  <c r="BD320" i="1"/>
  <c r="BD309" i="1"/>
  <c r="BD209" i="1"/>
  <c r="BD232" i="1"/>
  <c r="BD219" i="1"/>
  <c r="BD208" i="1"/>
  <c r="BD203" i="1"/>
  <c r="BD204" i="1"/>
  <c r="BD205" i="1"/>
  <c r="BD229" i="1"/>
  <c r="BD299" i="1"/>
  <c r="BD300" i="1"/>
  <c r="BD302" i="1"/>
  <c r="BD310" i="1"/>
  <c r="BD312" i="1"/>
  <c r="BD313" i="1"/>
  <c r="BD315" i="1"/>
  <c r="BD202" i="1"/>
  <c r="BD201" i="1"/>
  <c r="BD197" i="1"/>
  <c r="BD194" i="1"/>
  <c r="BD193" i="1"/>
  <c r="BD191" i="1"/>
  <c r="BD189" i="1"/>
  <c r="BD188" i="1"/>
  <c r="BD492" i="1"/>
  <c r="BD504" i="1"/>
  <c r="BD500" i="1"/>
  <c r="BD498" i="1"/>
  <c r="BD497" i="1"/>
  <c r="BD397" i="1"/>
  <c r="BD446" i="1"/>
  <c r="BD398" i="1"/>
  <c r="BD436" i="1"/>
  <c r="BD447" i="1"/>
  <c r="BD449" i="1"/>
  <c r="BD503" i="1"/>
  <c r="BD502" i="1"/>
  <c r="BD501" i="1"/>
  <c r="BD499" i="1"/>
  <c r="BD496" i="1"/>
  <c r="BD495" i="1"/>
  <c r="BD494" i="1"/>
  <c r="BD493" i="1"/>
  <c r="BD491" i="1"/>
  <c r="BD490" i="1"/>
  <c r="BD400" i="1"/>
  <c r="BD399" i="1"/>
  <c r="BD396" i="1"/>
  <c r="BD395" i="1"/>
  <c r="BD224" i="1"/>
  <c r="BD445" i="1"/>
  <c r="BD466" i="1"/>
  <c r="BD477" i="1"/>
  <c r="BD91" i="1"/>
  <c r="BD281" i="1"/>
  <c r="BD280" i="1"/>
  <c r="BD278" i="1"/>
  <c r="BD276" i="1"/>
  <c r="BD277" i="1"/>
  <c r="BD282" i="1"/>
  <c r="BD316" i="1"/>
  <c r="BD317" i="1"/>
  <c r="BD318" i="1"/>
  <c r="BD335" i="1"/>
  <c r="BD336" i="1"/>
  <c r="BD337" i="1"/>
  <c r="BD338" i="1"/>
  <c r="BD454" i="1"/>
  <c r="BD274" i="1"/>
  <c r="BD272" i="1"/>
  <c r="BD270" i="1"/>
  <c r="BD267" i="1"/>
  <c r="BD264" i="1"/>
  <c r="BD263" i="1"/>
  <c r="BD259" i="1"/>
  <c r="BD258" i="1"/>
  <c r="BD257" i="1"/>
  <c r="BD254" i="1"/>
  <c r="BD251" i="1"/>
  <c r="BD243" i="1"/>
  <c r="BD242" i="1"/>
  <c r="BD241" i="1"/>
  <c r="BD240" i="1"/>
  <c r="BD239" i="1"/>
  <c r="BD237" i="1"/>
  <c r="BD236" i="1"/>
  <c r="BD167" i="1"/>
  <c r="BD34" i="1"/>
  <c r="BD520" i="1"/>
  <c r="BD121" i="1"/>
  <c r="BD122" i="1"/>
  <c r="BD130" i="1"/>
  <c r="BD131" i="1"/>
  <c r="BD137" i="1"/>
  <c r="BD139" i="1"/>
  <c r="BD141" i="1"/>
  <c r="BD143" i="1"/>
  <c r="BD144" i="1"/>
  <c r="BD163" i="1"/>
  <c r="BD172" i="1"/>
  <c r="BD173" i="1"/>
  <c r="BD177" i="1"/>
  <c r="BD253" i="1"/>
  <c r="BD290" i="1"/>
  <c r="BD326" i="1"/>
  <c r="BD347" i="1"/>
  <c r="BD393" i="1"/>
  <c r="BD111" i="1"/>
  <c r="BD71" i="1"/>
  <c r="BD66" i="1"/>
  <c r="BD65" i="1"/>
  <c r="BD33" i="1"/>
  <c r="BD27" i="1"/>
  <c r="BD23" i="1"/>
  <c r="BD481" i="1"/>
  <c r="BD360" i="1"/>
  <c r="BD328" i="1"/>
  <c r="BD261" i="1"/>
  <c r="BD248" i="1"/>
  <c r="BD245" i="1"/>
  <c r="BD176" i="1"/>
  <c r="BD170" i="1"/>
  <c r="BD158" i="1"/>
  <c r="BD157" i="1"/>
  <c r="BD135" i="1"/>
  <c r="BD68" i="1"/>
  <c r="BD67" i="1"/>
  <c r="BD31" i="1"/>
  <c r="BD29" i="1"/>
  <c r="BD26" i="1"/>
  <c r="BD20" i="1"/>
  <c r="BD478" i="1"/>
  <c r="BD416" i="1"/>
  <c r="BD412" i="1"/>
  <c r="BD409" i="1"/>
  <c r="BD155" i="1"/>
  <c r="BD151" i="1"/>
  <c r="BD82" i="1"/>
  <c r="BD79" i="1"/>
  <c r="BD507" i="1"/>
  <c r="BD104" i="1"/>
  <c r="BD469" i="1"/>
  <c r="BD473" i="1"/>
  <c r="BD95" i="1"/>
  <c r="BD81" i="1"/>
  <c r="BD80" i="1"/>
  <c r="BD288" i="1"/>
  <c r="BD284" i="1"/>
  <c r="BD279" i="1"/>
  <c r="BD255" i="1"/>
  <c r="BD511" i="1"/>
  <c r="BD142" i="1"/>
  <c r="BD110" i="1"/>
  <c r="BD105" i="1"/>
  <c r="BD77" i="1"/>
  <c r="BD76" i="1"/>
  <c r="BD419" i="1"/>
  <c r="BD418" i="1"/>
  <c r="BD411" i="1"/>
  <c r="BD149" i="1"/>
  <c r="BD109" i="1"/>
  <c r="BD108" i="1"/>
  <c r="BD102" i="1"/>
  <c r="BD101" i="1"/>
  <c r="BD99" i="1"/>
  <c r="BD89" i="1"/>
  <c r="BD83" i="1"/>
  <c r="BD72" i="1"/>
  <c r="BD521" i="1"/>
  <c r="BD519" i="1"/>
  <c r="BD518" i="1"/>
  <c r="BD517" i="1"/>
  <c r="BD514" i="1"/>
  <c r="BD513" i="1"/>
  <c r="BD153" i="1"/>
  <c r="BD94" i="1"/>
  <c r="BD92" i="1"/>
  <c r="BD84" i="1"/>
  <c r="BD471" i="1"/>
  <c r="BD476" i="1"/>
  <c r="BD98" i="1"/>
  <c r="BD96" i="1"/>
  <c r="BD86" i="1"/>
  <c r="BD106" i="1"/>
  <c r="BD100" i="1"/>
  <c r="BD90" i="1"/>
  <c r="BD93" i="1"/>
  <c r="BD85" i="1"/>
  <c r="BD523" i="1"/>
  <c r="BD522" i="1"/>
  <c r="BD516" i="1"/>
  <c r="BD515" i="1"/>
  <c r="BD512" i="1"/>
  <c r="BD510" i="1"/>
  <c r="BD509" i="1"/>
  <c r="BD508" i="1"/>
  <c r="BD506" i="1"/>
  <c r="BD505" i="1"/>
  <c r="BD475" i="1"/>
  <c r="BD474" i="1"/>
  <c r="BD472" i="1"/>
  <c r="BD470" i="1"/>
  <c r="BD420" i="1"/>
  <c r="BD415" i="1"/>
  <c r="BD414" i="1"/>
  <c r="BD410" i="1"/>
  <c r="BD408" i="1"/>
  <c r="BD161" i="1"/>
  <c r="BD154" i="1"/>
  <c r="BD150" i="1"/>
  <c r="BD148" i="1"/>
  <c r="BD147" i="1"/>
  <c r="BD107" i="1"/>
  <c r="BD103" i="1"/>
  <c r="BD97" i="1"/>
  <c r="BD87" i="1"/>
  <c r="BD78" i="1"/>
  <c r="BD75" i="1"/>
  <c r="BD417" i="1"/>
  <c r="BD292" i="1"/>
  <c r="BD291" i="1"/>
  <c r="BD286" i="1"/>
  <c r="BD285" i="1"/>
  <c r="BD283" i="1"/>
  <c r="BD275" i="1"/>
  <c r="BD273" i="1"/>
  <c r="BD271" i="1"/>
  <c r="BD269" i="1"/>
  <c r="BD268" i="1"/>
  <c r="BD266" i="1"/>
  <c r="BD262" i="1"/>
  <c r="BD260" i="1"/>
  <c r="BD256" i="1"/>
  <c r="BD250" i="1"/>
  <c r="BD249" i="1"/>
  <c r="BD247" i="1"/>
  <c r="BD235" i="1"/>
  <c r="BD234" i="1"/>
  <c r="BD233" i="1"/>
  <c r="BD185" i="1"/>
  <c r="BD183" i="1"/>
  <c r="BD178" i="1"/>
  <c r="BD171" i="1"/>
  <c r="BD168" i="1"/>
  <c r="BD159" i="1"/>
  <c r="BD156" i="1"/>
  <c r="BD152" i="1"/>
  <c r="BD145" i="1"/>
  <c r="BD134" i="1"/>
  <c r="BD133" i="1"/>
  <c r="BD128" i="1"/>
  <c r="BD127" i="1"/>
  <c r="BD123" i="1"/>
  <c r="BD118" i="1"/>
  <c r="BD113" i="1"/>
  <c r="BD88" i="1"/>
  <c r="BD74" i="1"/>
  <c r="BD73" i="1"/>
  <c r="BD69" i="1"/>
  <c r="BD32" i="1"/>
  <c r="BD30" i="1"/>
  <c r="BD25" i="1"/>
  <c r="BD24" i="1"/>
  <c r="BD22" i="1"/>
  <c r="BD18" i="1"/>
  <c r="BD17" i="1"/>
  <c r="BD16" i="1"/>
  <c r="BD15" i="1"/>
  <c r="BD14" i="1"/>
  <c r="BD11" i="1"/>
  <c r="BD10" i="1"/>
  <c r="BD9" i="1"/>
  <c r="BD8" i="1"/>
  <c r="BD7" i="1"/>
  <c r="BD6" i="1"/>
  <c r="BD355" i="1"/>
  <c r="BD356" i="1"/>
  <c r="BD357" i="1"/>
  <c r="BD358" i="1"/>
  <c r="BD456" i="1"/>
  <c r="BD457" i="1"/>
  <c r="BD458" i="1"/>
  <c r="BD459" i="1"/>
  <c r="BD460" i="1"/>
  <c r="BD461" i="1"/>
  <c r="BD462" i="1"/>
  <c r="BD463" i="1"/>
  <c r="BD483" i="1"/>
  <c r="BD484" i="1"/>
  <c r="BD485" i="1"/>
  <c r="BD486" i="1"/>
  <c r="BD487" i="1"/>
  <c r="BD482" i="1"/>
  <c r="BD455" i="1"/>
  <c r="BD413" i="1"/>
  <c r="BD394" i="1"/>
  <c r="BD362" i="1"/>
  <c r="BD361" i="1"/>
  <c r="BD354" i="1"/>
  <c r="BD352" i="1"/>
  <c r="BD348" i="1"/>
  <c r="BD346" i="1"/>
  <c r="BD345" i="1"/>
  <c r="BD344" i="1"/>
  <c r="BD340" i="1"/>
  <c r="BD339" i="1"/>
  <c r="BD334" i="1"/>
  <c r="BD333" i="1"/>
  <c r="BD330" i="1"/>
  <c r="BD329" i="1"/>
  <c r="BD289" i="1"/>
  <c r="BD287" i="1"/>
  <c r="BD265" i="1"/>
  <c r="BD252" i="1"/>
  <c r="BD246" i="1"/>
  <c r="BD244" i="1"/>
  <c r="BD238" i="1"/>
  <c r="BD207" i="1"/>
  <c r="BD186" i="1"/>
  <c r="BD184" i="1"/>
  <c r="BD182" i="1"/>
  <c r="BD181" i="1"/>
  <c r="BD180" i="1"/>
  <c r="BD179" i="1"/>
  <c r="BD175" i="1"/>
  <c r="BD174" i="1"/>
  <c r="BD169" i="1"/>
  <c r="BD166" i="1"/>
  <c r="BD165" i="1"/>
  <c r="BD164" i="1"/>
  <c r="BD162" i="1"/>
  <c r="BD160" i="1"/>
  <c r="BD146" i="1"/>
  <c r="BD140" i="1"/>
  <c r="BD136" i="1"/>
  <c r="BD132" i="1"/>
  <c r="BD129" i="1"/>
  <c r="BD126" i="1"/>
  <c r="BD125" i="1"/>
  <c r="BD124" i="1"/>
  <c r="BD120" i="1"/>
  <c r="BD119" i="1"/>
  <c r="BD117" i="1"/>
  <c r="BD116" i="1"/>
  <c r="BD115" i="1"/>
  <c r="BD114" i="1"/>
  <c r="BD112" i="1"/>
  <c r="BD64" i="1"/>
  <c r="BD63" i="1"/>
  <c r="BD62"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35" i="1"/>
  <c r="BD28" i="1"/>
  <c r="BD21" i="1"/>
  <c r="BD19" i="1"/>
  <c r="BD13" i="1"/>
  <c r="BD12" i="1"/>
  <c r="BD5" i="1"/>
  <c r="BD4" i="1"/>
  <c r="BD3" i="1"/>
  <c r="BD2" i="1"/>
</calcChain>
</file>

<file path=xl/sharedStrings.xml><?xml version="1.0" encoding="utf-8"?>
<sst xmlns="http://schemas.openxmlformats.org/spreadsheetml/2006/main" count="15618" uniqueCount="2373">
  <si>
    <t>Unique ID</t>
  </si>
  <si>
    <t>Site</t>
  </si>
  <si>
    <t>Country</t>
  </si>
  <si>
    <t>Country Code</t>
  </si>
  <si>
    <t>County</t>
  </si>
  <si>
    <t>Region</t>
  </si>
  <si>
    <t>Latitude</t>
  </si>
  <si>
    <t>Longitude</t>
  </si>
  <si>
    <t>Alt (masl)</t>
  </si>
  <si>
    <t>Modelled Mean Annual Precipitation (MAP) (‰)</t>
  </si>
  <si>
    <t>Underlying Geology</t>
  </si>
  <si>
    <t>Simplified Geology</t>
  </si>
  <si>
    <t>Environment</t>
  </si>
  <si>
    <t>C14_date</t>
  </si>
  <si>
    <t>Date_Range</t>
  </si>
  <si>
    <t>Date Category</t>
  </si>
  <si>
    <t>Bioapatite_Element_Sampled</t>
  </si>
  <si>
    <t>Bioap_Bone_Tooth</t>
  </si>
  <si>
    <t>Grave/ID number</t>
  </si>
  <si>
    <t>Skeleton/Lab ID</t>
  </si>
  <si>
    <t>Sk_Age</t>
  </si>
  <si>
    <t>Age Category</t>
  </si>
  <si>
    <t>Sex</t>
  </si>
  <si>
    <t>Gender</t>
  </si>
  <si>
    <t>Stature</t>
  </si>
  <si>
    <t>Pathology</t>
  </si>
  <si>
    <t>Grave Goods</t>
  </si>
  <si>
    <t>Number of Grave Goods</t>
  </si>
  <si>
    <t>Foreign Objects</t>
  </si>
  <si>
    <t>Grave Orientation</t>
  </si>
  <si>
    <t>Body Position</t>
  </si>
  <si>
    <t>Internment Style</t>
  </si>
  <si>
    <t>Woman of interest?</t>
  </si>
  <si>
    <t>bioap_d13C</t>
  </si>
  <si>
    <t>Measured O-carb PDB</t>
  </si>
  <si>
    <t>O-carb SMOW</t>
  </si>
  <si>
    <t>O-PO4 SMOW Iacumin</t>
  </si>
  <si>
    <t>O-PO4 SMOW Measured/Chenery 2012</t>
  </si>
  <si>
    <t>Chenery 2010 correction</t>
  </si>
  <si>
    <t>O-dw-SMOW Levinson</t>
  </si>
  <si>
    <t>O-dw-SMOW Chenery 2012</t>
  </si>
  <si>
    <t>T/degC Levinson</t>
  </si>
  <si>
    <t>T/degC Chenery</t>
  </si>
  <si>
    <t>87Sr/86Sr</t>
  </si>
  <si>
    <t>Sr_ppm</t>
  </si>
  <si>
    <t>Δ18Odw-MAP Levinson</t>
  </si>
  <si>
    <t>Δ18Odw-MAP Chenery</t>
  </si>
  <si>
    <t>References</t>
  </si>
  <si>
    <t>A5M1H</t>
  </si>
  <si>
    <t>England</t>
  </si>
  <si>
    <t>Bedfordshire</t>
  </si>
  <si>
    <t>Upper Thames and Chilterns</t>
  </si>
  <si>
    <t>Chalk, Diamicton, Clay, Silt, Sand And Gravel</t>
  </si>
  <si>
    <t>Chalk</t>
  </si>
  <si>
    <t>Inland</t>
  </si>
  <si>
    <t>7th century</t>
  </si>
  <si>
    <t>C/D</t>
  </si>
  <si>
    <t>LM1</t>
  </si>
  <si>
    <t>Tooth</t>
  </si>
  <si>
    <t>3022/H[3026]</t>
  </si>
  <si>
    <t>36-45</t>
  </si>
  <si>
    <t>U5</t>
  </si>
  <si>
    <t>U</t>
  </si>
  <si>
    <t>Cribra orbitalia</t>
  </si>
  <si>
    <t>Fe buckle, Fe knife</t>
  </si>
  <si>
    <t>NW-SE</t>
  </si>
  <si>
    <t>Extended supine</t>
  </si>
  <si>
    <t>Earth cut grave</t>
  </si>
  <si>
    <t>Leggett S, Rose A, Praet E, Le Roux P (2021). "Multi-tissue and multi-isotope (δ13C, δ15N, δ18O and 87/86Sr) data for early medieval human and animal palaeoecology." Ecology 102(6): e03349.</t>
  </si>
  <si>
    <t>LOWER M1</t>
  </si>
  <si>
    <t>3029/H[3031]</t>
  </si>
  <si>
    <t>Adult</t>
  </si>
  <si>
    <t>Cribra orbitalia, Femoral head necrosis, bone cysts</t>
  </si>
  <si>
    <t>W-E</t>
  </si>
  <si>
    <t>RPM2</t>
  </si>
  <si>
    <t>3033/H[3034]</t>
  </si>
  <si>
    <t>18-25</t>
  </si>
  <si>
    <t>F4</t>
  </si>
  <si>
    <t>F?</t>
  </si>
  <si>
    <t>F</t>
  </si>
  <si>
    <t>Cu alloy brooch (Cu alloy linked pin chain and ring), workbox, ?chatelaine, Fe keys</t>
  </si>
  <si>
    <t>SE-NW</t>
  </si>
  <si>
    <t>LPM2</t>
  </si>
  <si>
    <t>3036/H[3035]</t>
  </si>
  <si>
    <t>M4</t>
  </si>
  <si>
    <t>M</t>
  </si>
  <si>
    <t>M?</t>
  </si>
  <si>
    <t>Fe knife, Cu alloy buckle</t>
  </si>
  <si>
    <t>RM1</t>
  </si>
  <si>
    <t>3011/H[3010]</t>
  </si>
  <si>
    <t>U4</t>
  </si>
  <si>
    <t>Fe knife with ?sheath</t>
  </si>
  <si>
    <t>3019/H[3020]</t>
  </si>
  <si>
    <t>6-11</t>
  </si>
  <si>
    <t>2/U3</t>
  </si>
  <si>
    <t>Calculus</t>
  </si>
  <si>
    <t>Cu alloy buckle, Cu alloy  object, Fe knife</t>
  </si>
  <si>
    <t>S-N</t>
  </si>
  <si>
    <t>Buckland Dover</t>
  </si>
  <si>
    <t>Kent</t>
  </si>
  <si>
    <t>Kent and East Sussex</t>
  </si>
  <si>
    <t>Chalk and clay with flint</t>
  </si>
  <si>
    <t>Coastal</t>
  </si>
  <si>
    <t>510-585 AD</t>
  </si>
  <si>
    <t>B</t>
  </si>
  <si>
    <t>UPPER M2 R</t>
  </si>
  <si>
    <t>DBC94_204</t>
  </si>
  <si>
    <t>23-28</t>
  </si>
  <si>
    <t>?Necklace (125-130 amber beads, 8 glass beads), Ag gilt Kentish disc brooch with garnet setting, Cu alloy Roman coin (Vespasian AD69-79), shale spindle whorl, pebble, marine shell, Cu alloy buckle, Sn shoe strap studs, Cu-alloy strap-ends, Ag finger ring, Fe and cu-alloy chatelaine, Fe pin, Cu alloy pierced Roman coin, Au bracteate, Fe frags</t>
  </si>
  <si>
    <t>N-S</t>
  </si>
  <si>
    <t>415-555 AD</t>
  </si>
  <si>
    <t>A/B</t>
  </si>
  <si>
    <t>UPPER M2 L</t>
  </si>
  <si>
    <t>DBC94_250</t>
  </si>
  <si>
    <t>25-30</t>
  </si>
  <si>
    <t>F4/5</t>
  </si>
  <si>
    <t>Osteophytes</t>
  </si>
  <si>
    <t xml:space="preserve">Au bracteate, Ivory purse ring, Fe pin/rod, pair of Ag scutiform pendants, Ag finger ring with coiled bezel, ?necklace (5x amber beads, 1 gold bead, 139 x glass beads), Fe sword-shaped weaving batten, glass bowl, 2x glass bell beaker, 7x loose garnets, Cu alloy bucket pendant, Fe pierced lozenge with Fe ring-binding, Cu alloy ring with clip, Cu alloy ?purse mount, Antler burr pendant, Fe knife, Fe Chatelaine (keys and rings)  </t>
  </si>
  <si>
    <t>Decapitated, Extended supine</t>
  </si>
  <si>
    <t>Coffin?</t>
  </si>
  <si>
    <t>DBC94_271</t>
  </si>
  <si>
    <t>20-30</t>
  </si>
  <si>
    <t>Fe knife, Ag spiral finger ring, 2x Cu-alloy shoe-shaped studs</t>
  </si>
  <si>
    <t>NNW-SSE</t>
  </si>
  <si>
    <t>525-565 AD</t>
  </si>
  <si>
    <t>DBC94_297</t>
  </si>
  <si>
    <t>30-35</t>
  </si>
  <si>
    <t>M4/5</t>
  </si>
  <si>
    <t>Glass cone beaker, Fe spearhead, high-tin cu-alloy buckle and dome-headed studs, Cu-alloy mount, Cu-alloy ring, Fe knife, Fe spear ferrule, Fe shield grip and Fe shield boss and rivets x2, Fe shield grip, Cu-alloy sheet mount, x5 Cu-alloy rivets with sheet frags</t>
  </si>
  <si>
    <t>Coffin, flint and chalk packing</t>
  </si>
  <si>
    <t>430-630 AD</t>
  </si>
  <si>
    <t>B/C</t>
  </si>
  <si>
    <t>LOWER M2 L(?)</t>
  </si>
  <si>
    <t>DBC94_323</t>
  </si>
  <si>
    <t>40+</t>
  </si>
  <si>
    <t>M5/6</t>
  </si>
  <si>
    <t>Fe spearhead, Cu alloy disc headed shield board rivet, Fe shield boss and grip, 3x cu-alloy disc headed shield board rivets</t>
  </si>
  <si>
    <t>lower m2 L</t>
  </si>
  <si>
    <t>DBC94_336</t>
  </si>
  <si>
    <t>30-40</t>
  </si>
  <si>
    <t>F5</t>
  </si>
  <si>
    <t>Irregular central defect on talar surface of left navicular</t>
  </si>
  <si>
    <t>Necklace?(20x amber beads, 16x glass beads), Cu-alloy tweezers, Fe chain complex, Fe knife, Fe ring, Fe keys/girdle hanger on large wire ring, Fe binding on cu-alloy sheet, Antler burr ring, high-tin cu-alloy buckle</t>
  </si>
  <si>
    <t>510-685 AD</t>
  </si>
  <si>
    <t>lower M2 R</t>
  </si>
  <si>
    <t>DBC94_346</t>
  </si>
  <si>
    <t>M5</t>
  </si>
  <si>
    <t>Osteoarthritis</t>
  </si>
  <si>
    <t>Fe spearhead, Fe sword, fe knife, Fe iron rod, Fe T-shaped axehead, Fe buckle</t>
  </si>
  <si>
    <t>upper M2 L</t>
  </si>
  <si>
    <t>DBC94_347</t>
  </si>
  <si>
    <t>14-16</t>
  </si>
  <si>
    <t>F3</t>
  </si>
  <si>
    <t>Au strip, glass cone beaker, cu-alloy wire frags, Necklace?(24 amber beads, one jet bead, 16 glass beads), Ag-gilt whirl-shaped openwork brooch with glass settings, Ag-gilt Kentish small square-headed brooch with garnets, Fe chain, Ag sheet folded into a ring, Fe buckle and plate, Fe chatelaine with keys, Ag-gilt radiate headed brooch, Fe ring with suspension loops, lead spindle-whorl</t>
  </si>
  <si>
    <t>Coffin? Flint packing</t>
  </si>
  <si>
    <t>565-610 AD</t>
  </si>
  <si>
    <t>C</t>
  </si>
  <si>
    <t>DBC94_375</t>
  </si>
  <si>
    <t>Osteophytes, Schmorl's nodes</t>
  </si>
  <si>
    <t>Fe spearhead, Fe sword, Fe shield boss and grip, Fe buckle and plate and small Fe cleat</t>
  </si>
  <si>
    <t>485-545 AD</t>
  </si>
  <si>
    <t>391B</t>
  </si>
  <si>
    <t>DBC94_391B</t>
  </si>
  <si>
    <t>20-25</t>
  </si>
  <si>
    <t>Wooden bucket with metal fittings, Rock crystal ball in Ag-gilt sling, Au strip, 2x Ag-gilt rosette brooches, Roman intaglio set in Ag-ilt slings suspended on Cu-alloy ring, Fe pin, Au pendant, Ag pendant Ag-wire slipknot ring, Large chalk bead, 3x Ag-gilt cast Kentish square-headed brooch with garnets,  Cu-alloy buckle with shoe-shaped studs, 2x Cu-alloy Roman coin (AD 270-274 Tetricus I), Fe and Pb frags - nails?, Ag hook from brooch?, Ag rivet, Fe chain link, 2x Fe knife, Fe strips, pair of Cu-alloy rings, Fe chain link, Beads (115 amber beads, 62 glass beads)</t>
  </si>
  <si>
    <t>Coffin, chalk and flint packing, double-stacked grave</t>
  </si>
  <si>
    <t>LOWER M2 L</t>
  </si>
  <si>
    <t>DBC94_407</t>
  </si>
  <si>
    <t>Necklace?(24 amber beads, 52 glass beads), Fe knife, Cu-alloy Iron Age toggle, Cu-alloy buckle plus 2x cu-alloy shoe-shaped studs, 2x Ag-gilt bow brooches, Cu-alloy Roman coin (AD 323-324 Crispus), Roman intaglio, cu-alloy and Fe chatelaine, Fe pin shaft</t>
  </si>
  <si>
    <t>DBC94_426</t>
  </si>
  <si>
    <t>40-50</t>
  </si>
  <si>
    <t>Fe buckle</t>
  </si>
  <si>
    <t>Stones at foot of grave, Earth Cut Grave</t>
  </si>
  <si>
    <t>Collingbourne Ducis</t>
  </si>
  <si>
    <t>Wiltshire</t>
  </si>
  <si>
    <t>Wessex</t>
  </si>
  <si>
    <t>Chalk, Head and Alluvium</t>
  </si>
  <si>
    <t>6th century</t>
  </si>
  <si>
    <t>upper PM2 L</t>
  </si>
  <si>
    <t>CD74_2</t>
  </si>
  <si>
    <t>Caries, attrition, calculus, osteoarthrititis in spine, scapulae and legs, strony humeral muscle attachments</t>
  </si>
  <si>
    <t>Fe sword, Shield (Fe boss, Fe grip), Fe knife, bone bead, Fe buckle, Tubular pice of bronze sheet</t>
  </si>
  <si>
    <t>5th - 7th century</t>
  </si>
  <si>
    <t>Lower PM1 L</t>
  </si>
  <si>
    <t>4a</t>
  </si>
  <si>
    <t>CD74_4A</t>
  </si>
  <si>
    <t>Calculus, alveolar recession, antemortem tooth loss?, caries, abscesses, attrition</t>
  </si>
  <si>
    <t>Fe knife, Fe buckle, Fe nail</t>
  </si>
  <si>
    <t>WSW-ENE</t>
  </si>
  <si>
    <t>Double burial, earth cut grave</t>
  </si>
  <si>
    <t>4b</t>
  </si>
  <si>
    <t>CD74_4B</t>
  </si>
  <si>
    <t>M3</t>
  </si>
  <si>
    <t>Calculus, enamel hypoplasia, deformation of tibiae - osteomyelitis?, periostitis in one fibula</t>
  </si>
  <si>
    <t>Fe pin?</t>
  </si>
  <si>
    <t>Semi-flexed on side</t>
  </si>
  <si>
    <t>deciduous lower M2 1/2 unsided</t>
  </si>
  <si>
    <t>CD74_8</t>
  </si>
  <si>
    <t>N</t>
  </si>
  <si>
    <t>upper M2 R</t>
  </si>
  <si>
    <t>CD74_10</t>
  </si>
  <si>
    <t>Slight calculus and attrition, caries, fractured L femur</t>
  </si>
  <si>
    <t>SW-NE</t>
  </si>
  <si>
    <t>late 5th century</t>
  </si>
  <si>
    <t>upper PM2 R</t>
  </si>
  <si>
    <t>CD74_11</t>
  </si>
  <si>
    <t>Bronze disc brooch, Fe belt buckle with Ag inlay</t>
  </si>
  <si>
    <t>CD74_14</t>
  </si>
  <si>
    <t>Calculus, alveolar recession, attrition, small bony protuberances between greater trochanter and L femoral head</t>
  </si>
  <si>
    <t>2x bronze small-long brooches, Fe pin, Fe knife</t>
  </si>
  <si>
    <t>Flexed Left</t>
  </si>
  <si>
    <t>early 6th century</t>
  </si>
  <si>
    <t>lower central incisor R</t>
  </si>
  <si>
    <t>CD74_15</t>
  </si>
  <si>
    <t>?osteitic putting on parietal, calculus, tooth fracture with pulp exposure and infection, attrition</t>
  </si>
  <si>
    <t>Fe spearhead, Fe knife</t>
  </si>
  <si>
    <t>Earth cut grave, charcoal</t>
  </si>
  <si>
    <t>lower M1 L</t>
  </si>
  <si>
    <t>CD74_17</t>
  </si>
  <si>
    <t>Calculus, attrition</t>
  </si>
  <si>
    <t>Fe knife</t>
  </si>
  <si>
    <t>lower PM2 R</t>
  </si>
  <si>
    <t>CD74_18</t>
  </si>
  <si>
    <t>Calculus, alveolar recession, periodontal disease, antemortem tooth loss, attrition, osteoarthritis in spine, marked muscle attachments in humeri</t>
  </si>
  <si>
    <t>CD74_20</t>
  </si>
  <si>
    <t>Calculus, heavy attrition, caries, tooth infection, L humerus thicker than R, R radius thicker than L</t>
  </si>
  <si>
    <t>2x gilt-bronze saucer brooches, bronze pin, Fe buckle, Fe knife, ?necklace(94 beads - 88 amber, 6 glass)</t>
  </si>
  <si>
    <t>lower M2 L</t>
  </si>
  <si>
    <t>CD74_21</t>
  </si>
  <si>
    <t>35-40</t>
  </si>
  <si>
    <t>Calculus, alveolar recession, attrition, caries, apical infections</t>
  </si>
  <si>
    <t>upper M3 L</t>
  </si>
  <si>
    <t>CD75_31</t>
  </si>
  <si>
    <t>Calculus, alveolar recession, attrition, caries, abscesses</t>
  </si>
  <si>
    <t>2x gilt-bronze button brooches with stylised human faces, 2x Fe pins, Ag finger ring x2, Bronze finger ring, bronze cosmmetic brush holder, Fe knife, bone spindle whorl, bone comb, necklace? (292 beads - 48 glass, 2 rock crystal, 242 amber)</t>
  </si>
  <si>
    <t>CD75_34</t>
  </si>
  <si>
    <t>Hypoplasia, calculus, alveolar recession, periodontal disease, attrition, osteoarthritis in spine, marked antero-posterior flattening of tibiae</t>
  </si>
  <si>
    <t>Edix Hill</t>
  </si>
  <si>
    <t>Cambridgeshire</t>
  </si>
  <si>
    <t>Cambridge and South Cambs</t>
  </si>
  <si>
    <t>Cretaceous Chalk and Mudstone, Oadby Member - Diamicton</t>
  </si>
  <si>
    <t>525-595 AD</t>
  </si>
  <si>
    <t>ULPM2</t>
  </si>
  <si>
    <t>BAEH_13A/BAEH/13.1</t>
  </si>
  <si>
    <t>45+</t>
  </si>
  <si>
    <t>Arthritis, dental pathology and trauma</t>
  </si>
  <si>
    <t>Fe buckle and buckle loop, Fe knife, Fe spearhead, Cu-alloy vessel mount, Fe frag, Fe objects</t>
  </si>
  <si>
    <t>ESE-WNW</t>
  </si>
  <si>
    <t>Flexed supine</t>
  </si>
  <si>
    <t>510-575 AD</t>
  </si>
  <si>
    <t>LLM2</t>
  </si>
  <si>
    <t>BAEH_428</t>
  </si>
  <si>
    <t>30-34</t>
  </si>
  <si>
    <t>Arthritis, dietary pathology, trauma</t>
  </si>
  <si>
    <t>2x Cu-alloy cast saucer brooches, Necklace (beads - 12 glass, 145 amber), Fe and Cu-alloy buckle, Fe buckle, Cu-alloy belt ring, Fe knife, Fe ring and latchlifter, Bag complex (Cu-alloy sheet frafs, 2 fe rivets), Ivory purse ring, Small bone ring, Cu-alloy ?brush tube, Cu-alloy frags</t>
  </si>
  <si>
    <t>575-650 AD</t>
  </si>
  <si>
    <t>urpm2</t>
  </si>
  <si>
    <t>BAEH_161</t>
  </si>
  <si>
    <t>23-35</t>
  </si>
  <si>
    <t>Arthritis, congenital/developmental pathology and trauma</t>
  </si>
  <si>
    <t>Cu-alloy buckle, Fe knife, Fe latchlifter, Fe ring, Fe nail</t>
  </si>
  <si>
    <t>SSE-NNW</t>
  </si>
  <si>
    <t>Earth cut grave, pillow</t>
  </si>
  <si>
    <t>LRM2</t>
  </si>
  <si>
    <t>BAEH_11</t>
  </si>
  <si>
    <t>25-35</t>
  </si>
  <si>
    <t>Arthritis and special pathological features</t>
  </si>
  <si>
    <t>Fe buckle, Fe knife, Fe spearhead, Fe shield boss and grip</t>
  </si>
  <si>
    <t>SSW-NNE</t>
  </si>
  <si>
    <t>LRPM2</t>
  </si>
  <si>
    <t>BAEH_9</t>
  </si>
  <si>
    <t>25-29</t>
  </si>
  <si>
    <t>Linear enamel hypoplasia, endocranial extra-cortical new bone and vascularity, additional T13 vertabra</t>
  </si>
  <si>
    <t>Necklace (glass and amber beads), Fe knife</t>
  </si>
  <si>
    <t>Coffin?, Marker post</t>
  </si>
  <si>
    <t>BAEH_553</t>
  </si>
  <si>
    <t>Arthritis, trauma and dental disease</t>
  </si>
  <si>
    <t>Fe buckle, Fe knife, Fe spearhead</t>
  </si>
  <si>
    <t>BAEH_526</t>
  </si>
  <si>
    <t>35-45</t>
  </si>
  <si>
    <t>Arthritis, dental disease and infection, leprosy?</t>
  </si>
  <si>
    <t>Cu-alloy cruciform brooch, Cu-alloy small-long brooch, Necklace(18 amber beads), Fe knife, Cu-alloy tweezers, 2 pairs of Cu-alloy wrist clasps, Cu-alloy sheet, 10 Fe frags</t>
  </si>
  <si>
    <t>Semi-flexed, supine</t>
  </si>
  <si>
    <t>BAEH_530</t>
  </si>
  <si>
    <t>52-59</t>
  </si>
  <si>
    <t>F6</t>
  </si>
  <si>
    <t>Dental disease and infection and special pathological features</t>
  </si>
  <si>
    <t>2x Cu-alloy applied saucer brooches, Necklace(beads - 18 glass, 45 amber), 2x Cu-alloy looped spangles, Cu-alloy buckle, Cu-alloy sheet frags x9, Slip-knot bracelet Cu-alloy</t>
  </si>
  <si>
    <t>U?LPM2</t>
  </si>
  <si>
    <t>BAEH_423</t>
  </si>
  <si>
    <t>Scaphocephaly,</t>
  </si>
  <si>
    <t>Cu-alloy buckle, Fe nail, Shield studs</t>
  </si>
  <si>
    <t>BAEH_19</t>
  </si>
  <si>
    <t>20-24</t>
  </si>
  <si>
    <t>Arthritis, dietary, Congenital/developmental pathology and special pathological features</t>
  </si>
  <si>
    <t>Fe buckle, Fe knife, Fe shield boss and grip, 2x Fe spearheads</t>
  </si>
  <si>
    <t>Earth cut grave, post hole grave marker</t>
  </si>
  <si>
    <t>600-650 AD</t>
  </si>
  <si>
    <t>D</t>
  </si>
  <si>
    <t>URPM2</t>
  </si>
  <si>
    <t>BAEH_578</t>
  </si>
  <si>
    <t>19-25</t>
  </si>
  <si>
    <t>Arthritis, congenital/developmental pathology and dental disease</t>
  </si>
  <si>
    <t>Coffin</t>
  </si>
  <si>
    <t>LRPM2?</t>
  </si>
  <si>
    <t>BAEH_29</t>
  </si>
  <si>
    <t>Arthritis, congenital/developmental pathology and disease</t>
  </si>
  <si>
    <t>Necklace (7 polychrome glass, 5 amber), Fe knife, pot, antler comb</t>
  </si>
  <si>
    <t>BAEH_551</t>
  </si>
  <si>
    <t>Arthritis</t>
  </si>
  <si>
    <t>Fe and Cu-alloy buckle, Fe knife, Antler comb, Tinned Cu-alloy plate frag</t>
  </si>
  <si>
    <t>LLPM2</t>
  </si>
  <si>
    <t>BAEH_135</t>
  </si>
  <si>
    <t>Arthritis, dental disease, congenital/developmental and special pathology</t>
  </si>
  <si>
    <t>Fe buckle, Fe knife, Fe rod, Fe object</t>
  </si>
  <si>
    <t>BAEH_359</t>
  </si>
  <si>
    <t>Fe buckle, Fe ring frags, 2 pairs of wrist-clasps Cu-alloy, Fe knife, Fe rod frags, Fe ring frags, Ivory purse ring, Cu-alloy strap mounts, Cu-alloy sheet frags, Fe rod frags, Fe frags</t>
  </si>
  <si>
    <t>Coffin? Shroud?</t>
  </si>
  <si>
    <t>106A</t>
  </si>
  <si>
    <t>BAEH_626A</t>
  </si>
  <si>
    <t>18-20</t>
  </si>
  <si>
    <t>2x gilt Cu-alloy cast saucer brooches, Necklace(11 glass beads, 167 amber beads, 1 crystal, 1 cristobalite), Fe buckle, Fe girdle hanger, Cu-alloy ring, 2 pairs of Cu-alloy wrist clasps, 2x Fe studs</t>
  </si>
  <si>
    <t>URM2</t>
  </si>
  <si>
    <t>BAEH_52</t>
  </si>
  <si>
    <t>Cu-alloy buckle, Fe knife, Fe sheet frags</t>
  </si>
  <si>
    <t>Disturbed</t>
  </si>
  <si>
    <t>106B</t>
  </si>
  <si>
    <t>BAEH_626B</t>
  </si>
  <si>
    <t>Fe knife, Fe spearhead, Cu-alloy sheet fragment</t>
  </si>
  <si>
    <t>BAEH_453A</t>
  </si>
  <si>
    <t>Arthritis, pilasterism, dietary andother special
pathology</t>
  </si>
  <si>
    <t>Fe buckle, Fe knife, Bucket, Shield boss and studs, Spearhead</t>
  </si>
  <si>
    <t>BAEH_150</t>
  </si>
  <si>
    <t>Arthritis and dental disease</t>
  </si>
  <si>
    <t>Fe knife, Fe ring, Fe buckle loop, Fe spearhead</t>
  </si>
  <si>
    <t>BAEH_151</t>
  </si>
  <si>
    <t>Fe knife, Shield(Fe boss, Fe grip, Fe frags, Cu-alloy stud), Fe spearhead, 2x Cu-alloy rings, Fe rivet, Fe frag</t>
  </si>
  <si>
    <t>Coffin?, stakeholes for grave marks at foot of grave</t>
  </si>
  <si>
    <t>625-680 AD</t>
  </si>
  <si>
    <t>BAEH_459</t>
  </si>
  <si>
    <t>Necklace(7 glass beads, Au composite scutiform pendant, Crystal drop pendant in Au frame), 2+ Ag slip-knot rings, Cu-alloy ring, Fe knife, Antler comb, Fe nail</t>
  </si>
  <si>
    <t>Supine?</t>
  </si>
  <si>
    <t>109B</t>
  </si>
  <si>
    <t>BAEH_683B</t>
  </si>
  <si>
    <t>Dental disease</t>
  </si>
  <si>
    <t>1 x glass bead, Cu-alloy Roman coin, Cu-alloy buckle, Fe knife, Fe Chatelaine, Antler spindle whorl, Pot, Fe box fittings</t>
  </si>
  <si>
    <t>BAEH_424</t>
  </si>
  <si>
    <t>Cu-alloy annular brooch, Necklace(1 glass bead, 11 amber beads), Cu-alloy buckle, 3x Fe latchlifters, Fe double rod, Fe ring, Cu-alloy strip sheet, Frags of Cu-alloy and Fe, 6x Fe frags</t>
  </si>
  <si>
    <t>BAEH_440A/BAEH_440.1</t>
  </si>
  <si>
    <t>Arthritis, congenital/developmental pathology and possible disease</t>
  </si>
  <si>
    <t>Necklace(2 glass beads, 29 amber beads, 1 bone bead), Fe buckle, Fe nail</t>
  </si>
  <si>
    <t>Double burial, head pillowed on infant, earth cut grave</t>
  </si>
  <si>
    <t xml:space="preserve">ULM2/3 </t>
  </si>
  <si>
    <t>47a</t>
  </si>
  <si>
    <t>BAEH_147A?</t>
  </si>
  <si>
    <t>16-17</t>
  </si>
  <si>
    <t>Fe spearhead, Fe rod, cu-alloy plate, potsherds</t>
  </si>
  <si>
    <t>?Double burial, Earth cut grave</t>
  </si>
  <si>
    <t>BAEH_727</t>
  </si>
  <si>
    <t>Os acromiale, bipartite trapezoids</t>
  </si>
  <si>
    <t>Fe buckle, Fe spearhead</t>
  </si>
  <si>
    <t>BAEH_576</t>
  </si>
  <si>
    <t>Arthritis and dental pathology</t>
  </si>
  <si>
    <t>Chalk-marl pillow, coffin</t>
  </si>
  <si>
    <t>BAEH_405</t>
  </si>
  <si>
    <t>Special pathological features</t>
  </si>
  <si>
    <t>BAEH_458</t>
  </si>
  <si>
    <t>60+</t>
  </si>
  <si>
    <t>Arthritis, congenital/developmental pathology, and dental disease</t>
  </si>
  <si>
    <t>BAEH_592</t>
  </si>
  <si>
    <t>Arthritis, congenital/developmental and dietary pathology, dental disease and infection</t>
  </si>
  <si>
    <t>Cu-alloy pin, Antler comb</t>
  </si>
  <si>
    <t>BAEH_586</t>
  </si>
  <si>
    <t>10-11</t>
  </si>
  <si>
    <t>U3</t>
  </si>
  <si>
    <t>65 300A</t>
  </si>
  <si>
    <t>BAEH_95</t>
  </si>
  <si>
    <t>Arthritis, congenital/developmental pathology, trauma, other pathological features</t>
  </si>
  <si>
    <t>545-610 AD</t>
  </si>
  <si>
    <t>ULM2</t>
  </si>
  <si>
    <t>66A</t>
  </si>
  <si>
    <t>BAEH_322A</t>
  </si>
  <si>
    <t>Arthritis, dental disease and infection, other pathologies, tuberculosis</t>
  </si>
  <si>
    <t>Fe buckle, Cu-alloy vessel mounts, 5x Fe shield studs, Fe spearhead</t>
  </si>
  <si>
    <t>BAEH_149</t>
  </si>
  <si>
    <t>Iron Age/Roman Fe brooch, 2x beads (1 glass, 1 shell), 2x Fe nails, Iron Age potsherds</t>
  </si>
  <si>
    <t>BAEH_436</t>
  </si>
  <si>
    <t>Arthritis and dietary pathology</t>
  </si>
  <si>
    <t>Shale annular brooch, Necklace(beads - 11 glass, 3 amber), Fe buckle, Antler ring, 3x Fe latchlifters, Fe girdle hanger, Fe ring, 2x Fe studs, Fe ring frags, Fe double looped link, 2x Fe frags</t>
  </si>
  <si>
    <t>BAEH_183</t>
  </si>
  <si>
    <t>25-32</t>
  </si>
  <si>
    <t>Cu-alloy pin, 2x buckle Cu-alloy, Fe knife, Ag ring, 4+ Fe interlinked rings, 'chain-link' figure-of-eight Cu-alloy, Fe ring, Fe stud, 7x Fe eyelets from bed and plate grag with rivet, Fe stay with wood</t>
  </si>
  <si>
    <t>Bed, marker posts, ?barrow</t>
  </si>
  <si>
    <t>Finglesham</t>
  </si>
  <si>
    <t>Cretaceous Chalk, Palaeogene Alluvium, Sand, Gravel, Silt, Sand, Diamicton</t>
  </si>
  <si>
    <t>510-580 AD</t>
  </si>
  <si>
    <t>lower M3 R</t>
  </si>
  <si>
    <t>FING_6</t>
  </si>
  <si>
    <t>50-60</t>
  </si>
  <si>
    <t>periodontal disease, calculus, enamel hypoplasia, caries, Schmorl's nodes</t>
  </si>
  <si>
    <t>Fe spearhead, Fe knife, Cu-alloy and Fe buckle - waist belt fittings, amber Toggle bead/amulet, Fe awl broken, Fe-bound Cu alloy barrel-padlock, Fe ?tool blade frag</t>
  </si>
  <si>
    <t>670-685 AD</t>
  </si>
  <si>
    <t>upper C R</t>
  </si>
  <si>
    <t>FING_8</t>
  </si>
  <si>
    <t>periodontal disease, calculus, hypoplasia</t>
  </si>
  <si>
    <t>Pottery vessel, cu-alloy amulet box/ workbox, necklace (11 glass beads), Fe shears, Fe knife, Cu-alloy pin, Sheath-mount, Chatelaine, Wooden box with Fe fittings, clay spindle whorl x2, Ag or Cu-alloy flat broad-ring annular brooch (or quoit brooch?) inside wooden box, Bone/antler pin-beater</t>
  </si>
  <si>
    <t>WNW-ESE</t>
  </si>
  <si>
    <t>This study and Leggett S, Rose A, Praet E, Le Roux P (2021). "Multi-tissue and multi-isotope (δ13C, δ15N, δ18O and 87/86Sr) data for early medieval human and animal palaeoecology." Ecology 102(6): e03349.</t>
  </si>
  <si>
    <t>525-570 AD</t>
  </si>
  <si>
    <t>upper C L</t>
  </si>
  <si>
    <t>FING_15</t>
  </si>
  <si>
    <t>periodontal disease, hypoplasia,caries, abscesses, vertebral osteoarthritis, fused axis to C3</t>
  </si>
  <si>
    <t>Hand-made pottery jar, Fe pin?/rivet, Fe and Cu-alloy buckle and ?strap/baldric fitting, Fe knife x2, Fe buckle for waist-belt, 2x faunal bones - food offering?</t>
  </si>
  <si>
    <t>550-610AD</t>
  </si>
  <si>
    <t>Upper M2</t>
  </si>
  <si>
    <t>FING_18</t>
  </si>
  <si>
    <t>caries, osteoarthritis</t>
  </si>
  <si>
    <t>Waist belt (Cu alloy fittings), Fe knife</t>
  </si>
  <si>
    <t>590-680 AD</t>
  </si>
  <si>
    <t>lower C L</t>
  </si>
  <si>
    <t>21a</t>
  </si>
  <si>
    <t>FING_21A</t>
  </si>
  <si>
    <t>30+</t>
  </si>
  <si>
    <t>Double-stacked burial, earth cut grave, post built structure over the top</t>
  </si>
  <si>
    <t>580-680 AD</t>
  </si>
  <si>
    <t>upper PM1 (L)</t>
  </si>
  <si>
    <t>21b</t>
  </si>
  <si>
    <t>FING_21B</t>
  </si>
  <si>
    <t>cRibra orbitalia, calculus, hypoplasia, caries, trauma in spine with boney grows</t>
  </si>
  <si>
    <t>Cu-alloy buckle - waistbelt fitting, Fe knife, Chatelaine</t>
  </si>
  <si>
    <t>upper M3 (L)</t>
  </si>
  <si>
    <t>26a</t>
  </si>
  <si>
    <t>FING_26A</t>
  </si>
  <si>
    <t>caries, abcsess</t>
  </si>
  <si>
    <t>Extended prone</t>
  </si>
  <si>
    <t>Re-used grave; earth cut grave</t>
  </si>
  <si>
    <t>565-645 AD</t>
  </si>
  <si>
    <t>FING_30_R</t>
  </si>
  <si>
    <t>cRibra orbitalia, caries. Osteoarthritis</t>
  </si>
  <si>
    <t>Cu-alloy buckle waist-belt, ?sleeve fittings (2x glass beads), Fe knife</t>
  </si>
  <si>
    <t>lower PM1 R</t>
  </si>
  <si>
    <t>47b</t>
  </si>
  <si>
    <t>FING_47B</t>
  </si>
  <si>
    <t>periodontal disease, hypoplasia,caries, abscesses, vertebral osteoarthritis</t>
  </si>
  <si>
    <t>Extended Supine</t>
  </si>
  <si>
    <t>Shroud?, re-used grave; earth cut grave</t>
  </si>
  <si>
    <t>580-690 AD</t>
  </si>
  <si>
    <t>FING_48</t>
  </si>
  <si>
    <t>cRibra orbitalia, periodontal disease, hypoplasia, caries, abcesses</t>
  </si>
  <si>
    <t>580-650 AD</t>
  </si>
  <si>
    <t>FING_57</t>
  </si>
  <si>
    <t>dental attrition, periodontal disease, calculus, vertebral osteoarthritis, fractured left fibula</t>
  </si>
  <si>
    <t>Hand-made pottery jar, Eggshell frags, Cu-alloy leaded gunmetal annular brooch x2, Bronze pin, Necklace(54 glass beads, 2 shell beads, leaded gunmetal ring, silver rings x 10, Leaded bronze ring, brass pendant, 5x amethyst beads, 2x Ag beads, 2x amber beads, Ag sheet silver pendant), leather?pouch with fittings - bone disc and 2x Fe rings, Fe knife, Fe shears, ?pouch or small box with bronze fittings, Cu-alloy (gunmetal) buckle</t>
  </si>
  <si>
    <t>Wooden covering; earth cut grave</t>
  </si>
  <si>
    <t>upper PM2 (L)</t>
  </si>
  <si>
    <t>FING_61</t>
  </si>
  <si>
    <t>abcesses, caries, calculus, periodontal disease, hypoplasia, cRibra orbitalia</t>
  </si>
  <si>
    <t>Necklace(5x glass beads, 1x amethyst bead, Au ring)</t>
  </si>
  <si>
    <t>62b</t>
  </si>
  <si>
    <t>FING_62B</t>
  </si>
  <si>
    <t>impacted teeth, calculus, hypoplasia, cRibra orbitalia</t>
  </si>
  <si>
    <t>Wooden ?box at foot of grave with Fe fittings, above skull wooden box with Fe fittings, Necklace(25 glass beads, 1x Ag ring, 5x amethyst beads), leather pouch or small wooden box with bronze fittings, Fe knife, Fe shears</t>
  </si>
  <si>
    <t>Coffin; double-burial</t>
  </si>
  <si>
    <t>FING_63</t>
  </si>
  <si>
    <t>calculus, osteoporosis on left and right acetabula</t>
  </si>
  <si>
    <t>FING_64</t>
  </si>
  <si>
    <t>dental attrition, calculus, cRibra orbitalia</t>
  </si>
  <si>
    <t>glass bead frag</t>
  </si>
  <si>
    <t>630-690 AD</t>
  </si>
  <si>
    <t>upper M2(?)</t>
  </si>
  <si>
    <t>FING_72</t>
  </si>
  <si>
    <t>Old Adult</t>
  </si>
  <si>
    <t>M6</t>
  </si>
  <si>
    <t>antemortem tooth loss, caries, severe periodontal disease, calculus, cRibra orbitalia, vertebral osteoarthritis, osteoporosis of right acetabulum</t>
  </si>
  <si>
    <t>FING_73</t>
  </si>
  <si>
    <t>dental calculus, enamel hypoplasia</t>
  </si>
  <si>
    <t>580-530 AD</t>
  </si>
  <si>
    <t>FING_82</t>
  </si>
  <si>
    <t>Wheel made pottery jar, Fe spearhead and shaft fitting, Fe buckle for waist-belt, Fe knife, Leather pouch with metal fittings, wooden object with Fe fittings and textile remains, Fe tool - steel, Fe tool ?gouge/awl, Fe tool ?awl, Fe + leather + textile complex, Wooden object with Fe fittings, Tool frag ?awl</t>
  </si>
  <si>
    <t>Coffin, post hole for grave marker</t>
  </si>
  <si>
    <t>FING_84</t>
  </si>
  <si>
    <t>considerable dental attrition, antemortem tooth loss, caries, calculus</t>
  </si>
  <si>
    <t>Fragmentary Ag pendant, bronze pin, Cu alloy wire ring frag, Bronze buckle for waist-belt, Fe knife</t>
  </si>
  <si>
    <t>FING_105</t>
  </si>
  <si>
    <t>antemortem tooth loss, caries, periodontal disease, calculus, osteoarthritis in spine</t>
  </si>
  <si>
    <t>lower PM1 L</t>
  </si>
  <si>
    <t>FING_113</t>
  </si>
  <si>
    <t>caries, calculus, hypoplasia, cRibra orbitalia, osteoarthritis in spine</t>
  </si>
  <si>
    <t>Wheel made potter jar</t>
  </si>
  <si>
    <t>FING_116</t>
  </si>
  <si>
    <t>dental calculus</t>
  </si>
  <si>
    <t>On bed of chalk rubble and flint, barrow?</t>
  </si>
  <si>
    <t>upper M1 R</t>
  </si>
  <si>
    <t>FING_121</t>
  </si>
  <si>
    <t>F5/6</t>
  </si>
  <si>
    <t>kyphosis of upper thorax and neck, antemortem tooth loss, abscesses, caries, calculus, periodontal disease, osteoarthritis in spine</t>
  </si>
  <si>
    <t>Planks/coffin</t>
  </si>
  <si>
    <t>FING_123</t>
  </si>
  <si>
    <t>antemortem tooth loss, abscesses, caries, periodontal disease, calculus, partial sacralization of 5th L vert, osteoarthritis in spine and femoral head, abscess on centrum of 12th T vert</t>
  </si>
  <si>
    <t>Fe knife, Fe buckle</t>
  </si>
  <si>
    <t>upper M2(?) R</t>
  </si>
  <si>
    <t>FING_124</t>
  </si>
  <si>
    <t>Slight attrition, antemortem tooth loss, abscess, caries, periodontal disease, calculus, osteoarthritis in spine</t>
  </si>
  <si>
    <t>Necklace(Ag bulla pendant x2, 5x glass beads, 1x shell bead, Ag ring), Fe pin in 2 pieces, Wooden box with Fe and bronze fittings, Fe knife, Fe staple or frag buckle loop</t>
  </si>
  <si>
    <t>125a</t>
  </si>
  <si>
    <t>FING_125A</t>
  </si>
  <si>
    <t>periodontal disease, calculus, hypoplasia, cRibra orbitalia, severe osteoarthritis in vertebra causing fusion, osteoarthritis at clavicle, manubrium and Ribs, ?fractured R clavicle</t>
  </si>
  <si>
    <t>Fe buckle strap fitting, Fe knife, organic object with bronze mounts</t>
  </si>
  <si>
    <t>Double burial, Earth cut grave</t>
  </si>
  <si>
    <t>upper M3 R</t>
  </si>
  <si>
    <t>129a</t>
  </si>
  <si>
    <t>FING_129A</t>
  </si>
  <si>
    <t>23-25</t>
  </si>
  <si>
    <t>slight calculus, hypoplasia, exostosis near basion, osteoarthritis in spine, injury to sternal end of R clavicle, sacralization of 5th L vert</t>
  </si>
  <si>
    <t>Double-stacked burial, earth cut grave</t>
  </si>
  <si>
    <t>129b</t>
  </si>
  <si>
    <t>FING_129B</t>
  </si>
  <si>
    <t>carie, calculus, cRibra orbitalia</t>
  </si>
  <si>
    <t>Fe steel</t>
  </si>
  <si>
    <t>545-645 AD</t>
  </si>
  <si>
    <t>FING_135</t>
  </si>
  <si>
    <t>calculus</t>
  </si>
  <si>
    <t>Fe spearhead, Fe knife, Fe rod frags</t>
  </si>
  <si>
    <t>FING_138</t>
  </si>
  <si>
    <t>calculus, hypoplasia</t>
  </si>
  <si>
    <t>Wooden box with Fe fittings, Necklace (Cu alloy pendant of a male face, 2x bronze pendants with cross decoration, central glass pendant in bronze setting, silve rings x 9, bead mounted on silver wire ring, 40 beads - 34 glass, 4 shell, 2x gunmetal),Frag bone comb, Fe and bronze chatelaine, Leather ?pouch with Cu-alloy fittings, Fe knife, Pair of Fe shears</t>
  </si>
  <si>
    <t>FING_144</t>
  </si>
  <si>
    <t>calculus, hypoplasia, osteoarthritis in spine, fractured right radius</t>
  </si>
  <si>
    <t>Fe spearhead, bronze buckle waist-belt, Fe knife, Fe buckle, Fe tool ?chisel</t>
  </si>
  <si>
    <t>690-700 AD</t>
  </si>
  <si>
    <t>E</t>
  </si>
  <si>
    <t>145a</t>
  </si>
  <si>
    <t>FING_145A</t>
  </si>
  <si>
    <t>calculus, hypoplasia, cRibra orbitalia, injury? Of left/right costo-clavicular ligaments</t>
  </si>
  <si>
    <t>Leather pouch with bronze fittings, Coin hoard 8 Kentish primary Ag sceattas inside the pouch, Fe tool/nail with wood fragments, Fe tool ?awl, Fe buckle, Fe knife</t>
  </si>
  <si>
    <t>Double burial, Earth cut grave, pitched roof wooden structure over grave</t>
  </si>
  <si>
    <t>FING_150</t>
  </si>
  <si>
    <t>antemortem tooth loss, calculus, hypoplasia, abscess, cRibra orbitalia</t>
  </si>
  <si>
    <t>Fe steel, Fe knife, Fe shears, Wooden box/leather pouch</t>
  </si>
  <si>
    <t>Wooden crossbeams with long board covering, earth cut grave</t>
  </si>
  <si>
    <t>lower M3 L</t>
  </si>
  <si>
    <t>FING_158</t>
  </si>
  <si>
    <t>very worn teeth, pulp exposure, caries, calculus, cRibra orbitalia</t>
  </si>
  <si>
    <t>Fe knife, Fe buckle loop</t>
  </si>
  <si>
    <t>NE-SW</t>
  </si>
  <si>
    <t>Wooden board cover, earth cut grave</t>
  </si>
  <si>
    <t>610-685 AD</t>
  </si>
  <si>
    <t>FING_165</t>
  </si>
  <si>
    <t>antemortem tooth loss, very worn teeth, pulp exposures, caries, calculus, periodontal disease, healed fracture on left ulna, osteoarthritis in spine</t>
  </si>
  <si>
    <t>Fe seax, Fe buckle - baldric fitting, Fe knife</t>
  </si>
  <si>
    <t>FING_175</t>
  </si>
  <si>
    <t>35+</t>
  </si>
  <si>
    <t>antemortem tooth loss, very worn teeth, calculus, periodontal disease, small exostosis on distal end of right tibia</t>
  </si>
  <si>
    <t>Fe knife, ?Wooden object with metal fitting, Cu alloy buckle, Pouch with Fe and bone fittings</t>
  </si>
  <si>
    <t>lower PM2 L</t>
  </si>
  <si>
    <t>FING_180</t>
  </si>
  <si>
    <t>antemortem tooth loss, calculus, hypoplasia</t>
  </si>
  <si>
    <t>Necklace(1x glass bead, 1x shell bead, 3x Ag beads), Leather belt with Cu-alloy fittings, Gunmetal bracelet, Fe knife, Gunmetal pin-beater, Cu-alloy Fe and bone chatelaine, Fe firesteel/pursemount, Leather pouch/box with bronze fittings, Cu-alloy lace tag/shoe fitting</t>
  </si>
  <si>
    <t>FING_193</t>
  </si>
  <si>
    <t>strong muscle markings, cRibra orbitalia, sacralization of 5th L vert</t>
  </si>
  <si>
    <t>FING_199</t>
  </si>
  <si>
    <t>calculus, hypoplasia, cRibra orbitalia</t>
  </si>
  <si>
    <t>FING_208</t>
  </si>
  <si>
    <t>Holborough</t>
  </si>
  <si>
    <t>Chalk, Mudstone, Sandstone, Clay, Alluvium, Silt, Sand, Peat And Gravel</t>
  </si>
  <si>
    <t>Riverine</t>
  </si>
  <si>
    <t>7th-8th century AD</t>
  </si>
  <si>
    <t>upper PM1 L</t>
  </si>
  <si>
    <t>HOLB_32</t>
  </si>
  <si>
    <t>HOLB_37</t>
  </si>
  <si>
    <t>HOLB_5</t>
  </si>
  <si>
    <t>HOLB_8</t>
  </si>
  <si>
    <t>Shield (boss, grip, 4x Fe rivets), spear and ferrule, Fe knife, Fe buckle loop</t>
  </si>
  <si>
    <t>HOLB_13</t>
  </si>
  <si>
    <t>HOLB_15</t>
  </si>
  <si>
    <t>18-22</t>
  </si>
  <si>
    <t>Knife, Bronze pin</t>
  </si>
  <si>
    <t>HOLB_18.1/HOLB_18</t>
  </si>
  <si>
    <t>Bronze pin, Fe nail in fill, small bronze buckle, bronze sheet frags, Fe object, Fe pin frags</t>
  </si>
  <si>
    <t>HOLB_19</t>
  </si>
  <si>
    <t>HOLB_20</t>
  </si>
  <si>
    <t>HOLB_21</t>
  </si>
  <si>
    <t>HOLB_23</t>
  </si>
  <si>
    <t>Small frag colourless glass</t>
  </si>
  <si>
    <t>HOLB_24</t>
  </si>
  <si>
    <t>HOLB_25</t>
  </si>
  <si>
    <t>HOLB_27</t>
  </si>
  <si>
    <t>HOLB_28</t>
  </si>
  <si>
    <t>HOLB_30</t>
  </si>
  <si>
    <t>King's Garden Hostel</t>
  </si>
  <si>
    <t>Mudstone, Sand, Gravel, Clay, Silt</t>
  </si>
  <si>
    <t>Other</t>
  </si>
  <si>
    <t>Fenland</t>
  </si>
  <si>
    <t>600-700</t>
  </si>
  <si>
    <t>upper M2</t>
  </si>
  <si>
    <t>KGH_8</t>
  </si>
  <si>
    <t>Caries, dental calculus</t>
  </si>
  <si>
    <t>Cu alloy bracelet, Cu-alloy ring (bag?), Fe knife, Cu-alloy pin</t>
  </si>
  <si>
    <t>KGH_12</t>
  </si>
  <si>
    <t>Linear enamel hypoplasia, dental wear, calculus</t>
  </si>
  <si>
    <t>Cu-alloy Frankish bowl with 3 European eels inside, Fe knife, Stone spindle whorl, white bead/pendant decorate with Ag band</t>
  </si>
  <si>
    <t>Leggett S, Rose A, Praet E, Le Roux P (2021). "Multi-tissue and multi-isotope (δ13C, δ15N, δ18O and 87/86Sr) data for early medieval human and animal palaeoecology." Ecology 102(6): e03349. Kulick R (2010). An Osteological and Stable Isotope Analysis of Human Remains from Anglo-Saxon Cambridge. Unpublished Mphil thesis. Cambridge: University of Cambridge.</t>
  </si>
  <si>
    <t>KGH_28</t>
  </si>
  <si>
    <t>4 teeth lost antemortem, large caries, calculus, enamel defects, heavy tooth wear, Schmorl's nodes and osteophytes in spine, fractured right clavicle and foreshortened, metopic suture still visible</t>
  </si>
  <si>
    <t>KGH_56</t>
  </si>
  <si>
    <t>Linear enamel hypoplasia, calculus</t>
  </si>
  <si>
    <t>KGH_69</t>
  </si>
  <si>
    <t>Osteomyelitis in pevlis and sacrum, 3 cloacae with re-modelling in pelvis at GM muscle attachment with small abscesses, degeneration in Ribs, enlarged muscle attachments on arms, exposed dentine, calculus</t>
  </si>
  <si>
    <t>KGH_72</t>
  </si>
  <si>
    <t>Enthesophytes in spine, enlarged muscle attachments on humerii, 6 teeth lost antemortem, severe tooth wear, calculus, caries</t>
  </si>
  <si>
    <t>KGH_75</t>
  </si>
  <si>
    <t>Degenerative changes throughout the body incl. Schmorl's nodes, ossification of xiphoid process and ossification of thyroid and costal cartilage, 9 teeth lost antemortem, heavy calculus</t>
  </si>
  <si>
    <t>KGH_78</t>
  </si>
  <si>
    <t>Osteoarthritis, dental caries, calculus</t>
  </si>
  <si>
    <t>KGH_83</t>
  </si>
  <si>
    <t>Oblique lesion deforming the left fibula (fracture with secondary infection/osteomyelitis), plaques of new bone on four Ribs (chest infection?), calculus</t>
  </si>
  <si>
    <t>KGH_116</t>
  </si>
  <si>
    <t>Osteoarthritis in hands and spine, dental abscess, antemortem tooth loss, caroes, calculus</t>
  </si>
  <si>
    <t>KGH_122</t>
  </si>
  <si>
    <t>Enthosopathies in pelvis, osteophytes and Schmorl's nodes in spine, erosive lesion in right foot on talus, calculus</t>
  </si>
  <si>
    <t>Fe spearhead, Fe seax, Fe knife</t>
  </si>
  <si>
    <t>Lower Luton Road, Harpenden</t>
  </si>
  <si>
    <t>Hertfordshire</t>
  </si>
  <si>
    <t>Chalk, sand, gravel, clay with flint formations and silt</t>
  </si>
  <si>
    <t>648-694</t>
  </si>
  <si>
    <t>614-694</t>
  </si>
  <si>
    <t>PM2</t>
  </si>
  <si>
    <t>63/012</t>
  </si>
  <si>
    <t>LLR17_63_012</t>
  </si>
  <si>
    <t>Enamel hypoplasia, DISH with extrasoinal manifestations - ossification of laryngeal cartilages, thyroud, cricoid and Rib cartilage, ossification of Achilles in both calcanei; fractured left clavicle, Schmorl's nodes, DJD and osteoarthritis, cleft xiphoid process, congenital abnormality of the hyoid, caries, periodontal disease, antemortem tooth loss, dental wear, calculus</t>
  </si>
  <si>
    <t>Fe buckle and plate with rivets, Fe knife, Fe sheet frags (vessel?)</t>
  </si>
  <si>
    <t>Mill Hill, Deal</t>
  </si>
  <si>
    <t>Chalk, clay, silt, sand and gravel</t>
  </si>
  <si>
    <t>LOWER M2 R</t>
  </si>
  <si>
    <t>SRD-87-185/SRD88_17</t>
  </si>
  <si>
    <t>Schmorl's nodes, caries, abscesses, calculus, enamel hypoplasia</t>
  </si>
  <si>
    <t>Fe spearhead, Fe ferrule, Fe knife, Cu-alloy buckle and rivet, shield (Fe boss, Fe handle, Cu-alloy stud, Fe frags x2)</t>
  </si>
  <si>
    <t>510-645 AD</t>
  </si>
  <si>
    <t>SRD-87-212/SRD88_22</t>
  </si>
  <si>
    <t>calculus, congenital absence of third molar</t>
  </si>
  <si>
    <t>Fe spearhead, Fe ferrule, Fe buckle, Fe knife</t>
  </si>
  <si>
    <t>25b</t>
  </si>
  <si>
    <t>SRD-87-197,B</t>
  </si>
  <si>
    <t>trepination?, calculus, congenital absence of third molars</t>
  </si>
  <si>
    <t>Smokey-quartz ball in Ag-gilt sling, Ag-gilt perforated spoon/skimmer, Cu-alloy strap end with 2x rivets, Cu-alloy strap end with washer, Ag radiate headed brooch, rectangular C-alloy fitting with four rivets and Cu-alloy sheet frag, Cu-aloy ?clasp with rivet, Cu-alloy buckle plate, 2x low-Sn bronze square-headed brooches with brooches, Cu-alloy fitting with 3x rivets and leather (tongue?), Cu-alloy shield-on-tongue buckle, Low-Sn bronze S-shaped brooch with animal heads, Fe rod frags, Fe knife, shale ?spindle whorl, Hooked emd pf Fe ?rods(s), Ag Kentish disc-brooch, necklace? (29 amber beads, 6 glass beads; 34 amber beads, 6 glass)</t>
  </si>
  <si>
    <t>Double burial; Earth cut grave</t>
  </si>
  <si>
    <t>SRD-87-206/SRD87_33</t>
  </si>
  <si>
    <t>17-19</t>
  </si>
  <si>
    <t>Glass bottle, Fe buckle, Cu alloy cosmetic brush, Fe knife, Cu-alloy strapend x2, Cu alloy fitting with rivets, Cu alloy buckle, Cu alloy mount from buckle, 3x cu alloy sheet frags, Cu alloy tube, Necklace (94 amber beads), ?Chatelaine (Fe key, Fe object, Fe rod, Fe rod)</t>
  </si>
  <si>
    <t>SRD-87-208/SRD88_34</t>
  </si>
  <si>
    <t>antemortem tooth loss, calculus</t>
  </si>
  <si>
    <t>Broken Fe knife blade, frag Fe ring, glass bead</t>
  </si>
  <si>
    <t>SRD-88-284/SRD88_57</t>
  </si>
  <si>
    <t>caries, calculus</t>
  </si>
  <si>
    <t>Fe knife, Fe sire-steel/purse-mount, Cu-alloy ?belt-mount, , 2x Cu-alloy strap-ends with rivets, Fe buckle, Fe frag with rivet, Fe hooked rod with textile</t>
  </si>
  <si>
    <t>SRD-88-350/SRD88_73</t>
  </si>
  <si>
    <t>18-21</t>
  </si>
  <si>
    <t>Fe chain, Ae bracelet, Ae belt fittings, Ae annular brooch, Ae brooch crossbow imitation, Ae animal brooch, Ag button brooch, Toilet set (Cu alloy cosmetic brush, 9x beads, wire loop), Necklace (bone pendant, 420 beads - glass and amber), Fe ring, 2x Fe objects, Fe knife, Fe pin x2</t>
  </si>
  <si>
    <t>SRD-88-347/SRD88_75</t>
  </si>
  <si>
    <t>vertebral osteophytes, trauma, calculus</t>
  </si>
  <si>
    <t>Cu-alloy buckle, Fe knife</t>
  </si>
  <si>
    <t>SRD-88-354</t>
  </si>
  <si>
    <t>c. 30</t>
  </si>
  <si>
    <t>Abcesses, calculus, malocclusion</t>
  </si>
  <si>
    <t>Fe spearhead, Fe frags, Cu alloy buckle, Fe knife</t>
  </si>
  <si>
    <t>SRD-88-388</t>
  </si>
  <si>
    <t>22-27</t>
  </si>
  <si>
    <t>SRD-88-391</t>
  </si>
  <si>
    <t>SRD-88-397/SRD88_83</t>
  </si>
  <si>
    <t>vertebral osteophytes, Schmorl's nodes, trauma, caries, calculus</t>
  </si>
  <si>
    <t>UPPER M1 L</t>
  </si>
  <si>
    <t>SRD-88-406/SRD88_84</t>
  </si>
  <si>
    <t>14-17</t>
  </si>
  <si>
    <t>calculus, congenital absence of third molars, short root anomaly</t>
  </si>
  <si>
    <t>Crouched</t>
  </si>
  <si>
    <t>LOWER M2 (?)</t>
  </si>
  <si>
    <t>SRD-88-402</t>
  </si>
  <si>
    <t>Fe spearhead, Shield (Boss, handle, buckle, shield mounts), Fe knife, Ae buckle and rivets</t>
  </si>
  <si>
    <t>SRD-88-407</t>
  </si>
  <si>
    <t>vertebral degenerative joint disease, ostephytes, Schmorl's nodes, Forestier's disease, Spondylolysis, Osteochondritis, caries, abscesses, calculus</t>
  </si>
  <si>
    <t>Fe knife, Fe buckle, Fe spearhead</t>
  </si>
  <si>
    <t>540-610 AD</t>
  </si>
  <si>
    <t>UPPER M1/M2 (L?)</t>
  </si>
  <si>
    <t>SRD-88-416/SRD88_93</t>
  </si>
  <si>
    <t>vertebral osteophytes, antemortem tooth loss, caries, abscesses</t>
  </si>
  <si>
    <t>Fe spearhead, Fe shied boss, glass bell-beaker, Fe pattern-welded sword and scabbard, Fe oval ring, Cu-alloy tweezers with wire suspension loop, Fe buckle, 7x Fe frags at waist included bow shears, 4x incomplete Fe rivets, Cu-alloy fitting</t>
  </si>
  <si>
    <t>505-565 AD</t>
  </si>
  <si>
    <t>UPPER M3 UNSIDED</t>
  </si>
  <si>
    <t>SRD-88-417/SRD88_94</t>
  </si>
  <si>
    <t>Fe ring, Fe knife, Ae buckle + rivets, ?chatelaine (Fe key frags, Fe girdle hanger, Penannular ring), Cu alloy rivet plate and wires, Cu alloy pin, Ag Kentish disc brooch, Necklace (54 beads - amber and glass), 2x amber beads at foot of grave, Cu alloy strapend</t>
  </si>
  <si>
    <t>SRD-88-425</t>
  </si>
  <si>
    <t>Extended supine?</t>
  </si>
  <si>
    <t>SRD-88-442/SRD88_104</t>
  </si>
  <si>
    <t>vertebral osteophytes, calculus, malocclusion, congenital absence of third molar, congenital absence of canine</t>
  </si>
  <si>
    <t>Belt fittings (Cu-alloy buckle, rivets), 2x perforated Fe diamonds, Fe firesteel/pursemount</t>
  </si>
  <si>
    <t>NNE-SSW</t>
  </si>
  <si>
    <t>105a</t>
  </si>
  <si>
    <t>SRD-88-439/SRD88_105A</t>
  </si>
  <si>
    <t>12-14</t>
  </si>
  <si>
    <t>Triple burial; Earth cut grave</t>
  </si>
  <si>
    <t>105b</t>
  </si>
  <si>
    <t>SRD-88-440/SRD88_105B</t>
  </si>
  <si>
    <t xml:space="preserve">vertebral osteophytes, CRibra Orbitalia </t>
  </si>
  <si>
    <t>Fe spearhead, Fe knife, Fe pin</t>
  </si>
  <si>
    <t>5th-7th Century AD</t>
  </si>
  <si>
    <t>UPPER M3 R</t>
  </si>
  <si>
    <t>105c</t>
  </si>
  <si>
    <t>SRD-88-441/SRD88_105C</t>
  </si>
  <si>
    <t>1/I 2c ABCD</t>
  </si>
  <si>
    <t>Ag Kentish disc brooch with garnets, Cu-alloy Roman coin (AD 364-378), Cu-alloy wire loop, Ag frame on Fe back-plate disc brooch, Cu-alloy toilet set, Ag Kentish disc brooch with garnets, , smokey quartz bead, belt fittings (Cu-alloy buckle, cu-alloy rivets), 2x low-Sn bronze gilt Kentish square-headed brooches one with garnet inlay, Cu-alloy disc brooch, Cu-alloy wire loop, Cu-alloy Roman coin, Cu-alloy strapend, Cu-alloy rivet, Fe rod frags, Cu-alloy spring, Garnet inlay in gold case setting with greenish cut ?bone and cut half of tooth, dome Pb spindle whorl, Cu-alloy spring, Cu-alloy folded double hook(from brooch?), group of Fe frags (Key, ?keys/looped terminals, Rod, halves of 2x rings), Gold strips of woven braid, necklace?(132 beads - 107 amber, 25 glass)</t>
  </si>
  <si>
    <t>SRD-88-446</t>
  </si>
  <si>
    <t>16-19</t>
  </si>
  <si>
    <t>F3/4</t>
  </si>
  <si>
    <t>G</t>
  </si>
  <si>
    <t>Fe knife, Fe ring, Fe ?buckle, Fe oval penannular ring, necklace?(30 beads - 10 amber, 20 glass)</t>
  </si>
  <si>
    <t>ENE-WSW</t>
  </si>
  <si>
    <t>25a</t>
  </si>
  <si>
    <t>SRD-87-195, A</t>
  </si>
  <si>
    <t>vertebral degenerative joint disease, vertebral osteophytes, Schmorl's nodes, antemortem tooth loss, calculus</t>
  </si>
  <si>
    <t>Cu-alloy buckle and 2x Cu-alloy rivets, perforated Fe diamond, Necklace? (156 beads - 106 amber, 1 composite, 49 drawn glass), Fe knife, High-Sn bronze bird brooch with garnet inlays, Cu-alloy stud</t>
  </si>
  <si>
    <t>Newnham College</t>
  </si>
  <si>
    <t>650-770</t>
  </si>
  <si>
    <t>D/E</t>
  </si>
  <si>
    <t>R Mand M2</t>
  </si>
  <si>
    <t>NEWN_142</t>
  </si>
  <si>
    <t>35-39</t>
  </si>
  <si>
    <t>Healed fracture on distal end of left fibula. Caries, dental calculus, large muscle attachments</t>
  </si>
  <si>
    <t>Multiple burial?, Earth cut grave</t>
  </si>
  <si>
    <t>620-668</t>
  </si>
  <si>
    <t>NEWN_146_143</t>
  </si>
  <si>
    <t>Caries, calculus, antemortem tooth loss, abscess, enamel hypoplasia, cRibra orbitalia</t>
  </si>
  <si>
    <t>L Mand M2</t>
  </si>
  <si>
    <t>NEWN_144</t>
  </si>
  <si>
    <t>40-44</t>
  </si>
  <si>
    <t>DJD of both ulnas’ proximal end, OA in both acetabulums, DJD of both femoral heads and DJD of both femoral distal ends 
Dental pathology: Caries: 3/15, Calculus: 8/15, Ante mortem tooth loss: 0/16, Abscesses: 1/16. Robust muscle attachments.</t>
  </si>
  <si>
    <t>Southam</t>
  </si>
  <si>
    <t>Warwickshire</t>
  </si>
  <si>
    <t>Central</t>
  </si>
  <si>
    <t>Mudstone, Limestone, Clay, Silt, Sand And Gravel</t>
  </si>
  <si>
    <t>650-890</t>
  </si>
  <si>
    <t>D-F</t>
  </si>
  <si>
    <t>L PM2</t>
  </si>
  <si>
    <t>Healed vertebral fracture</t>
  </si>
  <si>
    <t>R PM2</t>
  </si>
  <si>
    <t>26-35</t>
  </si>
  <si>
    <t>CRibra orbitalia (bilateral)</t>
  </si>
  <si>
    <t>L M1</t>
  </si>
  <si>
    <t>New bone growth on pleural surface of 4 Ribs, tooth abscecc draining into bone</t>
  </si>
  <si>
    <t>670-800</t>
  </si>
  <si>
    <t>CRibra orbitalia (bilateral), healed Rib fracture</t>
  </si>
  <si>
    <t>12-17</t>
  </si>
  <si>
    <t>R PM1</t>
  </si>
  <si>
    <t>Stanton</t>
  </si>
  <si>
    <t>Suffolk</t>
  </si>
  <si>
    <t>East</t>
  </si>
  <si>
    <t>Chalk, Alluvium, Sand, Gravel, Silt, Sand, Diamicton</t>
  </si>
  <si>
    <t>Phase II?</t>
  </si>
  <si>
    <t>M2 L</t>
  </si>
  <si>
    <t>LM2</t>
  </si>
  <si>
    <t>5031/SNT050_17</t>
  </si>
  <si>
    <t>Non-specific periostitis(R+L Tibiae)</t>
  </si>
  <si>
    <t>Fe nail, flint</t>
  </si>
  <si>
    <t xml:space="preserve">590-650 </t>
  </si>
  <si>
    <t>5034/SNT050_19</t>
  </si>
  <si>
    <t>?Staple Fe, Cu-alloy Finial with wire loop, Cu-alloy lace chape, Fe and Cu-alloy Circular ring, Fe knife, 2x Cowrie shells (cypraea pantherina), Limestone spindle whorl, Fe shears, Fe staple</t>
  </si>
  <si>
    <t>668-864</t>
  </si>
  <si>
    <t>LOWER PM2 R</t>
  </si>
  <si>
    <t>R MAND PM2</t>
  </si>
  <si>
    <t>5053/SNT050_27</t>
  </si>
  <si>
    <t>&gt;46</t>
  </si>
  <si>
    <t>Osteoarthritis (L Hand).  Blunt force trauma to the skull</t>
  </si>
  <si>
    <t>Phase II</t>
  </si>
  <si>
    <t>C-E</t>
  </si>
  <si>
    <t>5063/SNT050_31</t>
  </si>
  <si>
    <t>636-765</t>
  </si>
  <si>
    <t>LOWER PM2 L</t>
  </si>
  <si>
    <t>L MAND PM2</t>
  </si>
  <si>
    <t>5076/SNT050_35</t>
  </si>
  <si>
    <t>Phase I</t>
  </si>
  <si>
    <t>5143/SNT050_51</t>
  </si>
  <si>
    <t>Scheurmans disease of the spine</t>
  </si>
  <si>
    <t>398-539</t>
  </si>
  <si>
    <t>5190/SNT050_57</t>
  </si>
  <si>
    <t>2x Cu alloy annular brooch, Fe ring, Cu alloy axe pendant, Glass bead</t>
  </si>
  <si>
    <t>545-645</t>
  </si>
  <si>
    <t>5214/SNT050_63</t>
  </si>
  <si>
    <t>Poss. fracture to R Clavicle, Healed sharp force trauma to frontal bone</t>
  </si>
  <si>
    <t>Shield (Fe boss, grip, board mount), Fe buckle, Fe spear, Fe knife, Fe pin</t>
  </si>
  <si>
    <t>392-538</t>
  </si>
  <si>
    <t>MAX L M2</t>
  </si>
  <si>
    <t>5256/SNT050_66</t>
  </si>
  <si>
    <t>2x Cu-alloy small-long brooch, Cu-alloy cruciform brooch, ?necklace (26 beads - 4 amber, 22 glass, Fe rings), Fe ring with leather, Fe knife, Fe rod, cu alloy belt stiffener, Fe brooch</t>
  </si>
  <si>
    <t>400-600</t>
  </si>
  <si>
    <t>5317/SNT050_74</t>
  </si>
  <si>
    <t>Soft tissue trauma (myositis ossificans) L Femur</t>
  </si>
  <si>
    <t xml:space="preserve">Fe knife, Cu alloy annular brooch, Cu alloy buckle, ?necklace(12 beads - 1 amber, 11 glass) </t>
  </si>
  <si>
    <t>660-770AD</t>
  </si>
  <si>
    <t>MAX R M2</t>
  </si>
  <si>
    <t>5340/SNT050_81</t>
  </si>
  <si>
    <t>12-18</t>
  </si>
  <si>
    <t>Trumpington Meadows</t>
  </si>
  <si>
    <t>Chalk, Mudstone, Alluvium - clay, silt, sand and gravel</t>
  </si>
  <si>
    <t>597-651</t>
  </si>
  <si>
    <t>TRM10_3087</t>
  </si>
  <si>
    <t>Older Sub-adult/young adult</t>
  </si>
  <si>
    <t>2x Cu-alloy buckles, worked bone/antler pin</t>
  </si>
  <si>
    <t>646-677</t>
  </si>
  <si>
    <t>TRM10_3123</t>
  </si>
  <si>
    <t>Fe shears, Fe knife, hooked implement, Fe sliding knot ring, Fe rivet</t>
  </si>
  <si>
    <t>597-654</t>
  </si>
  <si>
    <t xml:space="preserve">M2 </t>
  </si>
  <si>
    <t>TRM10_3163</t>
  </si>
  <si>
    <t>Young Adult</t>
  </si>
  <si>
    <t>661-768</t>
  </si>
  <si>
    <t>R. MAND PM2</t>
  </si>
  <si>
    <t>TRM10_3083</t>
  </si>
  <si>
    <t>14/16-18</t>
  </si>
  <si>
    <t>Gold and garnet cloisonne cross, gold and garnet linked pins, Fe knife, Bone or Antler Comb, Chatelaine (Cu alloy linked rings, fittings, textiles, beads), Fe bed fittings</t>
  </si>
  <si>
    <t>Bed</t>
  </si>
  <si>
    <t>Berinsfield</t>
  </si>
  <si>
    <t>Oxfordshire</t>
  </si>
  <si>
    <t>Mudstone, Sandstone, Alluvium - Clay, Silt, Sand and Gravel</t>
  </si>
  <si>
    <t>396-535 AD</t>
  </si>
  <si>
    <t>P2</t>
  </si>
  <si>
    <t>Shield (Fe shield boss, Fe grip, 4x disc-headed Fe board-studs), Fe knife</t>
  </si>
  <si>
    <t>Hughes SS, Millard AR, Lucy SJ, Chenery CA, Evans JA, Nowell G and Pearson DG (2014). "Anglo-Saxon origins investigated by isotopic analysis of burials from Berinsfield, Oxfordshire, UK." Journal of Archaeological Science 42: 81-92. Privat KL, O'Connell TC, Richards MP (2002). "Stable Isotope Analysis of Human and Faunal Remains from the Anglo-Saxon Cemetery at Berinsfield, Oxfordshire: Dietary and Social Implications." Journal of Archaeological Science 29: 779-790.</t>
  </si>
  <si>
    <t>AD450-550</t>
  </si>
  <si>
    <t>M2</t>
  </si>
  <si>
    <t>18-24</t>
  </si>
  <si>
    <t>Enamel hypoplasias on repmolars and 2nd molars</t>
  </si>
  <si>
    <t>2x Cu alloy disc brooch, 12 amber beads, Cu alloy pin, Group of rings and frags, 2x linked Fe rings, Fe rod, Fe knife</t>
  </si>
  <si>
    <t>525-580 AD</t>
  </si>
  <si>
    <t>25-34</t>
  </si>
  <si>
    <t>Dental wear on right side, 2 lumbar vertebrae show signs of osteoarthritis</t>
  </si>
  <si>
    <t>Shield(Fe shield boss and grip, 3x disc-headed iron board-studs), Cu alloy belt fittings, Fe knife, Fe D-shaped buckle loop, Flat Fe frag</t>
  </si>
  <si>
    <t>344-534 AD</t>
  </si>
  <si>
    <t>Metopic skull</t>
  </si>
  <si>
    <t>Cu alloy disc brooch, Cu alloy equal-armed brooch, ?Necklace (6x amber beads, one glass bead), Fe knife</t>
  </si>
  <si>
    <t>10/1</t>
  </si>
  <si>
    <t>Fused lower thoracic vertebrae with kyphoosis of the bodies with 'marked wedging', healed tuberculosis?</t>
  </si>
  <si>
    <t>?Necklace (6x amber beads, 9x glass beads), Fe knife, Fe object ?nail</t>
  </si>
  <si>
    <t>Damaged</t>
  </si>
  <si>
    <t>Sub-periosteal osteomatous change in left femur posstibly due to trauma</t>
  </si>
  <si>
    <t>2x Cu alloy button brooch, 18x amber beads, Cu alloy cosmetic brush holder</t>
  </si>
  <si>
    <t>Hughes SS, Millard AR, Lucy SJ, Chenery CA, Evans JA, Nowell G and Pearson DG (2014). "Anglo-Saxon origins investigated by isotopic analysis of burials from Berinsfield, Oxfordshire, UK." Journal of Archaeological Science 42: 81-92.</t>
  </si>
  <si>
    <t>426-552 AD</t>
  </si>
  <si>
    <t>35-49</t>
  </si>
  <si>
    <t>AD475-500</t>
  </si>
  <si>
    <t>AD500-550/450-645 AD</t>
  </si>
  <si>
    <t>30/1</t>
  </si>
  <si>
    <t>osteoarthritis in spine and femoral heads</t>
  </si>
  <si>
    <t>Fe knife, Cu alloy spatulate pin, Fe ferrule</t>
  </si>
  <si>
    <t>Hughes SS, Millard AR, Lucy SJ, Chenery CA, Evans JA, Nowell G and Pearson DG (2014). "Anglo-Saxon origins investigated by isotopic analysis of burials from Berinsfield, Oxfordshire, UK." Journal of Archaeological Science 42: 81-92. Privat KL, O'Connell T</t>
  </si>
  <si>
    <t>AD475-500/510-585 AD</t>
  </si>
  <si>
    <t>osteoarthritis in spine</t>
  </si>
  <si>
    <t>2x Cu alloy saucer brooch, 16x amber beads, Fe buckle loop, Fe knife</t>
  </si>
  <si>
    <t>50+</t>
  </si>
  <si>
    <t>2x Cu alloy disc brooch, ?Necklace (1 amber bead, 6x glass beads), Cu alloy tweezers, Fe buckle</t>
  </si>
  <si>
    <t>AD500-550</t>
  </si>
  <si>
    <t>2x Cu alloy saucer brooch, glass bead, Cu alloy toilet set (ear scoop, 2x picks), Fe buckle loop, Fe knife, Large perforated multi-faceted crystal, Ag ring, Cu alloy ring and split pin, Wooden stabe-built bucket</t>
  </si>
  <si>
    <t>8-12</t>
  </si>
  <si>
    <t>Fe spearhead, Fe knife, polished bone disc, decorated pot, Fe nail</t>
  </si>
  <si>
    <t>Limestone blocks at head, earth cut grave</t>
  </si>
  <si>
    <t>421-556 AD</t>
  </si>
  <si>
    <t>2x Cu alloy saucer brooch, 3x Fe pin frags</t>
  </si>
  <si>
    <t>AD450-550/450-645 AD</t>
  </si>
  <si>
    <t>AD475-500/450-645 AD</t>
  </si>
  <si>
    <t>141/1</t>
  </si>
  <si>
    <t>L3&amp;4 fused by osteophytic growth</t>
  </si>
  <si>
    <t>Fe spearhead, Fe ferrule, Shield ( Fe shield boss, and grip), Fe knife, Rectangular Cu alloy plate, Cu alloy hook or clench</t>
  </si>
  <si>
    <t>Multiple burial, earth cut grave</t>
  </si>
  <si>
    <t>450-580 AD</t>
  </si>
  <si>
    <t>150/1</t>
  </si>
  <si>
    <t>13-17</t>
  </si>
  <si>
    <t>2x Cu alloy disc brooch, Collection of Fe objects (2 incomplete rings, Fe rod with hooked end ?latchlifter, Frag blade ?knife, Fe rod, Fe rod with slightly hooked end ?latchlifter), Fe knife, Fe arrowhead</t>
  </si>
  <si>
    <t>AD450-550/555-645 AD</t>
  </si>
  <si>
    <t>Fe nail (residual?), Cu alloy Roman Coin</t>
  </si>
  <si>
    <t>Posthole at head of grave, stone lined (worked limestone on R, small stone at head and foot)</t>
  </si>
  <si>
    <t xml:space="preserve">Black Gate Newcastle </t>
  </si>
  <si>
    <t>Tyne &amp; Wear</t>
  </si>
  <si>
    <t>Northeast</t>
  </si>
  <si>
    <t>Mudstone, Siltstone And Sandstone, Diamicton, Clay And Silt, Sand and Gravel</t>
  </si>
  <si>
    <t>670-900</t>
  </si>
  <si>
    <t>M1</t>
  </si>
  <si>
    <t xml:space="preserve">M1 </t>
  </si>
  <si>
    <t>BG422</t>
  </si>
  <si>
    <t>Evans JA, Chenery CA and Montgomery J (2012). "A summary of strontium and oxygen isotope variation in archaeological human tooth enamel excavated from Britain." Journal of Analytical Atomic Spectrometry 27(5): 754-764. Macpherson PM (2005). Tracing Change: An Isotopic Investigation of Anglo-Saxon Childhood Diet. Doctor of Philosophy Thesis, University of Sheffield.</t>
  </si>
  <si>
    <t>Bowl Hole cemetery</t>
  </si>
  <si>
    <t>Northumberland</t>
  </si>
  <si>
    <t>Limestone, Sandstone, Siltstone, Mudstone, Sand, Quartz-microgabbro, Diamicton, Gravel</t>
  </si>
  <si>
    <t>AD650-830</t>
  </si>
  <si>
    <t>Max M3</t>
  </si>
  <si>
    <t>99/135</t>
  </si>
  <si>
    <t>Older</t>
  </si>
  <si>
    <t>Groves SE, Roberts CA, Lucy S, Pearson G, Grocke DR, Nowell G, Macpherson CG and Young G (2013). "Mobility histories of 7th-9th century AD people buried at Early Medieval Bamburgh, Northumberland, England." American Journal of Physical Anthropology 151: 462-476.</t>
  </si>
  <si>
    <t>Max M1</t>
  </si>
  <si>
    <t>02/009</t>
  </si>
  <si>
    <t>Middle/Older</t>
  </si>
  <si>
    <t>Mand M1</t>
  </si>
  <si>
    <t>02/019</t>
  </si>
  <si>
    <t>36-50</t>
  </si>
  <si>
    <t>02/029</t>
  </si>
  <si>
    <t>Mand M3</t>
  </si>
  <si>
    <t>02/037</t>
  </si>
  <si>
    <t>Max M2</t>
  </si>
  <si>
    <t>02/070</t>
  </si>
  <si>
    <t>Mand M2</t>
  </si>
  <si>
    <t>02/073</t>
  </si>
  <si>
    <t>03/095</t>
  </si>
  <si>
    <t>03/098</t>
  </si>
  <si>
    <t>03/107</t>
  </si>
  <si>
    <t>03/131</t>
  </si>
  <si>
    <t>Max C</t>
  </si>
  <si>
    <t>03/150</t>
  </si>
  <si>
    <t>03/170</t>
  </si>
  <si>
    <t>03/185</t>
  </si>
  <si>
    <t>04/234</t>
  </si>
  <si>
    <t>04/238</t>
  </si>
  <si>
    <t>04/250</t>
  </si>
  <si>
    <t>04/288</t>
  </si>
  <si>
    <t>45-50</t>
  </si>
  <si>
    <t>04/289</t>
  </si>
  <si>
    <t>04/296</t>
  </si>
  <si>
    <t>15-24</t>
  </si>
  <si>
    <t>04/297</t>
  </si>
  <si>
    <t>05/349</t>
  </si>
  <si>
    <t>17-20</t>
  </si>
  <si>
    <t>06/360</t>
  </si>
  <si>
    <t>06/382</t>
  </si>
  <si>
    <t>06/386</t>
  </si>
  <si>
    <t>06/390</t>
  </si>
  <si>
    <t>06/395</t>
  </si>
  <si>
    <t>07/438</t>
  </si>
  <si>
    <t>99/129</t>
  </si>
  <si>
    <t>99/130</t>
  </si>
  <si>
    <t>99/134</t>
  </si>
  <si>
    <t>02/057</t>
  </si>
  <si>
    <t>02/076</t>
  </si>
  <si>
    <t>02/079</t>
  </si>
  <si>
    <t>03/147</t>
  </si>
  <si>
    <t>03/164</t>
  </si>
  <si>
    <t>03/167</t>
  </si>
  <si>
    <t>03/176</t>
  </si>
  <si>
    <t>03/209</t>
  </si>
  <si>
    <t>04/235</t>
  </si>
  <si>
    <t>04/245</t>
  </si>
  <si>
    <t>04/260</t>
  </si>
  <si>
    <t>04/276</t>
  </si>
  <si>
    <t>04/282</t>
  </si>
  <si>
    <t>Mand PM1</t>
  </si>
  <si>
    <t>04/292</t>
  </si>
  <si>
    <t>04/293</t>
  </si>
  <si>
    <t>05/316</t>
  </si>
  <si>
    <t>05/321</t>
  </si>
  <si>
    <t>05/335</t>
  </si>
  <si>
    <t>35-44</t>
  </si>
  <si>
    <t>06/357</t>
  </si>
  <si>
    <t>06/358</t>
  </si>
  <si>
    <t>21-35</t>
  </si>
  <si>
    <t>06/387</t>
  </si>
  <si>
    <t>06/413</t>
  </si>
  <si>
    <t>40-60</t>
  </si>
  <si>
    <t>Max PM2</t>
  </si>
  <si>
    <t>06/416</t>
  </si>
  <si>
    <t>07/440</t>
  </si>
  <si>
    <t>17-25</t>
  </si>
  <si>
    <t>M3/4</t>
  </si>
  <si>
    <t>03/101</t>
  </si>
  <si>
    <t>19-30</t>
  </si>
  <si>
    <t>U4/5</t>
  </si>
  <si>
    <t>03/104</t>
  </si>
  <si>
    <t>03/125</t>
  </si>
  <si>
    <t>Max PM1</t>
  </si>
  <si>
    <t>04/268</t>
  </si>
  <si>
    <t>U6</t>
  </si>
  <si>
    <t>06/408</t>
  </si>
  <si>
    <t>99/124 A</t>
  </si>
  <si>
    <t>9-10</t>
  </si>
  <si>
    <t>2</t>
  </si>
  <si>
    <t>Max dm2</t>
  </si>
  <si>
    <t>99/124 D</t>
  </si>
  <si>
    <t>02/056</t>
  </si>
  <si>
    <t>11-13</t>
  </si>
  <si>
    <t>02/065</t>
  </si>
  <si>
    <t>11-12</t>
  </si>
  <si>
    <t>02/084 A</t>
  </si>
  <si>
    <t>8-9</t>
  </si>
  <si>
    <t>02/084 D</t>
  </si>
  <si>
    <t>03/110 A</t>
  </si>
  <si>
    <t>5-7</t>
  </si>
  <si>
    <t>Mand dm1</t>
  </si>
  <si>
    <t>03/110 D</t>
  </si>
  <si>
    <t>Mand dm2</t>
  </si>
  <si>
    <t>03/137</t>
  </si>
  <si>
    <t>0</t>
  </si>
  <si>
    <t>03/143 A</t>
  </si>
  <si>
    <t>18 months - 2years</t>
  </si>
  <si>
    <t>03/143 D</t>
  </si>
  <si>
    <t>03/159</t>
  </si>
  <si>
    <t>03/173</t>
  </si>
  <si>
    <t>03/198 A</t>
  </si>
  <si>
    <t>7-10</t>
  </si>
  <si>
    <t>Max dm1</t>
  </si>
  <si>
    <t>03/198 D</t>
  </si>
  <si>
    <t>6-7</t>
  </si>
  <si>
    <t>04/242 A</t>
  </si>
  <si>
    <t>04/242 D</t>
  </si>
  <si>
    <t>04/265</t>
  </si>
  <si>
    <t>max dm1</t>
  </si>
  <si>
    <t>04/283 D</t>
  </si>
  <si>
    <t>12-18 months</t>
  </si>
  <si>
    <t>05/323 A</t>
  </si>
  <si>
    <t>Max dc</t>
  </si>
  <si>
    <t>05/323 D</t>
  </si>
  <si>
    <t>05/346</t>
  </si>
  <si>
    <t>06/385</t>
  </si>
  <si>
    <t>2-4</t>
  </si>
  <si>
    <t>06/409 A</t>
  </si>
  <si>
    <t>06/409 D</t>
  </si>
  <si>
    <t>Coppergate York</t>
  </si>
  <si>
    <t>Yorkshire</t>
  </si>
  <si>
    <t>Yorkshire and North Lincolnshire</t>
  </si>
  <si>
    <t>Carboniferous mudstone, siltstone and sandstone, argillaceous rocks, limestone, clay, silt, sand, gravel</t>
  </si>
  <si>
    <t>670-780/AD715-885</t>
  </si>
  <si>
    <t>E/F</t>
  </si>
  <si>
    <t>COPP-36318</t>
  </si>
  <si>
    <t>calculus, AMTL, OA in spine</t>
  </si>
  <si>
    <t>Unknown</t>
  </si>
  <si>
    <t>Disarticulated</t>
  </si>
  <si>
    <t>Buckberry J, Montgomery J, Towers J, Müldner G, Holst M, Evans JA, Gledhill A, Neale N and Lee-Thorp JA (2014). "Finding Vikings in the Danelaw." Oxford Journal of Archaeology 33(4): 413-434.</t>
  </si>
  <si>
    <t>AD690-880</t>
  </si>
  <si>
    <t>COPP-30944</t>
  </si>
  <si>
    <t>Dental pathology: Calculus, periodontisis, three abscesses General pathology: Schmorl’s nodes, DJD in spine, left scapula, right proximal ulna, hips, Ribs, osteoarthritis in T2, T3, L5 and sacrum, bilateral os acromiale, congenital anomalies of the spine, manubrium, sacrum, coxa vara, periosteal reactions at tibiae and fibulae, osteochondritis dissecans at calcanei, bone excavations, enthesopathies</t>
  </si>
  <si>
    <t xml:space="preserve">Easington </t>
  </si>
  <si>
    <t>Chalk, Diamicton, Clay, Silt And Sand</t>
  </si>
  <si>
    <t>Coastal and Riverine</t>
  </si>
  <si>
    <t>6th Century?</t>
  </si>
  <si>
    <t xml:space="preserve">pM?1/2 </t>
  </si>
  <si>
    <t xml:space="preserve">Morgan-1 </t>
  </si>
  <si>
    <t>Periodontitis</t>
  </si>
  <si>
    <t>Evans JA, Chenery CA and Montgomery J (2012). "A summary of strontium and oxygen isotope variation in archaeological human tooth enamel excavated from Britain." Journal of Analytical Atomic Spectrometry 27(5): 754-764. Richardson J (2011). "Bronze Age Cremations, Iron Age and Roman Settlement and Early Medieval Inhumations at the Langeled Receiving Facilities, Easington, East Riding of Yorkshire." Yorkshire Archaeological Journal 83(1):59-100.</t>
  </si>
  <si>
    <t xml:space="preserve">Morgan-2 </t>
  </si>
  <si>
    <t>2a</t>
  </si>
  <si>
    <t>6-10</t>
  </si>
  <si>
    <t>Flexed right</t>
  </si>
  <si>
    <t>Double grave, earth cut grave</t>
  </si>
  <si>
    <t xml:space="preserve">Morgan-3 </t>
  </si>
  <si>
    <t>2b</t>
  </si>
  <si>
    <t>Fe knife, spearhead, 2x Cu alloy buckles and plates</t>
  </si>
  <si>
    <t xml:space="preserve">Morgan-4 </t>
  </si>
  <si>
    <t>hypotrochanteric fossae, DEH/LEH, calculus</t>
  </si>
  <si>
    <t>Glass and amber beads</t>
  </si>
  <si>
    <t>A</t>
  </si>
  <si>
    <t>Flexed left</t>
  </si>
  <si>
    <t xml:space="preserve">St Anne's Hill Eastbourne </t>
  </si>
  <si>
    <t>East Sussex</t>
  </si>
  <si>
    <t xml:space="preserve">Anglo-Saxon </t>
  </si>
  <si>
    <t>p2-R md</t>
  </si>
  <si>
    <t>Cu alloy frags</t>
  </si>
  <si>
    <t>Hughes SS, Millard AR, Chenery CA, Nowell G and Peason DG (2018), “Isotopic analysis of burials from the early Anglo-Saxon cemetery at Eastbourne, Sussex, U.K.” Journal of Archaeological Science: Reports 19:513-525. Evans JA, Chenery CA and Montgomery J (2012). "A summary of strontium and oxygen isotope variation in archaeological human tooth enamel excavated from Britain." Journal of Analytical Atomic Spectrometry 27(5): 754-764.</t>
  </si>
  <si>
    <t>A-C</t>
  </si>
  <si>
    <t xml:space="preserve">pM2 </t>
  </si>
  <si>
    <t>1056-1057</t>
  </si>
  <si>
    <t>18-45</t>
  </si>
  <si>
    <t>18-29</t>
  </si>
  <si>
    <t>450-500</t>
  </si>
  <si>
    <t>Fe francisca (450-500AD), Bag or purse group (purse/lace tags, Cu allow belt-plate/bag fitting x5, Cu-alloy studs, cu-alloy lace end, Cu alloy finger ring, Cu alloy ring, Cu alloy rolled sheet, slate hone stone, Fe keys x4, Fe ring, Fe rod (key?), unid object)</t>
  </si>
  <si>
    <t>Semi-flexed right</t>
  </si>
  <si>
    <t>475-700</t>
  </si>
  <si>
    <t>30-45</t>
  </si>
  <si>
    <t>Fe shield boss, Fe rivetsx2, Fe spearhead, Fe knife</t>
  </si>
  <si>
    <t>500-550</t>
  </si>
  <si>
    <t>Cu alloy button brooch, Fe pin, Neclace(s)/bracelet(s) - (47 amber, 1 glass bead - right hip), (6 amber beads, 1 rock crystal - mid chest), (35 gold-in-glass beads - neck area), (7x amber beads - position unknown); Fe buckle, purse group (Cu-alloy pierced disc, Cu alloy washer, Cu alloy decorated plate, Fe rings, UNID Fe objects, Fe key, Fe rover, Fe ring attached to cu-alloy object, Cu alloy coin - Constantine I AD 307-37, glass frag), belt fittings/chatelaine - (10x cu alloy fittings), Cu alloy strap mount, Fe knife, Cu alloy riveted plate and u-sectioned plate - vessel fittings</t>
  </si>
  <si>
    <t>Fe spearhead, Fe knife x2</t>
  </si>
  <si>
    <t>400-500</t>
  </si>
  <si>
    <t>Cu alloy applied saucer brooch-plate x2 (mid 5th century), Bead cluster between upper legs (6x monochrome glass, 26 polychrome glass, 3x amber), Bead cluster mid chest (12 monochrome and 4 polychrome glass), bead cluster left of chest (46 monochrome and 3 polychrome glass), bead cluster neck and chest (20 monochrome and 3 polychrome glass), 10x monochrome glass beads unknown position</t>
  </si>
  <si>
    <t>E-W</t>
  </si>
  <si>
    <t>Fe pin/nail, 3x amber beads, Cu-alloy tweezers</t>
  </si>
  <si>
    <t>5x Fe arrow heads, Fe buckle loop, Fe knife, Carinated potter bowl (5th century)</t>
  </si>
  <si>
    <t>Cu alloy quoit brooch 5th-early 6th century, Fe knife</t>
  </si>
  <si>
    <t>675-725</t>
  </si>
  <si>
    <t>Fe spearhead, Fe pin, Fe buckle, Fe knife</t>
  </si>
  <si>
    <t>475-525</t>
  </si>
  <si>
    <t>Cu alloy small long brooch, Fe annular/penannular brooch, amber beads, Cu-alloy buckle and plate (decorated), Cu-alloy strap mount, Fe knife, Cu alloy tweezers</t>
  </si>
  <si>
    <t>475-550</t>
  </si>
  <si>
    <t>Fe spearhead, Fe spear ferrule, Fe knife</t>
  </si>
  <si>
    <t xml:space="preserve">Empingham </t>
  </si>
  <si>
    <t>Rutland</t>
  </si>
  <si>
    <t>Limestone, Mudstone, Ironstone, Ooidal, Siltstone, Alluvium</t>
  </si>
  <si>
    <t>450-585 AD</t>
  </si>
  <si>
    <t xml:space="preserve">no record </t>
  </si>
  <si>
    <t>EMP-99</t>
  </si>
  <si>
    <t>16-21</t>
  </si>
  <si>
    <t>U3/4</t>
  </si>
  <si>
    <t>Fe knife, Fe nail</t>
  </si>
  <si>
    <t>Tatham SP (2004). Aspects of Health and Population Studies in Northern Europe Between the Tenth and Twelfth Centuries. Doctor of Philosophy Thesis, University of Leicester. Timby JR (1996). The Anglo-Saxon Cemetery at Empingham II, Rutland. Oxford: Oxbow Books Ltd.</t>
  </si>
  <si>
    <t>EMP-CHILD</t>
  </si>
  <si>
    <t>Juvenile</t>
  </si>
  <si>
    <t>EMP-201</t>
  </si>
  <si>
    <t>Both maxillary M1s have lingual tubercles</t>
  </si>
  <si>
    <t>Pottery - at least 2 vessels, cu alloy ring, cu alloy band/ferrule, cu alloy frag</t>
  </si>
  <si>
    <t xml:space="preserve">EMP -039 </t>
  </si>
  <si>
    <t>Annular brooch x2, beads (13x amber), 2x pairs of wrist clasps, Fe knife, cu-alloy frags, Cu-alloy finger ring</t>
  </si>
  <si>
    <t>On right side</t>
  </si>
  <si>
    <t>Evans JA, Chenery CA and Montgomery J (2012). "A summary of strontium and oxygen isotope variation in archaeological human tooth enamel excavated from Britain." Journal of Analytical Atomic Spectrometry 27(5): 754-764. Tatham SP (2004). Aspects of Health and Population Studies in Northern Europe Between the Tenth and Twelfth Centuries. Doctor of Philosophy Thesis, University of Leicester. Timby JR (1996). The Anglo-Saxon Cemetery at Empingham II, Rutland. Oxford: Oxbow Books Ltd.</t>
  </si>
  <si>
    <t xml:space="preserve">Emp -046 </t>
  </si>
  <si>
    <t>15-20</t>
  </si>
  <si>
    <t>Annular brooch cu-alloy, Cu alloy finger ring, beads (1x cylindrical glass, 10x segmented, 22 amber), 2x pairs of wrist clasps, ivory ring, pot sherds, cu alloy frags, Fe frags (latch key?)</t>
  </si>
  <si>
    <t>Not recorded</t>
  </si>
  <si>
    <t xml:space="preserve">EMP -049 </t>
  </si>
  <si>
    <t>49A</t>
  </si>
  <si>
    <t>R mandibular M3 congenitally absent</t>
  </si>
  <si>
    <t>Cruciform brooch, annular brooch x2, beads (3x cylindrical, 2x ceramic, 13 segmented, c 120 amber, 1x crystal), 2x pairs cu alloy wrist clasps, Fe chatelaine, cu alloy frags - possible broken clasp, flat sheet, possible clasp or decorative fitting, Fe band</t>
  </si>
  <si>
    <t>Double burial with infant, earth cut grave</t>
  </si>
  <si>
    <t xml:space="preserve">Emp -081 </t>
  </si>
  <si>
    <t>Cruciform brooch, annular brooch, beads (18x plain glass, 1x amber), 1x pair wrist clasp, 1x wrist clasp, Fe knife, Fe buckle, potsherd, fe frag</t>
  </si>
  <si>
    <t xml:space="preserve">EMP -110 </t>
  </si>
  <si>
    <t>Spearhead, Fe knife</t>
  </si>
  <si>
    <t xml:space="preserve">EMP- 115 </t>
  </si>
  <si>
    <t>Bilateral congenital absence of maxillary M3s</t>
  </si>
  <si>
    <t>2x swastika brooch, beads (amber fragments), Ag scutiform pendant, wrist clasps, 3x pairs cu alloy strap fittings, Fe chatelaine, Fe knife, double-sided composite comb, cu alloy frags x2, cu alloy and fe frag, decorative fitting, ?lace tag, cu alloy ring</t>
  </si>
  <si>
    <t xml:space="preserve">EMP -119 </t>
  </si>
  <si>
    <t>UNCLEAR IF 119 A, B OR C, the lack of age data suggests 119B</t>
  </si>
  <si>
    <t>Shield boss, 2x fe board studs, spearhead</t>
  </si>
  <si>
    <t>Quadruple burial, earth cut grave</t>
  </si>
  <si>
    <t xml:space="preserve">EMP-003 </t>
  </si>
  <si>
    <t>Moderate osteophytosis on lumbar spine; moderate osteoarthritis on ribs; L mandibular M3 congenitally absent</t>
  </si>
  <si>
    <t>Fe shield boss, spearhead, knife, Fe buckle, Fe fittings</t>
  </si>
  <si>
    <t>Supine</t>
  </si>
  <si>
    <t xml:space="preserve">EMP-026 </t>
  </si>
  <si>
    <t>26B</t>
  </si>
  <si>
    <t>10-14</t>
  </si>
  <si>
    <t>Spearhed, Fe buckle</t>
  </si>
  <si>
    <t>Triple grave, earth cut grave</t>
  </si>
  <si>
    <t xml:space="preserve">EMP-031B </t>
  </si>
  <si>
    <t>Shield boss, board studs, spearhead, Fe knife, buckle plate, Cu-alloy fittings, pot sherds</t>
  </si>
  <si>
    <t xml:space="preserve">EMP-031C </t>
  </si>
  <si>
    <t>Cu alloy suspension ring, Cu-alloy fittings</t>
  </si>
  <si>
    <t xml:space="preserve">EMP-037 </t>
  </si>
  <si>
    <t>20-35</t>
  </si>
  <si>
    <t>Cruciform brooch, 2x annular brooches, Beads (1x cylindrical glass bead, 1x plain gladd 45-6 amber beads, on upper chest), 2x wrist clasps brass sets one on each arm, knife with preserved horn handle, Fe chatelaine, bone spindle whorl</t>
  </si>
  <si>
    <t>On left side</t>
  </si>
  <si>
    <t xml:space="preserve">EMP-050 </t>
  </si>
  <si>
    <t>Moderate dental calculus. Moderate alveolar recession.</t>
  </si>
  <si>
    <t>Cruciform brooch, 2x trefoil brooches cu-alloy, beads (100x amber, 4x crystal), 2x pairs of wrist clasps, brass strap fitting, Fe ring, Fe knife, Fe buckle, potsherd, Fe buckle</t>
  </si>
  <si>
    <t xml:space="preserve">Emp-094 </t>
  </si>
  <si>
    <t>Palatine torus</t>
  </si>
  <si>
    <t>Small-long brooch cu-alloy x2, beads (missing), Ag scutiform pendant, 2x pair of wrist clasps, cu alloy wring, cu alloy stud</t>
  </si>
  <si>
    <t xml:space="preserve">EMP-095 </t>
  </si>
  <si>
    <t>Cruciform brooch, 2x swastika brooch, beads (2x polychrome, 8x segmented, 28x amber), 2x pair of wrist clasps, tweezers, Fe buckle, perforated boen plate, Fe fitting, Cu alloy frags x2</t>
  </si>
  <si>
    <t xml:space="preserve">Fillingham </t>
  </si>
  <si>
    <t>Lincolnshire</t>
  </si>
  <si>
    <t>Limestone, Sandstone, Mudstone, Alluvium</t>
  </si>
  <si>
    <t>660-1160 A.D.</t>
  </si>
  <si>
    <t>D-H</t>
  </si>
  <si>
    <t xml:space="preserve">M3 </t>
  </si>
  <si>
    <t>FCR04</t>
  </si>
  <si>
    <t>26-45</t>
  </si>
  <si>
    <t>Stone lined grave</t>
  </si>
  <si>
    <t xml:space="preserve">Kilton Hill </t>
  </si>
  <si>
    <t>Nottinghamshire</t>
  </si>
  <si>
    <t>Limestone, Sandstone, Siltstone And Mudstone, Argillaceous Rocks, Alluvium</t>
  </si>
  <si>
    <t>C-G</t>
  </si>
  <si>
    <t xml:space="preserve">KH49-M1 </t>
  </si>
  <si>
    <t>Evans JA, Chenery CA and Montgomery J (2012). "A summary of strontium and oxygen isotope variation in archaeological human tooth enamel excavated from Britain." Journal of Analytical Atomic Spectrometry 27(5): 754-764.  Macpherson PM (2005). Tracing Change: An Isotopic Investigation of Anglo-Saxon Childhood Diet. Doctor of Philosophy Thesis, University of Sheffield.</t>
  </si>
  <si>
    <t xml:space="preserve">KH49-M2 </t>
  </si>
  <si>
    <t xml:space="preserve">KH49-M3 </t>
  </si>
  <si>
    <t xml:space="preserve">KH54-M1 </t>
  </si>
  <si>
    <t>200-640 AD</t>
  </si>
  <si>
    <t xml:space="preserve">KH54-M2 </t>
  </si>
  <si>
    <t xml:space="preserve">KH54-M3 </t>
  </si>
  <si>
    <t>Masham</t>
  </si>
  <si>
    <t>Mudstone, Siltstone And Sandstone, Diamicton, Alluvium</t>
  </si>
  <si>
    <t>660-1020</t>
  </si>
  <si>
    <t>D-G</t>
  </si>
  <si>
    <t>MSM WC 88</t>
  </si>
  <si>
    <t>SK AA</t>
  </si>
  <si>
    <t>Dental pathology: Mild periodontitis affecting 13, 14, 23 and 27. Moderate periodontitis affecting 24, 15, 17. Severe periodontal disease affecting 25, 26 and 16. In total periodontal disease affected 10/26 sockets. Dental abscess in 1/15 teeth. General pathology: Osteophytes affecting some thoracic vertebral bodies and become prolific between T8-T10 where ankylosis has occurred at the lateral margins. Schmorl‟s nodes are also present throughout T7-L3. Fusion of this region would have restricted manoeuvrability in life. The costal facets of T5 and T6 appear to have created a new joint. Sacralisation of first coccygeal vertebra. Osteophytes present on margins of the glenoid fossae. Presence of enthesophytes on ossa coxae at the muscle attachments of gluteus maximus, semimembranosus, semitendonosus, external oblique, tenso fasciae latae and abductor magnus.</t>
  </si>
  <si>
    <t>SK B</t>
  </si>
  <si>
    <t>Dental pathology: Calculus present in 4/4 teeth, ante-mortem tooth loss 6/9 sockets. Moderate periodontal disease. General pathology: Sacralisation of first coccygeal vertebra. Osteophytosis on inferior surface of L5 and superior surface of S1.</t>
  </si>
  <si>
    <t>SK C</t>
  </si>
  <si>
    <t>Dental pathology: Calculus present on 11/26 teeth. Caries to 2/26, ante-mortem tooth loss 5/32 sockets. Moderate periodontal disease becoming severe in upper right quadrant. General pathology: Slight porosity to palate and alveolus caused by periodontal disease.</t>
  </si>
  <si>
    <t>SK CC</t>
  </si>
  <si>
    <t>Dental pathology: Calculus on 20/20 teeth, periodontal disease (mild) in 2/29 sockets General pathology: Sacralisation of first coccygeal vertebrae Osteophytes on lower body of C4</t>
  </si>
  <si>
    <t>SK F</t>
  </si>
  <si>
    <t>Dental pathology: Calculus present on 23/26 teeth. Abscess present on 2/30, granuloma present on 1/30, ante-mortem tooth loss 4/30 sockets. Mild periodontal disease (mandible) mild-moderate periodontal disease (maxilla). Dental abscess to maxillary right M1- M2 (apical). M1 lingual perforation measures 11.13mm and is linked to the Buccal M2 perforation measuring 6.78mm. The lytic lesion is highly porous with rounded margins suggesting chronic abscess. Probably contRibuted to loss of M1 and predisposed by the attrition, calculus and periodontal disease. General pathology: Osteophytes present on medial and lateral edges of the intermediate phalanges (hand). Left foot exhibits osteophytes on the left distal phalanx of the first toe; taphonomic damage prevents comparison with first proximal phalanx. Perforating abscess to proximal plantar surface of left fifth metatarsal. The margins of the lesion are rounded although there is some taphonomic abrasion. It is probable that this is caused by a direct injection of bacteria from an external injury to the soft tissues plantar to this bone. The fourth metatarsal also displays irregular bone lysis to the proximo-lateral margin, probably associated with the localised infection.</t>
  </si>
  <si>
    <t>SK G</t>
  </si>
  <si>
    <t>Dental pathology: Dental calculus 10/14, carious lesions in1/14 teeth, abscess in 2/32 sockets, granuloma 1/32, ante-mortem tooth loss 10/32 General pathology: Arachnoid granulations (6) in frontal and parietal bones. Porosity to greater wing of left sphenoid. Moderate enthesophytes to superior aspect of right patella.</t>
  </si>
  <si>
    <t>SK HH</t>
  </si>
  <si>
    <t>Dental pathology: Calculus affecting 6/17 teeth.</t>
  </si>
  <si>
    <t>SK I</t>
  </si>
  <si>
    <t>Dental pathology: Dental calculus present on 20/29 teeth. General pathology: CRibra orbitalia in right orbit (left unobservable). Small portion of compact bone deposited to alveolus of PM4 (right) indicating a well-healed infection. Incomplete fusion of medial sacral crest of sacrum due to sacralisation of first coccygeal vertebra</t>
  </si>
  <si>
    <t>SK R</t>
  </si>
  <si>
    <t>18+</t>
  </si>
  <si>
    <t>M4-6</t>
  </si>
  <si>
    <t>Dental pathology: Calculus present on 1/7 teeth General pathology: Osteophytes to right first proximal phalanx of foot.</t>
  </si>
  <si>
    <t>SK S</t>
  </si>
  <si>
    <t>Dental pathology: Calculus present in 17/17 teeth, caries present in 1/17 teeth, abscess in 2/32 sockets, granulomas in 2/32 sockets, periodontal disease affecting maxillary molars and second premolars (left and right) and canines, premolars and molars in mandibular teeth (left and right). General pathology: Supraorbital ridge and glabella show increased porosity and compact bone deposition. Osteophytes on margins of left and right glenoid fossae. Woven and compact bone is present on the right humeral head at the muscle attachment sites of: supraspinatus, infraspinatus and teres minor. This suggests a chronic inflammation to the rotator cuff muscles. Well healed fracture to the right fifth Rib midshaft Probable case of DISH affecting vertebral bodies of T9-L1. These display osteophyte formation to the right margin of the body. The articular joints are not affected ruling out other spinal joint disease. For diagnosis of DISH, four vertebrae need to be fused, although in this case taphonomic damage to the area means that only two vertebrae could be identified as fused. In addition, for diagnosis, evidence of enthesophytes at ligamentous and tendon insertions is also necessary. Skeleton is probably in the early stages of DISH as there are no enthesophytes present. Small Schmorl‟s nodes are present in the eighth and ninth</t>
  </si>
  <si>
    <t>SK U</t>
  </si>
  <si>
    <t>Dental pathology: Calculus affecting 19/21 teeth, caries affecting 1/21 teeth, abscess affecting 1/22 sockets, granulomas affecting 1/22 sockets. Periodontal disease in 4/22 sockets (maxillary left second premolar and molars). General pathology: Osteophytes to vertebral bodies L3-5 and on T9, although, adjacent vertebrae may have been affected, any evidence has been removed by taphonomic erosion. The right sides are generally more affected than the right. It is suspected that this spinal joint alteration is age related and due to degeneration of the bone. Enthesophytes are present on the patellae and calcanei.</t>
  </si>
  <si>
    <t>SK Z</t>
  </si>
  <si>
    <t>Dental pathology: Calculus affecting 21/24 teeth.</t>
  </si>
  <si>
    <t>MSM WC 89</t>
  </si>
  <si>
    <t>Dental pathology: Calculus affecting 10/11 teeth, Caries affecting 1/11teeth, dental abscess affecting 1/18 sockets, mild periodontal disease affecting 11/18 General pathology: Schmorl‟s nodes on lower thoracic and upper lumbar vertebrae, porosity and osteophytes affecting lower thoracic and lumbar vertebrae, see chart. Enthesophytes at tibialis anterior origin on left and right tibiae. Osteophytes on posterior tubercle of atlas</t>
  </si>
  <si>
    <t>SK XI</t>
  </si>
  <si>
    <t>Dental pathology: Calculus affecting 13/13 teeth. Periodontal disease affecting 6/16 sockets. Periodontal disease affecting the mandibular second molars General pathology: Slight porosity and osteophytes in thoracic vertebrae. Increased osteophyte formation and porosity at the medial ends of the claviculae with lipping of the joint margins. Third and fourth cervical vertebrae have possibly suffered trauma to the right side, causing osteophytes and porosity to the inferior (C3) and superior (C4) right articular facets. The bodies also exhibit osteophytosis but there is no evidence of compression laterally. Osteophytes and porosity are present throughout the cervical and thoracic vertebrae with the addition of Schmorl‟s nodes present in the T5-T8 vertebrae. Insertion for ligamentum teres is highly defined in both femoral heads, with osteophytes at the margins of the fovea capitis. Woven bone found bilaterally on the lateral portions of the calcanei. Osteophytes on the distal right humerus at the margins of the articular surfaces of the trochlea and capitulum.</t>
  </si>
  <si>
    <t>Small bronze pin</t>
  </si>
  <si>
    <t>SK XIIIa</t>
  </si>
  <si>
    <t>5.5-7.5</t>
  </si>
  <si>
    <t>Sandstone box</t>
  </si>
  <si>
    <t>SK XIIIb</t>
  </si>
  <si>
    <t>SK XV</t>
  </si>
  <si>
    <t>8-13</t>
  </si>
  <si>
    <t>Dental pathology: Dental enamel hypoplasia (pits, not linear) 3/6 teeth, calculus affecting 4/6 teeth. Enamel hypoplasia on mandibular and maxillary first permanent molars on the mesial-most cusp. There is also discolouration in this cusp. General pathology: Bilateral woven bone formation on the plantar surface of the calcanei.</t>
  </si>
  <si>
    <t>SK XXII</t>
  </si>
  <si>
    <t>General pathology: Slight osteophytic lipping on the fight femur at the margin of the patellar surface and on the lateral margin of the medial condyle</t>
  </si>
  <si>
    <t>SK XXIIIa</t>
  </si>
  <si>
    <t>Dental pathology: Calculus affecting 14/15 teeth General pathology: Schmorl‟s nodes affecting T8-L2 on superior and inferior body surfaces.</t>
  </si>
  <si>
    <t>SK XXIIIai</t>
  </si>
  <si>
    <t>SK XXIIIaii</t>
  </si>
  <si>
    <t>SK XXIV</t>
  </si>
  <si>
    <t>Dental pathology: Calculus affecting 6/16 teeth General pathology: Retention of metopic suture (non-metric trait, but possibly associated with other developmental lesions). Cranial shift of vertebrae with full sacralisation of first coccygeal vertebra and full lumbarisation of first sacral vertebra. Slight modification to C7 and T1 to account for this shift, with C7 acquiring a demi-facet and T1 exhibiting two demi-facets as opposed to the usual full facet and demi-facet. Spina bifida occulta in sacrum with the non-union of the sacral median crest. All the above-mentioned disorders are developmental/congenital in origin. Throughout the skeleton, there is bilateral and symmetrical deposition of woven bone, frequently, but not exclusively, adjacent to tendon and ligament attachment sites. Those attachments affected are: Clavicles- Costoclavicular ligament at the rhomboid pit fossa. Radius and ulna- Pronator quadratus and supinator Femora- pectineus, vastus lateralis, vastus medialis. Ossa coxae- gluteus minimus and gluteus medius Pronator quadratus of the ulnae are particularly remodelled with cortical bone and fibre bone to create a robust distal shaft. The bilateral and symmetrical nature of these lesions suggests that this is systemic. One possibility is hypertrophic pulmonary osteoarthropathy, although, this tends not to affect tendon and ligament attachments, it does predominantly affect the forearm. Non-metric traits: metopic suture, apical bone, ossicles in lambdoid, divided hypoglossal canal (right), mandibular torus (left and right) accessory transverse foramen in C5 and 6 (left only), acromial articular facet (left and right).</t>
  </si>
  <si>
    <t>Ringlemere</t>
  </si>
  <si>
    <t>Sand, Silt And Clay, Chalk</t>
  </si>
  <si>
    <t>AD450-499</t>
  </si>
  <si>
    <t>M2/M3/PM</t>
  </si>
  <si>
    <t>RING-8</t>
  </si>
  <si>
    <t>disc brooch; iron knife; beads; bone spindle whorl; ear ring?; iron and bronze objects</t>
  </si>
  <si>
    <t>Brettell R, Evans JA, Marzinzik S, Lamb A and Montgomery J (2012). "‘Impious Easterners’: Can Oxygen and Strontium Isotopes Serve as Indicators of Provenance in Early Medieval European Cemetery Populations?" European Journal of Archaeology 15(1): 117-145. McManus E, Montgomery J, Evans J, Lamb A, Brettell R, and Jelsma J (2013). ""To the Land or to the Sea": Diet and Mobility in Early Medieval Frisia." Journal of Island and Coastal Archaeology 8:255-277.</t>
  </si>
  <si>
    <t>AD450-500</t>
  </si>
  <si>
    <t>RING-18</t>
  </si>
  <si>
    <t>23-30</t>
  </si>
  <si>
    <t>Fe pin</t>
  </si>
  <si>
    <t>Brettell R, Evans JA, Marzinzik S, Lamb A and Montgomery J (2012). "‘Impious Easterners’: Can Oxygen and Strontium Isotopes Serve as Indicators of Provenance in Early Medieval European Cemetery Populations?" European Journal of Archaeology 15(1): 117-145.</t>
  </si>
  <si>
    <t>RING-25</t>
  </si>
  <si>
    <t>Cu alloy pin, beads, 2x saucer brooches</t>
  </si>
  <si>
    <t>RING-30</t>
  </si>
  <si>
    <t>RING-39</t>
  </si>
  <si>
    <t>18-35</t>
  </si>
  <si>
    <t>iron knife; copper alloy objects; bead; silver oval brooch</t>
  </si>
  <si>
    <t>RING-40</t>
  </si>
  <si>
    <t>Fe coffin nails, glass claw beaker, glass foot ring beaker, disc brooch, Ag pin, studs and rings, cu alloy ring, beads, toilet implement</t>
  </si>
  <si>
    <t>RING-41</t>
  </si>
  <si>
    <t>Beads, Ag pins, rings, cu alloy objects, Pb studs</t>
  </si>
  <si>
    <t xml:space="preserve">Wasperton </t>
  </si>
  <si>
    <t>Mudstone, Sand, Gravel, Clay, Silt, Siltstone, Dolomitic, Diamicton</t>
  </si>
  <si>
    <t>A-D</t>
  </si>
  <si>
    <t xml:space="preserve">pM1 </t>
  </si>
  <si>
    <t>WASP-001e/WASP-1</t>
  </si>
  <si>
    <t xml:space="preserve">Evans JA, Chenery CA and Montgomery J (2012). "A summary of strontium and oxygen isotope variation in archaeological human tooth enamel excavated from Britain." Journal of Analytical Atomic Spectrometry 27(5): 754-764. Müldner G (2006). "Carbon and Nitrogen Isotope Analysis of Human Bone Collagen from the Late Roman and Anglo-Saxon Cemetery of Wasperton, Warwickshire." Grey literature report. </t>
  </si>
  <si>
    <t xml:space="preserve">WASP-006e </t>
  </si>
  <si>
    <t>Fe buckle, 3x cu-alloy frags (belt fittings), 6x cu alloy frags fittings?, Fe knife, Fe shield boss and grip, 4x Fe studs, Fe shield fitting, Fe ring, Fe spearhead and fragments</t>
  </si>
  <si>
    <t>Evans JA, Chenery CA and Montgomery J (2012). "A summary of strontium and oxygen isotope variation in archaeological human tooth enamel excavated from Britain." Journal of Analytical Atomic Spectrometry 27(5): 754-764.</t>
  </si>
  <si>
    <t xml:space="preserve">WASP-008e </t>
  </si>
  <si>
    <t>Cu alloy disc brooch with mineralised textile</t>
  </si>
  <si>
    <t xml:space="preserve">WASP-024e </t>
  </si>
  <si>
    <t>2x cu alloy saucer brooches, Cu-alloy gilded great square headed brooch, 2x cu-alloy spacers, 1Cu-alloy fitting, Necklace ? (1 quartz crystal bead, 63 amber beads), Globular/biconical urn with stamped motifs, leather or wood?, Felted textile</t>
  </si>
  <si>
    <t>Flexed?</t>
  </si>
  <si>
    <t xml:space="preserve">WASP-028e </t>
  </si>
  <si>
    <t>9x Fe nails (coffin?)</t>
  </si>
  <si>
    <t xml:space="preserve">WASP-035e </t>
  </si>
  <si>
    <t>Decapitated</t>
  </si>
  <si>
    <t>Roman?</t>
  </si>
  <si>
    <t xml:space="preserve">WASP-042e </t>
  </si>
  <si>
    <t>Hobnails = shoes? Roman?</t>
  </si>
  <si>
    <t xml:space="preserve">M? </t>
  </si>
  <si>
    <t xml:space="preserve">WASP-043e </t>
  </si>
  <si>
    <t>Cu-alloy small long brooch x2, gilded cu alloy great square headed brooch, Fe knife, mineralised textile on back of brooches</t>
  </si>
  <si>
    <t xml:space="preserve">WASP-048e </t>
  </si>
  <si>
    <t>46+</t>
  </si>
  <si>
    <t>Fe knife, Fe object (belt fitting?), Fe shield boss and grip, 6x Fe shield studs, mineralised textile</t>
  </si>
  <si>
    <t>WASP-055e/WASP-55</t>
  </si>
  <si>
    <t>Cu-allo buckle, 2x Fe knives, Fe shield-boss, Fe shield stud, Fe spearhead, Fe ferrule, Globular decorated and stamped pot, Twill trouser(?) textile</t>
  </si>
  <si>
    <t>Earth cut grave lined with limestone blocks</t>
  </si>
  <si>
    <t xml:space="preserve">WASP-115e </t>
  </si>
  <si>
    <t>Fe buckle and plate, Fe knife, Fe shield boss and grip, Fe stud, mineralised textile</t>
  </si>
  <si>
    <t xml:space="preserve">WASP-138e </t>
  </si>
  <si>
    <t>17+</t>
  </si>
  <si>
    <t xml:space="preserve">WASP-143e </t>
  </si>
  <si>
    <t>Decapitated?</t>
  </si>
  <si>
    <t>Crouched?</t>
  </si>
  <si>
    <t xml:space="preserve">WASP-153e </t>
  </si>
  <si>
    <t>Coffin on blocks of Roman building stone, stones at head</t>
  </si>
  <si>
    <t xml:space="preserve">WASP-167e </t>
  </si>
  <si>
    <t>Cu alloy cruciform brooch x2, Cu alloy pin, Necklace (4 amber beads, 24 monochrome glass beads, 4 polychrome glass, 1 jet bead), Fe object, Globular ceramic pot, preserved textile on brooches and leather</t>
  </si>
  <si>
    <t>Crouche</t>
  </si>
  <si>
    <t xml:space="preserve">WASP-173e </t>
  </si>
  <si>
    <t>Coffin, marker post</t>
  </si>
  <si>
    <t>430-640 AD</t>
  </si>
  <si>
    <t>530-660 AD</t>
  </si>
  <si>
    <t>WASP-174e/Inh. 174 F3122/C3683/WASP-174</t>
  </si>
  <si>
    <t>Coffin, stone lined grave</t>
  </si>
  <si>
    <t>Evans JA, Chenery CA and Montgomery J (2012). "A summary of strontium and oxygen isotope variation in archaeological human tooth enamel excavated from Britain." Journal of Analytical Atomic Spectrometry 27(5): 754-764. Müldner G (2006). "Carbon and Nitrogen Isotope Analysis of Human Bone Collagen from the Late Roman and Anglo-Saxon Cemetery of Wasperton, Warwickshire." Grey literature report. Hamilton WD, Marshall PD, Bronk Ramsey C, Cook G, van der Plicht H (2009). "Radiocarbon dating" pp. 45-48 in Carver M, Hills C, and Scheschkewitz J. Wasperton: A Roman, British and Anglo-Saxon Community in Central England. Woodbridge: The Boydell Press.</t>
  </si>
  <si>
    <t xml:space="preserve">WASP-180e </t>
  </si>
  <si>
    <t>1-12</t>
  </si>
  <si>
    <t xml:space="preserve">WASP-190e </t>
  </si>
  <si>
    <t>Roman - 2x Cu alloy bracelets, 35 hobnails = 2x boots</t>
  </si>
  <si>
    <t xml:space="preserve">WASP-191e </t>
  </si>
  <si>
    <t>Fe key</t>
  </si>
  <si>
    <t xml:space="preserve">WASP-193e </t>
  </si>
  <si>
    <t>Wooden bier/plank supported by lime/sandstone blocks</t>
  </si>
  <si>
    <t xml:space="preserve">WASP-194e </t>
  </si>
  <si>
    <t>Roman - Cu alloy pin, 14 hobnails</t>
  </si>
  <si>
    <t xml:space="preserve">WASP-195e </t>
  </si>
  <si>
    <t>78 hobnails</t>
  </si>
  <si>
    <t xml:space="preserve">Whitton </t>
  </si>
  <si>
    <t>Mudstone, Siltstone, Limestone And Sandston, Sand And Gravel, Clay, Silt, band of chalk nearby</t>
  </si>
  <si>
    <t>560-960 A.D.</t>
  </si>
  <si>
    <t>B-F</t>
  </si>
  <si>
    <t>WCL22</t>
  </si>
  <si>
    <t>WCL30</t>
  </si>
  <si>
    <t>Frome View, Bradford Peverell</t>
  </si>
  <si>
    <t>Dorset</t>
  </si>
  <si>
    <t>Southwest</t>
  </si>
  <si>
    <t>Chalk, Alluvium, Clay-with-flints Formation</t>
  </si>
  <si>
    <t>Rman M1</t>
  </si>
  <si>
    <t>Knife, bone comb, Fe objects, bronze ring, silvered purse mount</t>
  </si>
  <si>
    <t>Doornbos, AM (2010). "Investigating Anglo-Saxon population movement using strontium stable isotope analysis: Sampling tooth enamel from individuals found at Frome View, Bradford Peverell." Unpublished MSc Thesis, University of Bournemouth, School of Conservation Sciences.</t>
  </si>
  <si>
    <t>Rman M2</t>
  </si>
  <si>
    <t>Knife</t>
  </si>
  <si>
    <t>Rman M3</t>
  </si>
  <si>
    <t>6-12</t>
  </si>
  <si>
    <t>2/F3</t>
  </si>
  <si>
    <t>Necklace (glass beads, cabuchongold and garnet central pendant, gold wire beads), 2x Ag discs, bronze buckle, 2x punched coins, bronze disc</t>
  </si>
  <si>
    <t>Rman M4</t>
  </si>
  <si>
    <t>Supine, semi-flexed left</t>
  </si>
  <si>
    <t>Rman M5</t>
  </si>
  <si>
    <t>Rman M6</t>
  </si>
  <si>
    <t>Row of flints, possible grave robbery</t>
  </si>
  <si>
    <t>Adwick-le-Street</t>
  </si>
  <si>
    <t>Dolomitised Limestone And Dolomite, Mudstone, Siltstone And Sandstone,  Sandstone And Conglomerate, Clay, Coal, Ironstone And Ferricrete, Alluvium, Sand and Gravel</t>
  </si>
  <si>
    <t>670-770</t>
  </si>
  <si>
    <t>UR P2</t>
  </si>
  <si>
    <t>Dental caries; enamel hypoplasia; periodontal disease; cribra orbitalia; Schmorl’s node — L4; osteophytes — 1 right and 2 left ribs; pitting — C1-2 AS, 1T APJ, right radius (elbow), right acetabulum; enthesophytes — clavicles; ossified cartilage (thyroid); MV — variant teeth</t>
  </si>
  <si>
    <t>Plain earth grave</t>
  </si>
  <si>
    <t>McKinley, JI (2016). "A Conversion-Period Cemetery at Woodlands, Adwick-le-Street, South Yorkshire." Yorkshire Archaeological Journal 88(1): 77-120.</t>
  </si>
  <si>
    <t>680-780</t>
  </si>
  <si>
    <t>LL P2</t>
  </si>
  <si>
    <t>Calculus; dental enamel hypoplasia; hypercementosis; periodontal disease; cribra orbitalia; infection — endocranial new bone, periosteal new bone — femora, tibiae, fibulae; fracture — left femur; destructive lesion– left acetabulum; enthesophytes — right humerus; cortical defect — axis; MV — wormian bones</t>
  </si>
  <si>
    <t>Fe knife,  Fe buckle</t>
  </si>
  <si>
    <t>LLP2</t>
  </si>
  <si>
    <t>Calculus; dental caries; enamel hypoplasia; Schmorl’s node — 6T; fracture– right lateral clavicle; pitting — left proximal IP (hand); cortical defect — C3 APJ, glenoid, right humerus; MV — plural mental foramen</t>
  </si>
  <si>
    <t>675-800</t>
  </si>
  <si>
    <t>UL P2</t>
  </si>
  <si>
    <t>Ante mortem tooth loss; apical void; calculus; enamel hypoplasia; dental caries; periodontal disease; crowding; infection — endocranial new bone, new bone — C2, L4-5 (incl. destruction), right innominate and sacro-iliac (incl. sequestrum); pitting — T9-10 APJ; cortical defect — clavicles; MV — wormian bones</t>
  </si>
  <si>
    <t>Extended right</t>
  </si>
  <si>
    <t>LR P2</t>
  </si>
  <si>
    <t>18-23</t>
  </si>
  <si>
    <t>Calculus; dental caries; enamel hypoplasia; hypercementosis; periodontal disease; rotation; trauma — mandibular right I2 labial large chip; enthesophytes — clavicles</t>
  </si>
  <si>
    <t>680-770</t>
  </si>
  <si>
    <t>Dental caries; cribra orbitalia; Schmorl’s node — S1; degenerative disc disease — L5, S1; MV — wormian bones; plural mental foramen</t>
  </si>
  <si>
    <t>LL M3</t>
  </si>
  <si>
    <t>Calculus; enamel hypoplasia</t>
  </si>
  <si>
    <t>Westfield Farm Ely</t>
  </si>
  <si>
    <t>Lower Greensand, Glacial Till and Kimmeridge Clay</t>
  </si>
  <si>
    <t>600-800</t>
  </si>
  <si>
    <t>PM</t>
  </si>
  <si>
    <t>10-12</t>
  </si>
  <si>
    <t>F3/F4</t>
  </si>
  <si>
    <t>enamel hypoplasias</t>
  </si>
  <si>
    <t>Silver &amp; gold-and-garnet necklace, silver pin and chain, 2x blue-green glass palm cups, single-sided composite comb, FE knife, girdle-group/chatelaine, wooden casket with padlock</t>
  </si>
  <si>
    <t>Barrow</t>
  </si>
  <si>
    <t>Lucy, S et al. (2009). "The Burial of a Princess? The Later Seventh-Century Cemetery at Westfield Farm, Ely." Antiquaries Journal 89: 81-141.</t>
  </si>
  <si>
    <t>15-17</t>
  </si>
  <si>
    <t>calculus, cRibra orbitalia</t>
  </si>
  <si>
    <t>Cu alloy workbox, cu alloy Hod Hill Brooch 1st C. AD, antler spindle whorl, bag (decayed) with cu-alloy fasteners Fe ring and Fe frags assoc, 5x amethyst beads (necklace?), 2x Fe hobnails</t>
  </si>
  <si>
    <t>earth cut grave</t>
  </si>
  <si>
    <t>enamel hypoplasias, calculus</t>
  </si>
  <si>
    <t>Cu alloy buckle Marzinik type II.24a, Fe knife</t>
  </si>
  <si>
    <t>19–25</t>
  </si>
  <si>
    <t>15-22</t>
  </si>
  <si>
    <t>enamel hypoplasias, caries, calculus, cRibra orbitalia</t>
  </si>
  <si>
    <t>35–44</t>
  </si>
  <si>
    <t>calculus, degenerative joint disease in lower spine, compression fracture L5</t>
  </si>
  <si>
    <t xml:space="preserve">Fe knife, Fe belt-fitting, Cu alloy pin </t>
  </si>
  <si>
    <t>OA in left elbow and spine, calculus, AMTL</t>
  </si>
  <si>
    <t>Annular translucent blue glass bead, short cylinder</t>
  </si>
  <si>
    <t>26–44</t>
  </si>
  <si>
    <t>compression fracture and spondylolysis of L5</t>
  </si>
  <si>
    <t>Fe latch-lifter</t>
  </si>
  <si>
    <t>Flexed Right</t>
  </si>
  <si>
    <t>calculus, fractured left clavicle, degenerative joint disease of spine, Schmorl's nodes</t>
  </si>
  <si>
    <t>calculus, degenerative joint disease in lower spine</t>
  </si>
  <si>
    <t>degenerative disease in lower spine</t>
  </si>
  <si>
    <t>degenerative joint disease in thoracic vertebrae</t>
  </si>
  <si>
    <t>West Heslerton</t>
  </si>
  <si>
    <t>Cretaceous chalk</t>
  </si>
  <si>
    <t>500-685 AD</t>
  </si>
  <si>
    <t>G73</t>
  </si>
  <si>
    <t>2B68</t>
  </si>
  <si>
    <t>Chipped and damaged teeth, severe attrition, caries</t>
  </si>
  <si>
    <t>Shield (fe boss, 5x rivets, grip, 4x shield mounts), spear, ferrule, Fe knife, ovoid Fe buckle, small ovoid Fe buckle, Fe frag</t>
  </si>
  <si>
    <t xml:space="preserve">Montgomery J, Evans JA, Powlesland D, and Roberts CA (2005). "Continuity or Colonization in Anglo-Saxon England? Isotope Evidence for Mobility, Subsistence Practice, and Status at West Heslerton." American Journal of Physical Anthropology 126: 123-138. Budd P, Chenery C, Montgomery J, Evans J, and Powlesland D (2003). "Anglo-Saxon Residential Mobility at West Heslerton, North Yorkshire, UK from Combined O- and Sr-Isotope Analysis." in Holland G, &amp; Tanner SD (eds) "Plasma source mass spectrometry: applications and emerging technologies." Cambridge: RS. C. </t>
  </si>
  <si>
    <t>P1 R</t>
  </si>
  <si>
    <t>G74</t>
  </si>
  <si>
    <t>2B85</t>
  </si>
  <si>
    <t>Postmortem damage/diagensis, osteitis, trauma and soft tissue injury, dental attrition</t>
  </si>
  <si>
    <t xml:space="preserve">Sword, shield, spear x2, Fe knife (broken), ovoid Fe buckle, small fe buckle, D-shaped buckle, </t>
  </si>
  <si>
    <t>M2 R</t>
  </si>
  <si>
    <t>G75</t>
  </si>
  <si>
    <t>2B75</t>
  </si>
  <si>
    <t>Chipped teeth, dental attrition</t>
  </si>
  <si>
    <t>P2 R</t>
  </si>
  <si>
    <t>G78</t>
  </si>
  <si>
    <t>2BA100</t>
  </si>
  <si>
    <t>Ecto and endocranially open sutures, slight overbite, dental attrition, Schmorl's nodes, bilateral spondylosis in 3rd/4th lumbar vertebrae</t>
  </si>
  <si>
    <t>2x cruciform brooch, Cu alloy wire circlet, small-long brooch, annular brooch, beads (3x amber)</t>
  </si>
  <si>
    <t>M3 L</t>
  </si>
  <si>
    <t>G84</t>
  </si>
  <si>
    <t>2BA445 [2B73]</t>
  </si>
  <si>
    <t>Cruciform brooch, small-long brooch, beads (8x glass)</t>
  </si>
  <si>
    <t>P1 L</t>
  </si>
  <si>
    <t>G89</t>
  </si>
  <si>
    <t>2BA78</t>
  </si>
  <si>
    <t>Sponylolysis of lumbar vertebra 4, sternum still fusing, left distal radius is pathological with remodelling and a fracture with additional post mortem damage, left radius shorter than right likely due to Colles' fracture, osteoarthritis in jaw with remodelling in anterior mandibular fossa, dental attrition</t>
  </si>
  <si>
    <t>2x Fe annular brooch, beads (1x dark blue glass, 6x segmented gold-in-glass, 12x amber), 2x pairs of wrist clasps, ovoid Fe buckle</t>
  </si>
  <si>
    <t>Prone</t>
  </si>
  <si>
    <t>G97</t>
  </si>
  <si>
    <t>2BA153</t>
  </si>
  <si>
    <t>6-9</t>
  </si>
  <si>
    <t>Unfused epipyses on hand phalanz and a metacarpal</t>
  </si>
  <si>
    <t>2x annular brooch, small-long brooch, 2x pairs of wrist clasps</t>
  </si>
  <si>
    <t>Extended supine, disturbed</t>
  </si>
  <si>
    <t>Deciduous M2 L</t>
  </si>
  <si>
    <t>G98</t>
  </si>
  <si>
    <t>2BA154</t>
  </si>
  <si>
    <t>4-5</t>
  </si>
  <si>
    <t>1/2</t>
  </si>
  <si>
    <t>Dental root destruction, upper 5s less developed than lowers, two severe hypoplastic lines on upper 2s and on all 3s, LEH, Carabelli's cusp on upper 6</t>
  </si>
  <si>
    <t>Spear, knife</t>
  </si>
  <si>
    <t>M1 R</t>
  </si>
  <si>
    <t>G100</t>
  </si>
  <si>
    <t>2BA148</t>
  </si>
  <si>
    <t>2-5</t>
  </si>
  <si>
    <t>0/1</t>
  </si>
  <si>
    <t>Knife, brass necklet, annular brooch x2, Fe dress pin, beads (2x amber), pottery vessel bowl</t>
  </si>
  <si>
    <t>B-D</t>
  </si>
  <si>
    <t>P2 L</t>
  </si>
  <si>
    <t>G101</t>
  </si>
  <si>
    <t>2BA242</t>
  </si>
  <si>
    <t>5-6</t>
  </si>
  <si>
    <t>Cu-alloy dress pin</t>
  </si>
  <si>
    <t>M3 R</t>
  </si>
  <si>
    <t>G102</t>
  </si>
  <si>
    <t>2BA159</t>
  </si>
  <si>
    <t>&lt;30</t>
  </si>
  <si>
    <t>No DJD, manubrium unfused and no xiphoid, sutures are open endo-and-ectocranially, congenitally absent lowe L8, dental attrition, LEH</t>
  </si>
  <si>
    <t>2x annular brooch, beads (2x glass, 3x amber), D-shaped buckle, Cu-alloy stud, ?Belt plate, strap-end, maple vessel frags with sheet bronze repair, infant G101/2BA242</t>
  </si>
  <si>
    <t>M1 L</t>
  </si>
  <si>
    <t>G109</t>
  </si>
  <si>
    <t>2BA897</t>
  </si>
  <si>
    <t>Dental attrition, open sutures and unfused bones indicating young adult</t>
  </si>
  <si>
    <t>D-shaped buckle, cu-alloy rickets (belt?)</t>
  </si>
  <si>
    <t>555-640 AD</t>
  </si>
  <si>
    <t>G113</t>
  </si>
  <si>
    <t>2BA441</t>
  </si>
  <si>
    <t>c. 20</t>
  </si>
  <si>
    <t>Spina bifida occulta, extra cusp on lower 8</t>
  </si>
  <si>
    <t>Cu-alloy annular broochx2, Necklace (Ag bead, Fe bead, Beaver tooth pendant, 57 amber beads, Antler tine bead), Ag twisted wire ring slip-knot, 2x cu-alloy discs, Cu-alloy purse mounts?, Fe latchlifters, Fe girdle hangers, Walnut amulet</t>
  </si>
  <si>
    <t>Montgomery J, Evans JA, Powlesland D, and Roberts CA (2005). "Continuity or Colonization in Anglo-Saxon England? Isotope Evidence for Mobility, Subsistence Practice, and Status at West Heslerton." American Journal of Physical Anthropology 126: 123-138. Budd P, Chenery C, Montgomery J, Evans J, and Powlesland D (2003). "Anglo-Saxon Residential Mobility at West Heslerton, North Yorkshire, UK from Combined O- and Sr-Isotope Analysis." in Holland G, &amp; Tanner SD (eds) "Plasma source mass spectrometry: applications and emerging technologies." Cambridge: RS. C. Bayliss et al. (2013). Anglo-Saxon Graves and Grave Goods of the 6th and 7th Centuries AD: A Chronological Framework. The Society for Medieval Archaeology Monograph 33: London.</t>
  </si>
  <si>
    <t>M1/2 L</t>
  </si>
  <si>
    <t>G114</t>
  </si>
  <si>
    <t>2BA466</t>
  </si>
  <si>
    <t>Congenitally absent upper and lower #8 teeth, dental attrition, arked asymmetry in post-cranial skeleton, left fibular cut off below distal articulation ante or peri-mortem, hemiplegia - stoke or other cerebrovascular neurological affliction, cranium thick and heavy, cribra orbitalia</t>
  </si>
  <si>
    <t>Annular brooch, Fe ring, beads (2x coloured glass, 23 amber beads)</t>
  </si>
  <si>
    <t>G115</t>
  </si>
  <si>
    <t>2B70</t>
  </si>
  <si>
    <t>Impacted loer L8, dental attrition, open endo- and acto-cranial sutures</t>
  </si>
  <si>
    <t>Fe knife, ovoid Fe buckle, Spear</t>
  </si>
  <si>
    <t>G117</t>
  </si>
  <si>
    <t>2BA503</t>
  </si>
  <si>
    <t>12-15</t>
  </si>
  <si>
    <t>Very little dental attrition, LEH</t>
  </si>
  <si>
    <t>?Purse mount, Beads (18 glass, 4 amber)</t>
  </si>
  <si>
    <t>G122</t>
  </si>
  <si>
    <t>2BA594</t>
  </si>
  <si>
    <t>Partially calcified 8s, unusual morphology on upper 2's, LEH</t>
  </si>
  <si>
    <t>Equal-armed brooch, Beads (3x amber), vessel with repairs (wooden lathe-turned, cu-alloy decorations and repairs, Fe staples), Fe knife</t>
  </si>
  <si>
    <t>G132</t>
  </si>
  <si>
    <t>2BA770</t>
  </si>
  <si>
    <t>LEH, LL3 split root</t>
  </si>
  <si>
    <t>2x annular brooch, Beads (6x glass, 48 amber, 1x jet disc, 1 chalk), Cu alloy flake, Fe pendant, Cu alloy band, Purse group (soil block), Walnut amulet, latchlifters, lace tags x4, Cu alloy ring and bucket</t>
  </si>
  <si>
    <t>Prone, flexed</t>
  </si>
  <si>
    <t>G133</t>
  </si>
  <si>
    <t>2BA775</t>
  </si>
  <si>
    <t>c. 35</t>
  </si>
  <si>
    <t>Endocranial pitting and eroision post mortem, cuts on skull ante or peri mortem, congenitally absent lower 8s, dental attrition</t>
  </si>
  <si>
    <t>G139</t>
  </si>
  <si>
    <t>2BA805</t>
  </si>
  <si>
    <t>Congenitally absent R8s upper and lower, dental attrition</t>
  </si>
  <si>
    <t>2x annular brooch, silvered Cu alloy scutiform pendant, beads (blue glass, 22 amber), soil nlock with girdle complex(  cu alloy girdle hangers, latchlifters, lace tags, ivory purse ring)</t>
  </si>
  <si>
    <t>G144</t>
  </si>
  <si>
    <t>2BA820, 2B83</t>
  </si>
  <si>
    <t>Distorted cranial bones (diagenesis?), resorbed bone in right frontal sinus, severe dental wear on right side, cavities/caries, dental abscesses, ante mortem tooth loss, severe periodontal disease, pitted palate, dental attrition, endocranially closed sutures almost obliterated ectocranially</t>
  </si>
  <si>
    <t>Spear, knife, small ovoid Fe buckle</t>
  </si>
  <si>
    <t>In the green</t>
  </si>
  <si>
    <t>G145</t>
  </si>
  <si>
    <t>2BA890</t>
  </si>
  <si>
    <t>Congenitally absent U8s, UL2, lower L and r7 and 8, malocclusion, dental attrition, small palate, unfused cranial sutures, area of revealed trabecular bone at attachment site of the medial head of the gastrocnemius on distal R femur</t>
  </si>
  <si>
    <t>G149</t>
  </si>
  <si>
    <t>2BA896</t>
  </si>
  <si>
    <t>33-45</t>
  </si>
  <si>
    <t>Dental attrition, osteoarthritis of odontoid peg</t>
  </si>
  <si>
    <t>G151</t>
  </si>
  <si>
    <t>2BA903</t>
  </si>
  <si>
    <t>Dental attrition</t>
  </si>
  <si>
    <t>Spearx2, Ferrule, Knife x2, D-shaped Fe buckle</t>
  </si>
  <si>
    <t>G154</t>
  </si>
  <si>
    <t>2BA917</t>
  </si>
  <si>
    <t>c. 9</t>
  </si>
  <si>
    <t>Uneven attrition, LEH</t>
  </si>
  <si>
    <t>Disc brooch, small-long brooch, beads (12 glass, 1 amber)</t>
  </si>
  <si>
    <t>Coffin? With large stone supports/markers - 1 calcite, 1 roman quern stone fragment</t>
  </si>
  <si>
    <t>C1 R</t>
  </si>
  <si>
    <t>G158</t>
  </si>
  <si>
    <t>2BA938</t>
  </si>
  <si>
    <t>Severe dental attrition, caries, abscess, periontal disease, pitted palate, alveolar resorption, DJD, bone proliferation around proximal ulna and distal humerus, osteoarthritis in spine/DJD, intervertebral osteochondrosis, spondylosis deformans, lesions on spinal plates, bone proliferations on clavicle</t>
  </si>
  <si>
    <t>Shield, spear, ferrule knife, antler handle</t>
  </si>
  <si>
    <t>G159</t>
  </si>
  <si>
    <t>2BA943</t>
  </si>
  <si>
    <t>Amber bead</t>
  </si>
  <si>
    <t>G162</t>
  </si>
  <si>
    <t>2BA973</t>
  </si>
  <si>
    <t>c. 8</t>
  </si>
  <si>
    <t>Blue annular glass bead, possibly associated with G163</t>
  </si>
  <si>
    <t>G164</t>
  </si>
  <si>
    <t>2BA980</t>
  </si>
  <si>
    <t>Caries, abscess, severe attrition, alveolar resorption, ante mortem tooth loss, LEH, severe osteoarthritis in cervical vertebrae, discitis on cervical and sacral vertebrae</t>
  </si>
  <si>
    <t>Spear, Knife, sub-circular buckle</t>
  </si>
  <si>
    <t>Supine. semi-flexed left</t>
  </si>
  <si>
    <t>G166</t>
  </si>
  <si>
    <t>2BA1079</t>
  </si>
  <si>
    <t>Dolichocephalic, dental attrition, caries, Carabelli's cusp on upper R7</t>
  </si>
  <si>
    <t>Crouched, semi-prone</t>
  </si>
  <si>
    <t>G169</t>
  </si>
  <si>
    <t>2BA1154</t>
  </si>
  <si>
    <t>2-3</t>
  </si>
  <si>
    <t>G173</t>
  </si>
  <si>
    <t>2BA1187</t>
  </si>
  <si>
    <t>Cruciform brooch, Cu alloy ring, annular brooch x2, beads (7x amber), 2x pairs of wrist clasps, Fe buckle, knife, latchlifters</t>
  </si>
  <si>
    <t>dm1c</t>
  </si>
  <si>
    <t>Macpherson PM (2005). Tracing Change: An Isotopic Investigation of Anglo-Saxon Childhood Diet. Doctor of Philosophy Thesis, University of Sheffield.</t>
  </si>
  <si>
    <t>dm2c</t>
  </si>
  <si>
    <t xml:space="preserve"> Mudstone, Siltstone, Limestone And Sandston, Sand And Gravel, Clay, Silt, band of chalk nearby</t>
  </si>
  <si>
    <t>WCL01</t>
  </si>
  <si>
    <t>Repton</t>
  </si>
  <si>
    <t>Derbyshire</t>
  </si>
  <si>
    <t>Sandstone And Conglomerate, Mudstone, Silt And Gravel, Alluvium</t>
  </si>
  <si>
    <t>686-885 AD</t>
  </si>
  <si>
    <t>C1 L</t>
  </si>
  <si>
    <t>REP-97</t>
  </si>
  <si>
    <t>Budd P, Millard A, Chenery C, Lucy S, Roberts C (2004) "Invesitgating population movement by stable isotope analysis: a report from Britain." Antiquity 78(299):127-141. Jarman CL, Biddle M, Higham T, Bronk Ramsey C (2018). "The Viking Great Army in England: new dates from the Repton Charnel." Antiquity 92(361): 183-199.</t>
  </si>
  <si>
    <t>Cliffs End Farm Thanet</t>
  </si>
  <si>
    <t>Sand, silt and clay - quaternary &amp; palaeogene, cretaceous chalk</t>
  </si>
  <si>
    <t>710-900</t>
  </si>
  <si>
    <t>8th-10th</t>
  </si>
  <si>
    <t>NA</t>
  </si>
  <si>
    <t>Redeposited</t>
  </si>
  <si>
    <t>Millard A (2014). "Isotopic investigation of residential mobility and diet." in McKinley JI, Leivers M, Schuster J, Marshall P, Barclay AJ and Stoodley N. Cliffs End Farm, Isle of Thanet, Kent. A mortuary and ritual site of the Bronze Age, Iron Age and Anglo-Saxon period. Salisbury: Wessex Archaeology.</t>
  </si>
  <si>
    <t>Stonehenge</t>
  </si>
  <si>
    <t>600-690</t>
  </si>
  <si>
    <t>UL Pm1</t>
  </si>
  <si>
    <t>4.10.4</t>
  </si>
  <si>
    <t>OxA-9361 &amp; OxA-9921</t>
  </si>
  <si>
    <t>28-32</t>
  </si>
  <si>
    <t>Decapitation, traumatic spinal lesions (osteophytes 7-10 T, Schmorl's nodes 8-9 T), anterior curvature R. femur, both fibulae curved medial shats with flattened distal ends, infections in r femur and r tibia</t>
  </si>
  <si>
    <t>Pitts M, Bayliss A, McKinley J, Boylston A, Budd P, Evans J, Chenery C, Reynolds A, Semple S (2002). "An Anglo-Saxon decapitation nd Burial at Stonehenge." Wiltshire Archaeological &amp; Natural History Magazine 95: 131-146.</t>
  </si>
  <si>
    <t>Neat's Court, Sheppey</t>
  </si>
  <si>
    <t>Palaeogene Clay, Silt, Sand</t>
  </si>
  <si>
    <t>Island</t>
  </si>
  <si>
    <t>695-948 AD</t>
  </si>
  <si>
    <t>NC 2611</t>
  </si>
  <si>
    <t>Decapitation</t>
  </si>
  <si>
    <t>Earth Cut grave</t>
  </si>
  <si>
    <t xml:space="preserve">Evans J, Sloane H and Stewart C (2015). "Strontium and oxygen isotope composition of tooth enamel from individuals from Thanet." NIGL report. Booth T (2016). Neat's Court Report on Scientific Analyses. Unpublished report. Natural History Museum, London. </t>
  </si>
  <si>
    <t>BAEH_42B</t>
  </si>
  <si>
    <t>Leprosy</t>
  </si>
  <si>
    <t>1x glass bead, 2x Ag rings, Fe key, 2x Fe knives, Bucket (Fe and Cu-alloy fittings, oak), Fe weaving batten, Fe bracket and angled rod, Antler comb, Antler spindle whorl, Cu-alloy sheet, Fossil sea urchin, Sheep astralagus, Glass, Fe rod, Fe frags, bed fittings</t>
  </si>
  <si>
    <t>40-45</t>
  </si>
  <si>
    <t>Melbourn Water Lane</t>
  </si>
  <si>
    <t>Cretaceous Chalk</t>
  </si>
  <si>
    <t>600-700 A.D.</t>
  </si>
  <si>
    <t>CRibra orbitalia</t>
  </si>
  <si>
    <t>Lower PM2?</t>
  </si>
  <si>
    <t>MEL1012/WLM614_1012_D</t>
  </si>
  <si>
    <t>25-46</t>
  </si>
  <si>
    <t>infection/inflammation</t>
  </si>
  <si>
    <t>Fe spearhead, Fe knife, Fe staple, Ceramic jar</t>
  </si>
  <si>
    <t>This study. Hannah EL, McLaughlin TR, Keaveney EM, Hakenbeck SE (2018). "Anglo-Saxon diet in the Conversion period: A comparative isotopic study using carbon and nitrogen." Journal of Archaeological Science: Reports 19: 24-34. Leggett S, Rose A, Praet E, Le Roux P (2021). "Multi-tissue and multi-isotope (δ13C, δ15N, δ18O and 87/86Sr) data for early medieval human and animal palaeoecology." Ecology 102(6): e03349.</t>
  </si>
  <si>
    <t>Upper PM2 R</t>
  </si>
  <si>
    <t>MEL1021/WLM614_1021_D</t>
  </si>
  <si>
    <t>21-30</t>
  </si>
  <si>
    <t>Enamel chipping and dental wear</t>
  </si>
  <si>
    <t>Cu alloy vessel rim mounts, Ag capsule bead, Ag slip-knot ring</t>
  </si>
  <si>
    <t>MEL1032/WLM614_1032_D</t>
  </si>
  <si>
    <t>trauma</t>
  </si>
  <si>
    <t>Fe spearhead</t>
  </si>
  <si>
    <t>MEL1165/WLM614_1165_D</t>
  </si>
  <si>
    <t>Glass beads (10), Cu alloy riveted suspension loop, Cu-alloy split pin with applied head, Cu-alloy pierced disc pin, Fe knife, Fe shears, Antle double-sided composite comb, Fe suspension ring, Antler spindle whorl, Antler suspension ring</t>
  </si>
  <si>
    <t>Upper PM2?</t>
  </si>
  <si>
    <t>MEL1204/WLM614_1204_D</t>
  </si>
  <si>
    <t>18.5-20</t>
  </si>
  <si>
    <t>Enthesopathies, CRibra orbitalia</t>
  </si>
  <si>
    <t>Cu-alloy buckle, Fe knife, Fe spearhead</t>
  </si>
  <si>
    <t>33-46</t>
  </si>
  <si>
    <t>Pregnant, CRibra orbitalia</t>
  </si>
  <si>
    <t>Foetus (&lt;6 months gestation), Bone discu-headed pin, Ag scutiform pendant</t>
  </si>
  <si>
    <t>MEL1189/WLM614_1189_D</t>
  </si>
  <si>
    <t>MEL1229/WLM614_1229_D</t>
  </si>
  <si>
    <t>severe tooth wear</t>
  </si>
  <si>
    <t>Copper alloy disc headed pin with glass, Necklace (Amber beads, Shell pendant bead, Cu-alloy and blue glass drop pendant), Cu alloy oval buckle, Copper alloy toiletry ring &amp; ear pick, Cu-alloy annular brooch, Fe knife, Girdle group (iron suspension ring &amp; chain links and T-shaped slide key), Composite double-sided antler comb</t>
  </si>
  <si>
    <t>MEL1263/WLM614_1263_D</t>
  </si>
  <si>
    <t>Ceramic bowl, bone spherical headed pin</t>
  </si>
  <si>
    <t>Incisor?</t>
  </si>
  <si>
    <t>MEL1305/WLM614_1305_D</t>
  </si>
  <si>
    <t>60-87</t>
  </si>
  <si>
    <t>MEL1370/WLM614_1370_D</t>
  </si>
  <si>
    <t>Girdle group (Fe chatelaine, Fire steel, 2x keys, Cu-alloy suspension mounts), Cu-alloy buckle</t>
  </si>
  <si>
    <t>Stoke Quay, Ipswich</t>
  </si>
  <si>
    <t>Cretaceous Chalk, Clay, Silt And Sand</t>
  </si>
  <si>
    <t>551-646</t>
  </si>
  <si>
    <t>Phase 2 - 6th-8th/9th century</t>
  </si>
  <si>
    <t>M2/PM/C</t>
  </si>
  <si>
    <t>Barrow ?8</t>
  </si>
  <si>
    <t>Caries, periodontitis</t>
  </si>
  <si>
    <t>Fe seax,belt/strap/scabbard fittings</t>
  </si>
  <si>
    <t>Farber E, Lee-Thorp J (2020). "Appendix 6: Stable Isotopic Analysis: Implication for Diet and Population Movement" in Brown R, Teague S, Loe L, Sudds B, Popescu E 'Excavations at Stoke Quay, Ipsqich: Southern Gipeswic and the parish of St Augustine.' East Anglian Archaeology No. 172.</t>
  </si>
  <si>
    <t>647-808</t>
  </si>
  <si>
    <t>Barrow 5</t>
  </si>
  <si>
    <t>Absent zygomatic-facial foramen, caries, cavities, cribra orbitalia, healed facial bone fracture, perimortem sharp force lesions on cranium</t>
  </si>
  <si>
    <t>Food offering in a container, Cu alloy object ?knife</t>
  </si>
  <si>
    <t>Barrow, coffin</t>
  </si>
  <si>
    <t>Church of the Immaculate Conception, Bicester</t>
  </si>
  <si>
    <t>Limestone, Mudstone, Sandstone And Siltstone</t>
  </si>
  <si>
    <t>600-800AD</t>
  </si>
  <si>
    <t>Cribra orbitalia, HFI, caries, calculus</t>
  </si>
  <si>
    <t>Lewis J, Falys C, Preston S, Blinkhorn P, Ditchfield P, Ford S (2014). "A Middle Anglo-Saxon Cemetery and Medieval Occupation at the Church of the Immaculate Conception, Bicester." Oxoniensia 79: 147-172.</t>
  </si>
  <si>
    <t>Vertebral osteophtic lipping, Schmorl's nodes, extraspinal joint disease, cribra orbitalia, tuberculosis</t>
  </si>
  <si>
    <t>Cribra orbitalia, HFI, Vertebral osteophtic lipping, porosity and osteophytic lipping of right lateral clavicle, acromion and glenoid cavity of right scapula, osteoarthritis in spine and ulna, possible healed fracture of ulna, extreme dental wear, calculus</t>
  </si>
  <si>
    <t>Vertebral osteophtic lipping, extraspinal joint disease, ostephytic growths on left ulna, caries, calculus, cribra orbitalia</t>
  </si>
  <si>
    <t>655-770AD</t>
  </si>
  <si>
    <t>Vertebral osteophtic lipping, Schmorl's nodes, extraspinal joint disease, HFI, caries, calculus, abscess of the right macillary first molar, sinusitis</t>
  </si>
  <si>
    <t>Storey's Meadow, West Meon</t>
  </si>
  <si>
    <t>Hampshire</t>
  </si>
  <si>
    <t>435-660</t>
  </si>
  <si>
    <t>Mandibular left M2</t>
  </si>
  <si>
    <t>SK1379</t>
  </si>
  <si>
    <t>Cribra orbitalia, asymmetrical body, DJD right shoulder, elbow and wrist, Malformation right hip, healed striated/porous bone left tibia and fibula, new bone formation right tibia and fibula, Schmorl's nodes, lumbarized superior articular facets of T12, spina bifida occulta, osteochondritis dissecans on 1st toe proximal phalanx, proximal surface indeterminate side; conjoined right mandibular premolars, LEH, calculus, abscess</t>
  </si>
  <si>
    <t>Chatelaine group, Fe key, Fe rings</t>
  </si>
  <si>
    <t>Ford, S and Falys, C, 2016, A Bronze Age Ring Ditch and Saxon cemetery at Storey's Meadow, Marland Lane, West Meon, Hampshire, TVAS Monograph 27, Reading</t>
  </si>
  <si>
    <t>413-772</t>
  </si>
  <si>
    <t>SK1174</t>
  </si>
  <si>
    <t>Healed trepanation, ectocranial etching and porosity, deep endocranial grooves, sinusitis, rib degenerative joint disease, linear enamel hypoplasia, caries, calculus, periodontal disease</t>
  </si>
  <si>
    <t>Chalk bead, Cu alloy clasp</t>
  </si>
  <si>
    <t>Whithill Quarry, Lillington</t>
  </si>
  <si>
    <t>Limestone, Argillaceous Rocks, Sandstone, Mudstone</t>
  </si>
  <si>
    <t>585-681AD</t>
  </si>
  <si>
    <t>Lower right M2</t>
  </si>
  <si>
    <t>SK65</t>
  </si>
  <si>
    <t>Arachnoid granulations, periodontal disease, caries, LEH, squatting facets</t>
  </si>
  <si>
    <t>Falys, C and Socha-Paszkiewicz, A, 2020, A Sub-Roman Cemetery at Whithill Quarry Extension, Lillington, Sherborne, Dorset, TVAS Occas Pap 41, Reading</t>
  </si>
  <si>
    <t>560-646AD</t>
  </si>
  <si>
    <t>SK74</t>
  </si>
  <si>
    <t>Erosive lesion on the endocranial surface of left frontal bone, DJD in elbows, new bone formation on left distal tibia and on the right distal fibula and on medial surface of right metatarsal, LEH, traumatic chips out of enamel, metopic suture and unilateral vastus notch on right patella</t>
  </si>
  <si>
    <t>Barrow Clump</t>
  </si>
  <si>
    <t>Lower right PM2</t>
  </si>
  <si>
    <t>calculus, caries, LEH, periodontal disease, hypercementosis, cribra orbitalia, atrophy on right leg ?polio, ?fracture 2nd proximal phalanx of R finger, osteoarthritis, osteoporosis, entheseal changes distal humeri shafts and fingers, plastic chance = thickened left fibular, morphological varial = sutural ossicles, multiple infra-orbital foramina, plural mental foramen, dental variation (incisors), dental crowding, calculus, caries</t>
  </si>
  <si>
    <t>Andrews P, Last J, Osgood R, Stoodley N, Bradley P (2019). A Prehistoric Burial Mound and Anglo-Saxon Cemetery at Barrow Clump, Salisbury Plain, Wiltshire: English Heritage and Operation Nightingale excavations 2003-14. Wessex Archaeology Monograph 40.</t>
  </si>
  <si>
    <t>c. 12</t>
  </si>
  <si>
    <t>apical void, calculus, caries, LEH, periodontal disease, cribra orbitalia, maxilla infection, thoracic vertebrae pitting, congentical absence of mandibular M3, dental variation in incisors and premolar, mylohyoid birdge, C1 unfused</t>
  </si>
  <si>
    <t>Fe scoop, Fe rod x2, ?toilet set, beads (32 monochrome glass, 29 globular segmented colourless glass, others unlocated, 64 amber)</t>
  </si>
  <si>
    <t>Upper left PM2</t>
  </si>
  <si>
    <t>antemortem tooth loss, calculus, caries, LEH, periodontal disease, degenerative disc disease, Schmorl's nodes, rotator cuff degeneration, osteoarthritis, osteoporosis, pitting on right rin left saco-iliac joint and left ankle, entheseal changes on left proximal radius, plastic chance on left clavicle, hyatid cysts, diastema, incisor dental variation</t>
  </si>
  <si>
    <t>Cu alloy disc brooch, Cu alloy Roman Colchester Derivative Harlow brooch</t>
  </si>
  <si>
    <t>Lower left PM2</t>
  </si>
  <si>
    <t>calculus, LEH, periodontal disease, cribra orbitalia, cortical defects in costo-claviculars and distal ulnae, sutural ossicles, palatine torus, nasal guttering, accessory sesamoid (right toe)</t>
  </si>
  <si>
    <t>Fe buckle, Fe buckle and plate, Fe shield board stud x4, Fe shield boss and grip, knife</t>
  </si>
  <si>
    <t>Upper right PM2</t>
  </si>
  <si>
    <t>c. 16-17</t>
  </si>
  <si>
    <t>calculus, caries, LEH, periodontal disease, cribra orbitalia, Schmorl's nodes, cortical defect left talus, plastic change endocranial, nasal guttering, left unla shaft, femora and tibiae; asymmetric occipital condyles, sutural ossicles, fused occipito-mastoid sutures, multiple infra-orbital foramina, palatine torus, 4th molar variation, dental variation in incisors, accessory sacral facets</t>
  </si>
  <si>
    <t>Fe spearhead, Cu-alloy bound wooden bucket - large, 1x monochrome glass bead</t>
  </si>
  <si>
    <t>c. 6-7</t>
  </si>
  <si>
    <t>calculus, LEH, infection - endocranial new bone, sutural ossicles, dental variation incisors</t>
  </si>
  <si>
    <t>apical void, calculus, caries, LEH, impaction, osteoporosis, plastic changes - radii, ulnae; metric variation - sutural ossicles (tripartite inca), metopic suture, dental variation incisors, dental crowding</t>
  </si>
  <si>
    <t>Cu alloy button brooch x2, small square-headed brooch, cu alloy finger ring, cu alloy cosmetic brush, cu alloy 'washer', Ag finger ring, small geode, beads (134 monochrome glass, 1 polychrome glass, 27 amber, 1 rock crystal, 1 bone - representing at least 2-3 strings/necklaces)</t>
  </si>
  <si>
    <t>antemortem tooth loss, calculus, caries, LEH, periodontal disease, infection - endocranial new bone and on L5-S1 bsm; secondary sinusitis, Schmorl's nodes, spinal osteoarthritis, thoracic vertebrae pitting, pitting left glenoid, cortical defects - proximal humeri, metric variation - sutural ossicles, metopic suture, dental crowding, os acromiale, congenital fusion 5th left toe</t>
  </si>
  <si>
    <t>calculus, caries, LEH, periodontal disease, periosteal new bone left radius, ?fracture left radius, osteoarthritis in spine, pitting - right temporo-mandibular, left acetabulum; entheseal changes proximal phalanges left finger; plastic changes - sabre tibiae</t>
  </si>
  <si>
    <t>Cu alloy saucer brooch x2, cu alloy finger ring, 3x amber beads, 9x monochrome glass beads</t>
  </si>
  <si>
    <t>540-660</t>
  </si>
  <si>
    <t>apical void, antemortem tooth loss, calculus, caries, LEH, hypercementosis, periodontal disease, infection L5-S1, destructive lesion endocranial, osteoarthritis in left hip and right proximal humerus, osteoporosis L5-S1 and proximal phalanxe right finger and left MtC-P, left proximal femur and left knee; pitting on left acetabulum, right lunate, right carpo-MtC; entheseal changes to ischia, exotoses left metacarpals, metric variation - mandibulartorus and overbite</t>
  </si>
  <si>
    <t>645-760</t>
  </si>
  <si>
    <t>calculus, caries, LEH, periodontal disease, cribra orbitalia, trauma - left parietal, degenerative disc disease S1, osteoarthritis left hip, osteoporosis in spine, pitting in thoracic vertebrae, right sphenoid, right sterno-clavicular; entheseal changes proximal finger phalanges, patellae, calcanea; plastic changes - T9, radii, ulnae, 1st and 5th metacarpals, proximal femora; ossified cartilage in ribs; metric variation - sutural ossicles (coronal). multiple infra-orbital foramina, dental crowding, accessory navicular</t>
  </si>
  <si>
    <t>Shroud, earth cut grave</t>
  </si>
  <si>
    <t>apical void, calculus, caries, LEH, periodontal disease, cribra orbitalia, infection - frontal, osteo arthritis spine, degenerative disc disease, Schmorl's nodes, osteoporosis in spine, ribs, right proximal ulna, left proximal femur; pitting in spine, left temporo-mandibular, right sterno-clavicular, right acromio-clavicular and glenoids; entheseal changes to left patella, metric variation - sutural ossicles and metopic sutures</t>
  </si>
  <si>
    <t>Fe spearhead, Fe shield boss and grip, Fe knife</t>
  </si>
  <si>
    <t>apical void, antemortem tooth loss, calculus, caries, LEH, hypercementosis, periodontal disease, hyperostotis frontalis interna, osteoporosis spine, pitting - right temporo-mandibular, sutural ossicles, overbite</t>
  </si>
  <si>
    <t>c. 10</t>
  </si>
  <si>
    <t>2/M3</t>
  </si>
  <si>
    <t>calculus, LEH, cribra orbitalia, dental variation incisors</t>
  </si>
  <si>
    <t>Fe knife, Fe strip x2</t>
  </si>
  <si>
    <t>apical void, antemortem tooth loss, calculus, caries, hypercementosis, periodontal disease, sinusitis, left facial fracture, fractured 2 right ribs and clavicle, fractured left ulna; trauma to left radius and left proximal femur, degenerative disc disease, Schmorl's nodes, osteoarthritis in spine, ribs and right hip, right triquetral, left lunate and scaphoid; rotator cuff degeneration, osteoporosis - left sacro-iliac, left hip, shoulders, left proximal ulna, left wrist and fingers; pitting 1T and right acromio-clavicular; entheseal changes to left acetabulum, left humerus shaft; cortical defect - tibiae shafts; calcified cartilage in ribs, occipital bunning</t>
  </si>
  <si>
    <t>West Hanney</t>
  </si>
  <si>
    <t>Mudstone, Clay</t>
  </si>
  <si>
    <t>622–65 cal AD</t>
  </si>
  <si>
    <t>622-665AD</t>
  </si>
  <si>
    <t>WHANN_1</t>
  </si>
  <si>
    <t>dental caries, dental calculus, Schmorl’s nodes in the lower thoracic and the lumbar vertebra, very early stage osteoarthritis (twelfth ribs, femoral heads), active periostits on the anterior surface of the diaphysis of the left femur, three to five slight or partly remodelled Harris lines in the right distal tibia.</t>
  </si>
  <si>
    <t>Garnet-inlaid cloisonné disc brooch, 2x blue-green vessel glass frags, chalk and clay spindle whorl, Fe spatulate tool, Fe knife with horn hangle, 2x ceramic cups, Fe awl or point</t>
  </si>
  <si>
    <t>This study.</t>
  </si>
  <si>
    <t>Updown, Eastry</t>
  </si>
  <si>
    <t>Updown Phase 2</t>
  </si>
  <si>
    <t>89:05</t>
  </si>
  <si>
    <t>ESBW89_05_E</t>
  </si>
  <si>
    <t>36-38</t>
  </si>
  <si>
    <t>vertebral osteoarthritis</t>
  </si>
  <si>
    <t>Silvered cu-alloy pin, glass bead, cu-alloy buckle, Fe knife, Fe shears, Fe girdle hanger, Fe rod, cu-alloy fitting, wooden box (fe lock plate), nail, 2x Fe split pins, 2x cu-aloy rim for a drinking cup or wooden box/casket, 2x nails</t>
  </si>
  <si>
    <t>89:20</t>
  </si>
  <si>
    <t>ESBW89_20_E</t>
  </si>
  <si>
    <t>30-36</t>
  </si>
  <si>
    <t>shovelled incisors, tooth crowding, parafunctional tooth wear</t>
  </si>
  <si>
    <t>Cowrie shell, oyster shells, glass bead, 4x cu-alloy rings, silvered cu-alloy pin with cabochon garnet setting - garnet-set disc-headed type</t>
  </si>
  <si>
    <t>89:27</t>
  </si>
  <si>
    <t>ESBW89_27_E</t>
  </si>
  <si>
    <t>24-30</t>
  </si>
  <si>
    <t>89:28</t>
  </si>
  <si>
    <t>ESBW89_28_E</t>
  </si>
  <si>
    <t>89:45</t>
  </si>
  <si>
    <t>ESBW89_45_E</t>
  </si>
  <si>
    <t>16-24</t>
  </si>
  <si>
    <t>dental caries</t>
  </si>
  <si>
    <t>Cowrie shell, Cu-alloy workbox, openwork chatelain fitting cu-alloy, Fe knife, cu-alloy buckle, Fe latchlifter, Fe spoon, Comb (bone/antler?), cu-alloy ring, Necklace (1x bone bead, 4x monochrome opaque glass, cu-alloy perforated coin pendant)</t>
  </si>
  <si>
    <t>Barrow?</t>
  </si>
  <si>
    <t>89:46</t>
  </si>
  <si>
    <t>ESBW89_46_E</t>
  </si>
  <si>
    <t>32-36</t>
  </si>
  <si>
    <t>dental parafunctional wear</t>
  </si>
  <si>
    <t>Fe girdle hanger, Fe knife, Necklace (9x monochrome glass beads, 1x polychrome glass bead)</t>
  </si>
  <si>
    <t>Butler's Field Lechlade</t>
  </si>
  <si>
    <t>Gloucestershire</t>
  </si>
  <si>
    <t>Jurassic Mudstone, Siltstone And Sandstone, Limestone And Argillaceous Rocks</t>
  </si>
  <si>
    <t>650-765 AD</t>
  </si>
  <si>
    <t>BFLCH_14_E</t>
  </si>
  <si>
    <t>Abnormal right tibia and femur</t>
  </si>
  <si>
    <t>Fe wool comb x2, ?Necklace(Ag pendant, 11 glass beads, 2 Ag wire necklace rings), Ag finger ring, Pair of Ag linked pins, mounted beaver tooth, Fe key, Fe fittings from wooden box, Bronze casket, Fe shears, Cowrie shell (Cypraea pantherina), Frags from glass claw beaker, 3x Ag wire rings</t>
  </si>
  <si>
    <t>This study. Bayliss et al. (2013). Anglo-Saxon Graves and Grave Goods of the 6th and 7th Centuries AD: A Chronological Framework. The Society for Medieval Archaeology Monograph 33: London.</t>
  </si>
  <si>
    <t>450-685 AD</t>
  </si>
  <si>
    <t>132/BFLCH_55_E/LBF55</t>
  </si>
  <si>
    <t>cribra orbitalia, vertebral exostoses</t>
  </si>
  <si>
    <t>Fe knife, Shale bead, Animal bone</t>
  </si>
  <si>
    <t>This study. O'Connell TC, Wilson EJ (2011). "Stable Isotope Analysis of Human Remains: Dietary and Social Implications" in Boyle A, Jennings D, Miles D, and Palmer S, The Anglo-Saxon Cemetery at Butler's Field, Lechlade, Gloucestershire. Volume 2: The Anglo-Saxon Grave Goods, Specialist Reports, Phasing and Discussion. Oxford: Oxford Archaeology.</t>
  </si>
  <si>
    <t>158/BFLCH_68_E/LBF68</t>
  </si>
  <si>
    <t>open metopic suture</t>
  </si>
  <si>
    <t>95/1</t>
  </si>
  <si>
    <t>1026/BFLCH_95_1_E/LBF95/1</t>
  </si>
  <si>
    <t>6 sacral vertebraem slight collapse of 12th thoracic vertebra</t>
  </si>
  <si>
    <t>Au disc pendant with garnets and filligree, Glass bead and lump of ochre, Fe spearhead/weaving batten</t>
  </si>
  <si>
    <t>Double burial with foetus (5.2</t>
  </si>
  <si>
    <t>LBF104</t>
  </si>
  <si>
    <t>BFLCH_104_E/1045</t>
  </si>
  <si>
    <t>abscess in maxilliary sinus, abornormal feet, partial spina bifida occulta</t>
  </si>
  <si>
    <t>Fe spearhead, Fe oval buckle and plate, Fe knife</t>
  </si>
  <si>
    <t>610-665 AD</t>
  </si>
  <si>
    <t>BFLCH_138_E/1092</t>
  </si>
  <si>
    <t>minor osteophytes lower thoracic vertebrae</t>
  </si>
  <si>
    <t>Necklace (2x translucent very pale blue-green glass beads, semi-opaque white glass bead, 2x semi-opaque bright green-blue glass beads, 2x Ag wire necklace-rings), pair of linked Ag pins, Cowrie shell (Cypraea pantherina), Pair of antler/bone spindle whorls, Fe chatelaine frags, Fe frags, Fe knives (min. 4 maybe more), Bronze curved strip fittings from ?staff, Possibe Fe peg</t>
  </si>
  <si>
    <t>BFLCH_148_E</t>
  </si>
  <si>
    <t>Fe bell, Ag sheet frag, Necklace (Frag from Ag pendant, 4x Cowrie shell beads, frags from Ag pendant, Ag wire ring and pendant frags, 2x glass bead, Ag suspension loop, 5x Ag necklace ring, Glass pendant), Misc Fe ring frags, Fe bucket fittings</t>
  </si>
  <si>
    <t>Extended Left</t>
  </si>
  <si>
    <t>670-680 AD</t>
  </si>
  <si>
    <t>BFLCH_179_E</t>
  </si>
  <si>
    <t>tooth loss</t>
  </si>
  <si>
    <t>Necklace (blue annular bead on Ag-wire necklace-ring, 2x Ag-wire necklace rings looped together, Au disc pendant), Fe latch lifter, Fe rod/key, pierced copper coin date 670s imitation of Vanimundus sceat, Fe pin frag, Cu-alloy sheet frags</t>
  </si>
  <si>
    <t>1175/BFLCH_181_E/LBF181</t>
  </si>
  <si>
    <t>asterionic ossicle, 6 sacral vertebrae, arthritis in spine</t>
  </si>
  <si>
    <t>Fe spearhead, Bone pin, Fe knife</t>
  </si>
  <si>
    <t>1177/BFLCH_183_E/LBF183</t>
  </si>
  <si>
    <t>Partial sacral spina bifida occulta, small pit in L femur lateral condyle, thickening in bones in both feet, open metopic suture</t>
  </si>
  <si>
    <t>Fe narrow oval buckle, Fe knife</t>
  </si>
  <si>
    <t>605-665 AD</t>
  </si>
  <si>
    <t>1182/BFLCH_187_E/LBF187</t>
  </si>
  <si>
    <t>Osteophytes on mid-thoracic vertebrae</t>
  </si>
  <si>
    <t>Necklace (6x Ag-wire necklace rings, opaque red glass bead, 2x translucent dark blue glass beads, 8x Ag hoops, 2x Ag suspension loops, Ag equal-armed cross), Fe knife</t>
  </si>
  <si>
    <t>BFLCH_197_E</t>
  </si>
  <si>
    <t>tooth loss, osteophytes in spine</t>
  </si>
  <si>
    <t>2x beads (red glass and amber bead), Fe knife, 6x potsherds</t>
  </si>
  <si>
    <t>P2-R mx</t>
  </si>
  <si>
    <t>ADULT</t>
  </si>
  <si>
    <t>375-400</t>
  </si>
  <si>
    <t>P2-R md</t>
  </si>
  <si>
    <t>Incised peacock intaglio for square bezel ring setting-Brancaster type (375-400), Fe nail/pin</t>
  </si>
  <si>
    <t>Guildown Avenue, Guildford</t>
  </si>
  <si>
    <t>Surrey</t>
  </si>
  <si>
    <t>Chalk, Sandstone, Mudstone, Clay, Silt And Sand</t>
  </si>
  <si>
    <t>771-968</t>
  </si>
  <si>
    <t>SK59</t>
  </si>
  <si>
    <t>Arachnoid granulations, antemortem blunt force trauma to ride side of occipital, cortical defects on the inferior surface of the lateral 3rd of the claviculate, ostephytic lipping around right distal ulna, spina bifida occulta, osteochondritis dessicans of proximal right 1st metatarsal, calculus, alveolar resorption, irregular dental wear to incisors and notches on occlusal surfaces, anterior jaws square shaped, sternal foramen, bifid transverse foramina, plaque on femoral necks</t>
  </si>
  <si>
    <t>?small pin</t>
  </si>
  <si>
    <t>Falys C and Lewins L (2019). Further burials in the Guildown Saxon Cemetery at Guildford, Surrey. An Archaeological Excavation at 12 Guildown Avenue, 2016. Thames Valley Archaeological Services Ltd Occasional Paper 31.</t>
  </si>
  <si>
    <t>This study. Lucy, S et al. (2009). "The Burial of a Princess? The Later Seventh-Century Cemetery at Westfield Farm, Ely." Antiquaries Journal 89: 81-141.</t>
  </si>
  <si>
    <t>650-765</t>
  </si>
  <si>
    <t>585-660</t>
  </si>
  <si>
    <t>550-630</t>
  </si>
  <si>
    <t>425-610</t>
  </si>
  <si>
    <t>420-565</t>
  </si>
  <si>
    <t>615-670</t>
  </si>
  <si>
    <t>605-665</t>
  </si>
  <si>
    <t>Upper M2(L)</t>
  </si>
  <si>
    <t>Lower PM2 (L)</t>
  </si>
  <si>
    <t>Upper M1/M2 unsided</t>
  </si>
  <si>
    <t xml:space="preserve">Lower PM2 (R) </t>
  </si>
  <si>
    <t>Lower M2 (R)</t>
  </si>
  <si>
    <t>Upper M2 (R)</t>
  </si>
  <si>
    <t>Lower M2 (L)</t>
  </si>
  <si>
    <t>Upper M1(?)</t>
  </si>
  <si>
    <t>Lower M1/2</t>
  </si>
  <si>
    <t>Lower M1/2 (L)</t>
  </si>
  <si>
    <t>Upper M3</t>
  </si>
  <si>
    <t>Lower M2?</t>
  </si>
  <si>
    <t xml:space="preserve">Leggett S, Rose A, Praet E, Le Roux P (2021). "Multi-tissue and multi-isotope (δ13C, δ15N, δ18O and 87/86Sr) data for early medieval human and animal palaeoecology." Ecology 102(6): e03349. </t>
  </si>
  <si>
    <t>Non-local double-isotope model</t>
  </si>
  <si>
    <t>Non-local proxy count</t>
  </si>
  <si>
    <t>Y</t>
  </si>
  <si>
    <t>Non-local DELTA18Odw-MAP (site)</t>
  </si>
  <si>
    <t>Non-local d18Ophos (UK)</t>
  </si>
  <si>
    <t>Non-local O isotope model</t>
  </si>
  <si>
    <t>Non-local Sr isotope model</t>
  </si>
  <si>
    <t>MOB_1</t>
  </si>
  <si>
    <t>MOB_2</t>
  </si>
  <si>
    <t>MOB_3</t>
  </si>
  <si>
    <t>MOB_4</t>
  </si>
  <si>
    <t>MOB_5</t>
  </si>
  <si>
    <t>MOB_6</t>
  </si>
  <si>
    <t>MOB_7</t>
  </si>
  <si>
    <t>MOB_8</t>
  </si>
  <si>
    <t>MOB_9</t>
  </si>
  <si>
    <t>MOB_10</t>
  </si>
  <si>
    <t>MOB_11</t>
  </si>
  <si>
    <t>MOB_12</t>
  </si>
  <si>
    <t>MOB_13</t>
  </si>
  <si>
    <t>MOB_14</t>
  </si>
  <si>
    <t>MOB_15</t>
  </si>
  <si>
    <t>MOB_16</t>
  </si>
  <si>
    <t>MOB_17</t>
  </si>
  <si>
    <t>MOB_18</t>
  </si>
  <si>
    <t>MOB_19</t>
  </si>
  <si>
    <t>MOB_20</t>
  </si>
  <si>
    <t>MOB_21</t>
  </si>
  <si>
    <t>MOB_22</t>
  </si>
  <si>
    <t>MOB_23</t>
  </si>
  <si>
    <t>MOB_24</t>
  </si>
  <si>
    <t>MOB_25</t>
  </si>
  <si>
    <t>MOB_26</t>
  </si>
  <si>
    <t>MOB_27</t>
  </si>
  <si>
    <t>MOB_28</t>
  </si>
  <si>
    <t>MOB_29</t>
  </si>
  <si>
    <t>MOB_30</t>
  </si>
  <si>
    <t>MOB_31</t>
  </si>
  <si>
    <t>MOB_32</t>
  </si>
  <si>
    <t>MOB_33</t>
  </si>
  <si>
    <t>MOB_34</t>
  </si>
  <si>
    <t>MOB_35</t>
  </si>
  <si>
    <t>MOB_36</t>
  </si>
  <si>
    <t>MOB_37</t>
  </si>
  <si>
    <t>MOB_38</t>
  </si>
  <si>
    <t>MOB_39</t>
  </si>
  <si>
    <t>MOB_40</t>
  </si>
  <si>
    <t>MOB_41</t>
  </si>
  <si>
    <t>MOB_42</t>
  </si>
  <si>
    <t>MOB_43</t>
  </si>
  <si>
    <t>MOB_44</t>
  </si>
  <si>
    <t>MOB_45</t>
  </si>
  <si>
    <t>MOB_46</t>
  </si>
  <si>
    <t>MOB_47</t>
  </si>
  <si>
    <t>MOB_48</t>
  </si>
  <si>
    <t>MOB_49</t>
  </si>
  <si>
    <t>MOB_50</t>
  </si>
  <si>
    <t>MOB_51</t>
  </si>
  <si>
    <t>MOB_52</t>
  </si>
  <si>
    <t>MOB_53</t>
  </si>
  <si>
    <t>MOB_54</t>
  </si>
  <si>
    <t>MOB_55</t>
  </si>
  <si>
    <t>MOB_56</t>
  </si>
  <si>
    <t>MOB_57</t>
  </si>
  <si>
    <t>MOB_58</t>
  </si>
  <si>
    <t>MOB_59</t>
  </si>
  <si>
    <t>MOB_60</t>
  </si>
  <si>
    <t>MOB_61</t>
  </si>
  <si>
    <t>MOB_62</t>
  </si>
  <si>
    <t>MOB_63</t>
  </si>
  <si>
    <t>MOB_64</t>
  </si>
  <si>
    <t>MOB_65</t>
  </si>
  <si>
    <t>MOB_66</t>
  </si>
  <si>
    <t>MOB_67</t>
  </si>
  <si>
    <t>MOB_68</t>
  </si>
  <si>
    <t>MOB_69</t>
  </si>
  <si>
    <t>MOB_70</t>
  </si>
  <si>
    <t>MOB_71</t>
  </si>
  <si>
    <t>MOB_72</t>
  </si>
  <si>
    <t>MOB_73</t>
  </si>
  <si>
    <t>MOB_74</t>
  </si>
  <si>
    <t>MOB_75</t>
  </si>
  <si>
    <t>MOB_76</t>
  </si>
  <si>
    <t>MOB_77</t>
  </si>
  <si>
    <t>MOB_78</t>
  </si>
  <si>
    <t>MOB_79</t>
  </si>
  <si>
    <t>MOB_80</t>
  </si>
  <si>
    <t>MOB_81</t>
  </si>
  <si>
    <t>MOB_82</t>
  </si>
  <si>
    <t>MOB_83</t>
  </si>
  <si>
    <t>MOB_84</t>
  </si>
  <si>
    <t>MOB_85</t>
  </si>
  <si>
    <t>MOB_86</t>
  </si>
  <si>
    <t>MOB_87</t>
  </si>
  <si>
    <t>MOB_88</t>
  </si>
  <si>
    <t>MOB_89</t>
  </si>
  <si>
    <t>MOB_90</t>
  </si>
  <si>
    <t>MOB_91</t>
  </si>
  <si>
    <t>MOB_92</t>
  </si>
  <si>
    <t>MOB_93</t>
  </si>
  <si>
    <t>MOB_94</t>
  </si>
  <si>
    <t>MOB_95</t>
  </si>
  <si>
    <t>MOB_96</t>
  </si>
  <si>
    <t>MOB_97</t>
  </si>
  <si>
    <t>MOB_98</t>
  </si>
  <si>
    <t>MOB_99</t>
  </si>
  <si>
    <t>MOB_100</t>
  </si>
  <si>
    <t>MOB_101</t>
  </si>
  <si>
    <t>MOB_102</t>
  </si>
  <si>
    <t>MOB_103</t>
  </si>
  <si>
    <t>MOB_104</t>
  </si>
  <si>
    <t>MOB_105</t>
  </si>
  <si>
    <t>MOB_106</t>
  </si>
  <si>
    <t>MOB_107</t>
  </si>
  <si>
    <t>MOB_108</t>
  </si>
  <si>
    <t>MOB_109</t>
  </si>
  <si>
    <t>MOB_110</t>
  </si>
  <si>
    <t>MOB_111</t>
  </si>
  <si>
    <t>MOB_112</t>
  </si>
  <si>
    <t>MOB_113</t>
  </si>
  <si>
    <t>MOB_114</t>
  </si>
  <si>
    <t>MOB_115</t>
  </si>
  <si>
    <t>MOB_116</t>
  </si>
  <si>
    <t>MOB_117</t>
  </si>
  <si>
    <t>MOB_118</t>
  </si>
  <si>
    <t>MOB_119</t>
  </si>
  <si>
    <t>MOB_120</t>
  </si>
  <si>
    <t>MOB_121</t>
  </si>
  <si>
    <t>MOB_122</t>
  </si>
  <si>
    <t>MOB_123</t>
  </si>
  <si>
    <t>MOB_124</t>
  </si>
  <si>
    <t>MOB_125</t>
  </si>
  <si>
    <t>MOB_126</t>
  </si>
  <si>
    <t>MOB_127</t>
  </si>
  <si>
    <t>MOB_128</t>
  </si>
  <si>
    <t>MOB_129</t>
  </si>
  <si>
    <t>MOB_130</t>
  </si>
  <si>
    <t>MOB_131</t>
  </si>
  <si>
    <t>MOB_132</t>
  </si>
  <si>
    <t>MOB_133</t>
  </si>
  <si>
    <t>MOB_134</t>
  </si>
  <si>
    <t>MOB_135</t>
  </si>
  <si>
    <t>MOB_136</t>
  </si>
  <si>
    <t>MOB_137</t>
  </si>
  <si>
    <t>MOB_138</t>
  </si>
  <si>
    <t>MOB_139</t>
  </si>
  <si>
    <t>MOB_140</t>
  </si>
  <si>
    <t>MOB_141</t>
  </si>
  <si>
    <t>MOB_142</t>
  </si>
  <si>
    <t>MOB_143</t>
  </si>
  <si>
    <t>MOB_144</t>
  </si>
  <si>
    <t>MOB_145</t>
  </si>
  <si>
    <t>MOB_146</t>
  </si>
  <si>
    <t>MOB_147</t>
  </si>
  <si>
    <t>MOB_148</t>
  </si>
  <si>
    <t>MOB_149</t>
  </si>
  <si>
    <t>MOB_150</t>
  </si>
  <si>
    <t>MOB_151</t>
  </si>
  <si>
    <t>MOB_152</t>
  </si>
  <si>
    <t>MOB_153</t>
  </si>
  <si>
    <t>MOB_154</t>
  </si>
  <si>
    <t>MOB_155</t>
  </si>
  <si>
    <t>MOB_156</t>
  </si>
  <si>
    <t>MOB_157</t>
  </si>
  <si>
    <t>MOB_158</t>
  </si>
  <si>
    <t>MOB_159</t>
  </si>
  <si>
    <t>MOB_160</t>
  </si>
  <si>
    <t>MOB_161</t>
  </si>
  <si>
    <t>MOB_162</t>
  </si>
  <si>
    <t>MOB_163</t>
  </si>
  <si>
    <t>MOB_164</t>
  </si>
  <si>
    <t>MOB_165</t>
  </si>
  <si>
    <t>MOB_166</t>
  </si>
  <si>
    <t>MOB_167</t>
  </si>
  <si>
    <t>MOB_168</t>
  </si>
  <si>
    <t>MOB_169</t>
  </si>
  <si>
    <t>MOB_170</t>
  </si>
  <si>
    <t>MOB_171</t>
  </si>
  <si>
    <t>MOB_172</t>
  </si>
  <si>
    <t>MOB_173</t>
  </si>
  <si>
    <t>MOB_174</t>
  </si>
  <si>
    <t>MOB_175</t>
  </si>
  <si>
    <t>MOB_176</t>
  </si>
  <si>
    <t>MOB_177</t>
  </si>
  <si>
    <t>MOB_178</t>
  </si>
  <si>
    <t>MOB_179</t>
  </si>
  <si>
    <t>MOB_180</t>
  </si>
  <si>
    <t>MOB_181</t>
  </si>
  <si>
    <t>MOB_182</t>
  </si>
  <si>
    <t>MOB_183</t>
  </si>
  <si>
    <t>MOB_184</t>
  </si>
  <si>
    <t>MOB_185</t>
  </si>
  <si>
    <t>MOB_186</t>
  </si>
  <si>
    <t>MOB_187</t>
  </si>
  <si>
    <t>MOB_188</t>
  </si>
  <si>
    <t>MOB_189</t>
  </si>
  <si>
    <t>MOB_190</t>
  </si>
  <si>
    <t>MOB_191</t>
  </si>
  <si>
    <t>MOB_192</t>
  </si>
  <si>
    <t>MOB_193</t>
  </si>
  <si>
    <t>MOB_194</t>
  </si>
  <si>
    <t>MOB_195</t>
  </si>
  <si>
    <t>MOB_196</t>
  </si>
  <si>
    <t>MOB_197</t>
  </si>
  <si>
    <t>MOB_198</t>
  </si>
  <si>
    <t>MOB_199</t>
  </si>
  <si>
    <t>MOB_200</t>
  </si>
  <si>
    <t>MOB_201</t>
  </si>
  <si>
    <t>MOB_202</t>
  </si>
  <si>
    <t>MOB_203</t>
  </si>
  <si>
    <t>MOB_204</t>
  </si>
  <si>
    <t>MOB_205</t>
  </si>
  <si>
    <t>MOB_206</t>
  </si>
  <si>
    <t>MOB_207</t>
  </si>
  <si>
    <t>MOB_208</t>
  </si>
  <si>
    <t>MOB_209</t>
  </si>
  <si>
    <t>MOB_210</t>
  </si>
  <si>
    <t>MOB_211</t>
  </si>
  <si>
    <t>MOB_212</t>
  </si>
  <si>
    <t>MOB_213</t>
  </si>
  <si>
    <t>MOB_214</t>
  </si>
  <si>
    <t>MOB_215</t>
  </si>
  <si>
    <t>MOB_216</t>
  </si>
  <si>
    <t>MOB_217</t>
  </si>
  <si>
    <t>MOB_218</t>
  </si>
  <si>
    <t>MOB_219</t>
  </si>
  <si>
    <t>MOB_220</t>
  </si>
  <si>
    <t>MOB_221</t>
  </si>
  <si>
    <t>MOB_222</t>
  </si>
  <si>
    <t>MOB_223</t>
  </si>
  <si>
    <t>MOB_224</t>
  </si>
  <si>
    <t>MOB_225</t>
  </si>
  <si>
    <t>MOB_226</t>
  </si>
  <si>
    <t>MOB_227</t>
  </si>
  <si>
    <t>MOB_228</t>
  </si>
  <si>
    <t>MOB_229</t>
  </si>
  <si>
    <t>MOB_230</t>
  </si>
  <si>
    <t>MOB_231</t>
  </si>
  <si>
    <t>MOB_232</t>
  </si>
  <si>
    <t>MOB_233</t>
  </si>
  <si>
    <t>MOB_234</t>
  </si>
  <si>
    <t>MOB_235</t>
  </si>
  <si>
    <t>MOB_236</t>
  </si>
  <si>
    <t>MOB_237</t>
  </si>
  <si>
    <t>MOB_238</t>
  </si>
  <si>
    <t>MOB_239</t>
  </si>
  <si>
    <t>MOB_240</t>
  </si>
  <si>
    <t>MOB_241</t>
  </si>
  <si>
    <t>MOB_242</t>
  </si>
  <si>
    <t>MOB_243</t>
  </si>
  <si>
    <t>MOB_244</t>
  </si>
  <si>
    <t>MOB_245</t>
  </si>
  <si>
    <t>MOB_246</t>
  </si>
  <si>
    <t>MOB_247</t>
  </si>
  <si>
    <t>MOB_248</t>
  </si>
  <si>
    <t>MOB_249</t>
  </si>
  <si>
    <t>MOB_250</t>
  </si>
  <si>
    <t>MOB_251</t>
  </si>
  <si>
    <t>MOB_252</t>
  </si>
  <si>
    <t>MOB_253</t>
  </si>
  <si>
    <t>MOB_254</t>
  </si>
  <si>
    <t>MOB_255</t>
  </si>
  <si>
    <t>MOB_256</t>
  </si>
  <si>
    <t>MOB_257</t>
  </si>
  <si>
    <t>MOB_258</t>
  </si>
  <si>
    <t>MOB_259</t>
  </si>
  <si>
    <t>MOB_260</t>
  </si>
  <si>
    <t>MOB_261</t>
  </si>
  <si>
    <t>MOB_262</t>
  </si>
  <si>
    <t>MOB_263</t>
  </si>
  <si>
    <t>MOB_264</t>
  </si>
  <si>
    <t>MOB_265</t>
  </si>
  <si>
    <t>MOB_266</t>
  </si>
  <si>
    <t>MOB_267</t>
  </si>
  <si>
    <t>MOB_268</t>
  </si>
  <si>
    <t>MOB_269</t>
  </si>
  <si>
    <t>MOB_270</t>
  </si>
  <si>
    <t>MOB_271</t>
  </si>
  <si>
    <t>MOB_272</t>
  </si>
  <si>
    <t>MOB_273</t>
  </si>
  <si>
    <t>MOB_274</t>
  </si>
  <si>
    <t>MOB_275</t>
  </si>
  <si>
    <t>MOB_276</t>
  </si>
  <si>
    <t>MOB_277</t>
  </si>
  <si>
    <t>MOB_278</t>
  </si>
  <si>
    <t>MOB_279</t>
  </si>
  <si>
    <t>MOB_280</t>
  </si>
  <si>
    <t>MOB_281</t>
  </si>
  <si>
    <t>MOB_282</t>
  </si>
  <si>
    <t>MOB_283</t>
  </si>
  <si>
    <t>MOB_284</t>
  </si>
  <si>
    <t>MOB_285</t>
  </si>
  <si>
    <t>MOB_286</t>
  </si>
  <si>
    <t>MOB_287</t>
  </si>
  <si>
    <t>MOB_288</t>
  </si>
  <si>
    <t>MOB_289</t>
  </si>
  <si>
    <t>MOB_290</t>
  </si>
  <si>
    <t>MOB_291</t>
  </si>
  <si>
    <t>MOB_292</t>
  </si>
  <si>
    <t>MOB_293</t>
  </si>
  <si>
    <t>MOB_294</t>
  </si>
  <si>
    <t>MOB_295</t>
  </si>
  <si>
    <t>MOB_296</t>
  </si>
  <si>
    <t>MOB_297</t>
  </si>
  <si>
    <t>MOB_298</t>
  </si>
  <si>
    <t>MOB_299</t>
  </si>
  <si>
    <t>MOB_300</t>
  </si>
  <si>
    <t>MOB_301</t>
  </si>
  <si>
    <t>MOB_302</t>
  </si>
  <si>
    <t>MOB_303</t>
  </si>
  <si>
    <t>MOB_304</t>
  </si>
  <si>
    <t>MOB_305</t>
  </si>
  <si>
    <t>MOB_306</t>
  </si>
  <si>
    <t>MOB_307</t>
  </si>
  <si>
    <t>MOB_308</t>
  </si>
  <si>
    <t>MOB_309</t>
  </si>
  <si>
    <t>MOB_310</t>
  </si>
  <si>
    <t>MOB_311</t>
  </si>
  <si>
    <t>MOB_312</t>
  </si>
  <si>
    <t>MOB_313</t>
  </si>
  <si>
    <t>MOB_314</t>
  </si>
  <si>
    <t>MOB_315</t>
  </si>
  <si>
    <t>MOB_316</t>
  </si>
  <si>
    <t>MOB_317</t>
  </si>
  <si>
    <t>MOB_318</t>
  </si>
  <si>
    <t>MOB_319</t>
  </si>
  <si>
    <t>MOB_320</t>
  </si>
  <si>
    <t>MOB_321</t>
  </si>
  <si>
    <t>MOB_322</t>
  </si>
  <si>
    <t>MOB_323</t>
  </si>
  <si>
    <t>MOB_324</t>
  </si>
  <si>
    <t>MOB_325</t>
  </si>
  <si>
    <t>MOB_326</t>
  </si>
  <si>
    <t>MOB_327</t>
  </si>
  <si>
    <t>MOB_328</t>
  </si>
  <si>
    <t>MOB_329</t>
  </si>
  <si>
    <t>MOB_330</t>
  </si>
  <si>
    <t>MOB_331</t>
  </si>
  <si>
    <t>MOB_332</t>
  </si>
  <si>
    <t>MOB_333</t>
  </si>
  <si>
    <t>MOB_334</t>
  </si>
  <si>
    <t>MOB_335</t>
  </si>
  <si>
    <t>MOB_336</t>
  </si>
  <si>
    <t>MOB_337</t>
  </si>
  <si>
    <t>MOB_338</t>
  </si>
  <si>
    <t>MOB_339</t>
  </si>
  <si>
    <t>MOB_340</t>
  </si>
  <si>
    <t>MOB_341</t>
  </si>
  <si>
    <t>MOB_342</t>
  </si>
  <si>
    <t>MOB_343</t>
  </si>
  <si>
    <t>MOB_344</t>
  </si>
  <si>
    <t>MOB_345</t>
  </si>
  <si>
    <t>MOB_346</t>
  </si>
  <si>
    <t>MOB_347</t>
  </si>
  <si>
    <t>MOB_348</t>
  </si>
  <si>
    <t>MOB_349</t>
  </si>
  <si>
    <t>MOB_350</t>
  </si>
  <si>
    <t>MOB_351</t>
  </si>
  <si>
    <t>MOB_352</t>
  </si>
  <si>
    <t>MOB_353</t>
  </si>
  <si>
    <t>MOB_354</t>
  </si>
  <si>
    <t>MOB_355</t>
  </si>
  <si>
    <t>MOB_356</t>
  </si>
  <si>
    <t>MOB_357</t>
  </si>
  <si>
    <t>MOB_358</t>
  </si>
  <si>
    <t>MOB_359</t>
  </si>
  <si>
    <t>MOB_360</t>
  </si>
  <si>
    <t>MOB_361</t>
  </si>
  <si>
    <t>MOB_362</t>
  </si>
  <si>
    <t>MOB_363</t>
  </si>
  <si>
    <t>MOB_364</t>
  </si>
  <si>
    <t>MOB_365</t>
  </si>
  <si>
    <t>MOB_366</t>
  </si>
  <si>
    <t>MOB_367</t>
  </si>
  <si>
    <t>MOB_368</t>
  </si>
  <si>
    <t>MOB_369</t>
  </si>
  <si>
    <t>MOB_370</t>
  </si>
  <si>
    <t>MOB_371</t>
  </si>
  <si>
    <t>MOB_372</t>
  </si>
  <si>
    <t>MOB_373</t>
  </si>
  <si>
    <t>MOB_374</t>
  </si>
  <si>
    <t>MOB_375</t>
  </si>
  <si>
    <t>MOB_376</t>
  </si>
  <si>
    <t>MOB_377</t>
  </si>
  <si>
    <t>MOB_378</t>
  </si>
  <si>
    <t>MOB_379</t>
  </si>
  <si>
    <t>MOB_380</t>
  </si>
  <si>
    <t>MOB_381</t>
  </si>
  <si>
    <t>MOB_382</t>
  </si>
  <si>
    <t>MOB_383</t>
  </si>
  <si>
    <t>MOB_384</t>
  </si>
  <si>
    <t>MOB_385</t>
  </si>
  <si>
    <t>MOB_386</t>
  </si>
  <si>
    <t>MOB_387</t>
  </si>
  <si>
    <t>MOB_388</t>
  </si>
  <si>
    <t>MOB_389</t>
  </si>
  <si>
    <t>MOB_390</t>
  </si>
  <si>
    <t>MOB_391</t>
  </si>
  <si>
    <t>MOB_392</t>
  </si>
  <si>
    <t>MOB_393</t>
  </si>
  <si>
    <t>MOB_394</t>
  </si>
  <si>
    <t>MOB_395</t>
  </si>
  <si>
    <t>MOB_396</t>
  </si>
  <si>
    <t>MOB_397</t>
  </si>
  <si>
    <t>MOB_398</t>
  </si>
  <si>
    <t>MOB_399</t>
  </si>
  <si>
    <t>MOB_400</t>
  </si>
  <si>
    <t>MOB_401</t>
  </si>
  <si>
    <t>MOB_402</t>
  </si>
  <si>
    <t>MOB_403</t>
  </si>
  <si>
    <t>MOB_404</t>
  </si>
  <si>
    <t>MOB_405</t>
  </si>
  <si>
    <t>MOB_406</t>
  </si>
  <si>
    <t>MOB_407</t>
  </si>
  <si>
    <t>MOB_408</t>
  </si>
  <si>
    <t>MOB_409</t>
  </si>
  <si>
    <t>MOB_410</t>
  </si>
  <si>
    <t>MOB_411</t>
  </si>
  <si>
    <t>MOB_412</t>
  </si>
  <si>
    <t>MOB_413</t>
  </si>
  <si>
    <t>MOB_414</t>
  </si>
  <si>
    <t>MOB_415</t>
  </si>
  <si>
    <t>MOB_416</t>
  </si>
  <si>
    <t>MOB_417</t>
  </si>
  <si>
    <t>MOB_418</t>
  </si>
  <si>
    <t>MOB_419</t>
  </si>
  <si>
    <t>MOB_420</t>
  </si>
  <si>
    <t>MOB_421</t>
  </si>
  <si>
    <t>MOB_422</t>
  </si>
  <si>
    <t>MOB_423</t>
  </si>
  <si>
    <t>MOB_424</t>
  </si>
  <si>
    <t>MOB_425</t>
  </si>
  <si>
    <t>MOB_426</t>
  </si>
  <si>
    <t>MOB_427</t>
  </si>
  <si>
    <t>MOB_428</t>
  </si>
  <si>
    <t>MOB_429</t>
  </si>
  <si>
    <t>MOB_430</t>
  </si>
  <si>
    <t>MOB_431</t>
  </si>
  <si>
    <t>MOB_432</t>
  </si>
  <si>
    <t>MOB_433</t>
  </si>
  <si>
    <t>MOB_434</t>
  </si>
  <si>
    <t>MOB_435</t>
  </si>
  <si>
    <t>MOB_436</t>
  </si>
  <si>
    <t>MOB_437</t>
  </si>
  <si>
    <t>MOB_438</t>
  </si>
  <si>
    <t>MOB_439</t>
  </si>
  <si>
    <t>MOB_440</t>
  </si>
  <si>
    <t>MOB_441</t>
  </si>
  <si>
    <t>MOB_442</t>
  </si>
  <si>
    <t>MOB_443</t>
  </si>
  <si>
    <t>MOB_444</t>
  </si>
  <si>
    <t>MOB_445</t>
  </si>
  <si>
    <t>MOB_446</t>
  </si>
  <si>
    <t>MOB_447</t>
  </si>
  <si>
    <t>MOB_448</t>
  </si>
  <si>
    <t>MOB_449</t>
  </si>
  <si>
    <t>MOB_450</t>
  </si>
  <si>
    <t>MOB_451</t>
  </si>
  <si>
    <t>MOB_452</t>
  </si>
  <si>
    <t>MOB_453</t>
  </si>
  <si>
    <t>MOB_454</t>
  </si>
  <si>
    <t>MOB_455</t>
  </si>
  <si>
    <t>MOB_456</t>
  </si>
  <si>
    <t>MOB_457</t>
  </si>
  <si>
    <t>MOB_458</t>
  </si>
  <si>
    <t>MOB_459</t>
  </si>
  <si>
    <t>MOB_460</t>
  </si>
  <si>
    <t>MOB_461</t>
  </si>
  <si>
    <t>MOB_462</t>
  </si>
  <si>
    <t>MOB_463</t>
  </si>
  <si>
    <t>MOB_464</t>
  </si>
  <si>
    <t>MOB_465</t>
  </si>
  <si>
    <t>MOB_466</t>
  </si>
  <si>
    <t>MOB_467</t>
  </si>
  <si>
    <t>MOB_468</t>
  </si>
  <si>
    <t>MOB_469</t>
  </si>
  <si>
    <t>MOB_470</t>
  </si>
  <si>
    <t>MOB_471</t>
  </si>
  <si>
    <t>MOB_472</t>
  </si>
  <si>
    <t>MOB_473</t>
  </si>
  <si>
    <t>MOB_474</t>
  </si>
  <si>
    <t>MOB_475</t>
  </si>
  <si>
    <t>MOB_476</t>
  </si>
  <si>
    <t>MOB_477</t>
  </si>
  <si>
    <t>MOB_478</t>
  </si>
  <si>
    <t>MOB_479</t>
  </si>
  <si>
    <t>MOB_480</t>
  </si>
  <si>
    <t>MOB_481</t>
  </si>
  <si>
    <t>MOB_482</t>
  </si>
  <si>
    <t>MOB_483</t>
  </si>
  <si>
    <t>MOB_484</t>
  </si>
  <si>
    <t>MOB_485</t>
  </si>
  <si>
    <t>MOB_486</t>
  </si>
  <si>
    <t>MOB_487</t>
  </si>
  <si>
    <t>MOB_488</t>
  </si>
  <si>
    <t>MOB_489</t>
  </si>
  <si>
    <t>MOB_490</t>
  </si>
  <si>
    <t>MOB_491</t>
  </si>
  <si>
    <t>MOB_492</t>
  </si>
  <si>
    <t>MOB_493</t>
  </si>
  <si>
    <t>MOB_494</t>
  </si>
  <si>
    <t>MOB_495</t>
  </si>
  <si>
    <t>MOB_496</t>
  </si>
  <si>
    <t>MOB_497</t>
  </si>
  <si>
    <t>MOB_498</t>
  </si>
  <si>
    <t>MOB_499</t>
  </si>
  <si>
    <t>MOB_500</t>
  </si>
  <si>
    <t>MOB_501</t>
  </si>
  <si>
    <t>MOB_502</t>
  </si>
  <si>
    <t>MOB_503</t>
  </si>
  <si>
    <t>MOB_504</t>
  </si>
  <si>
    <t>MOB_505</t>
  </si>
  <si>
    <t>MOB_506</t>
  </si>
  <si>
    <t>MOB_507</t>
  </si>
  <si>
    <t>MOB_508</t>
  </si>
  <si>
    <t>MOB_509</t>
  </si>
  <si>
    <t>MOB_510</t>
  </si>
  <si>
    <t>MOB_511</t>
  </si>
  <si>
    <t>MOB_512</t>
  </si>
  <si>
    <t>MOB_513</t>
  </si>
  <si>
    <t>MOB_514</t>
  </si>
  <si>
    <t>MOB_515</t>
  </si>
  <si>
    <t>MOB_516</t>
  </si>
  <si>
    <t>MOB_517</t>
  </si>
  <si>
    <t>MOB_518</t>
  </si>
  <si>
    <t>MOB_519</t>
  </si>
  <si>
    <t>MOB_520</t>
  </si>
  <si>
    <t>MOB_521</t>
  </si>
  <si>
    <t>MOB_522</t>
  </si>
  <si>
    <t>MOB_523</t>
  </si>
  <si>
    <t>MOB_524</t>
  </si>
  <si>
    <t>MOB_525</t>
  </si>
  <si>
    <t>Non-local Sr (site) BGS</t>
  </si>
  <si>
    <t>Local/Non-local</t>
  </si>
  <si>
    <t>Local Sr range (BGS)</t>
  </si>
  <si>
    <t>0.7088-0.7101</t>
  </si>
  <si>
    <t>0.7088-0.7116</t>
  </si>
  <si>
    <t>0.7086-0.7116</t>
  </si>
  <si>
    <t>0.7079-0.7086</t>
  </si>
  <si>
    <t>0.7088-0.7113</t>
  </si>
  <si>
    <t>0.7080-0.7113</t>
  </si>
  <si>
    <t>0.7088-0.7114</t>
  </si>
  <si>
    <t>0.7086-0.7097</t>
  </si>
  <si>
    <t>0.7079-0.7097</t>
  </si>
  <si>
    <t>0.7080-0.7101</t>
  </si>
  <si>
    <t>0.7086-0.7092</t>
  </si>
  <si>
    <t>0.7079-0.7101</t>
  </si>
  <si>
    <t>0.7079-0.7113</t>
  </si>
  <si>
    <t>0.7077-0.7092</t>
  </si>
  <si>
    <t>0.7086-0.7099</t>
  </si>
  <si>
    <t>0.708-0.7113</t>
  </si>
  <si>
    <t>0.7096-0.7116</t>
  </si>
  <si>
    <t>Local</t>
  </si>
  <si>
    <t>Non-local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</si>
</sst>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
    <numFmt numFmtId="165" formatCode="0.00_)"/>
    <numFmt numFmtId="166" formatCode="0.0"/>
    <numFmt numFmtId="167" formatCode="0.0000"/>
    <numFmt numFmtId="168" formatCode="0.00000"/>
  </numFmts>
  <fonts count="8" x14ac:knownFonts="1">
    <font>
      <sz val="12"/>
      <color theme="1"/>
      <name val="Calibri"/>
      <family val="2"/>
      <scheme val="minor"/>
    </font>
    <font>
      <b/>
      <sz val="12"/>
      <color theme="1"/>
      <name val="Calibri"/>
      <family val="2"/>
      <scheme val="minor"/>
    </font>
    <font>
      <b/>
      <sz val="12"/>
      <name val="Calibri"/>
      <family val="2"/>
      <scheme val="minor"/>
    </font>
    <font>
      <sz val="12"/>
      <name val="Calibri"/>
      <family val="2"/>
      <scheme val="minor"/>
    </font>
    <font>
      <sz val="12"/>
      <color rgb="FF000000"/>
      <name val="Calibri"/>
      <family val="2"/>
      <scheme val="minor"/>
    </font>
    <font>
      <sz val="10"/>
      <name val="Arial"/>
      <family val="2"/>
    </font>
    <font>
      <sz val="10"/>
      <name val="Helvetica"/>
      <family val="2"/>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56">
    <xf numFmtId="0" fontId="0" fillId="0" borderId="0" xfId="0"/>
    <xf numFmtId="0" fontId="0" fillId="0" borderId="0" xfId="0" applyAlignment="1">
      <alignment horizontal="left"/>
    </xf>
    <xf numFmtId="0" fontId="6" fillId="0" borderId="0" xfId="0" applyFont="1"/>
    <xf numFmtId="2" fontId="6" fillId="0" borderId="0" xfId="0" applyNumberFormat="1" applyFont="1"/>
    <xf numFmtId="0" fontId="6" fillId="0" borderId="0" xfId="0" applyFont="1" applyAlignment="1">
      <alignment horizontal="left"/>
    </xf>
    <xf numFmtId="0" fontId="6" fillId="0" borderId="0" xfId="0" applyFont="1" applyProtection="1">
      <protection locked="0"/>
    </xf>
    <xf numFmtId="0" fontId="1" fillId="0" borderId="0" xfId="0" applyFont="1"/>
    <xf numFmtId="0" fontId="1" fillId="0" borderId="0" xfId="0" applyFont="1" applyAlignment="1">
      <alignment wrapText="1"/>
    </xf>
    <xf numFmtId="0" fontId="2" fillId="0" borderId="0" xfId="0" applyFont="1"/>
    <xf numFmtId="2" fontId="2" fillId="0" borderId="0" xfId="0" applyNumberFormat="1" applyFont="1"/>
    <xf numFmtId="164" fontId="1" fillId="0" borderId="0" xfId="0" applyNumberFormat="1" applyFont="1"/>
    <xf numFmtId="0" fontId="3" fillId="0" borderId="0" xfId="0" applyFont="1"/>
    <xf numFmtId="2" fontId="0" fillId="0" borderId="0" xfId="0" applyNumberFormat="1"/>
    <xf numFmtId="2" fontId="4" fillId="0" borderId="0" xfId="0" applyNumberFormat="1" applyFont="1"/>
    <xf numFmtId="2" fontId="3" fillId="0" borderId="0" xfId="0" applyNumberFormat="1" applyFont="1"/>
    <xf numFmtId="165" fontId="3" fillId="0" borderId="0" xfId="0" applyNumberFormat="1" applyFont="1"/>
    <xf numFmtId="164" fontId="0" fillId="0" borderId="0" xfId="0" applyNumberFormat="1"/>
    <xf numFmtId="166" fontId="0" fillId="0" borderId="0" xfId="0" applyNumberFormat="1"/>
    <xf numFmtId="0" fontId="4" fillId="0" borderId="0" xfId="0" applyFont="1"/>
    <xf numFmtId="49" fontId="0" fillId="0" borderId="0" xfId="0" applyNumberFormat="1"/>
    <xf numFmtId="0" fontId="4" fillId="0" borderId="0" xfId="0" applyFont="1" applyAlignment="1">
      <alignment horizontal="left"/>
    </xf>
    <xf numFmtId="49" fontId="0" fillId="0" borderId="0" xfId="0" applyNumberFormat="1" applyAlignment="1">
      <alignment horizontal="left"/>
    </xf>
    <xf numFmtId="49" fontId="4" fillId="0" borderId="0" xfId="0" applyNumberFormat="1" applyFont="1" applyAlignment="1">
      <alignment horizontal="left"/>
    </xf>
    <xf numFmtId="0" fontId="0" fillId="0" borderId="0" xfId="0" quotePrefix="1"/>
    <xf numFmtId="0" fontId="0" fillId="0" borderId="0" xfId="0" quotePrefix="1" applyAlignment="1">
      <alignment horizontal="left"/>
    </xf>
    <xf numFmtId="1" fontId="3" fillId="0" borderId="0" xfId="0" applyNumberFormat="1" applyFont="1" applyAlignment="1">
      <alignment horizontal="left"/>
    </xf>
    <xf numFmtId="167" fontId="3" fillId="0" borderId="0" xfId="0" applyNumberFormat="1" applyFont="1"/>
    <xf numFmtId="0" fontId="0" fillId="0" borderId="0" xfId="0" applyAlignment="1">
      <alignment wrapText="1"/>
    </xf>
    <xf numFmtId="49" fontId="3" fillId="0" borderId="0" xfId="1" applyNumberFormat="1" applyFont="1" applyAlignment="1">
      <alignment horizontal="left"/>
    </xf>
    <xf numFmtId="0" fontId="3" fillId="0" borderId="0" xfId="0" applyFont="1" applyAlignment="1">
      <alignment vertical="top" wrapText="1"/>
    </xf>
    <xf numFmtId="168" fontId="0" fillId="0" borderId="0" xfId="0" applyNumberFormat="1"/>
    <xf numFmtId="0" fontId="0" fillId="0" borderId="0" xfId="0" applyAlignment="1">
      <alignment horizontal="right"/>
    </xf>
    <xf numFmtId="166" fontId="0" fillId="0" borderId="0" xfId="0" applyNumberFormat="1" applyAlignment="1">
      <alignment horizontal="right"/>
    </xf>
    <xf numFmtId="2" fontId="0" fillId="0" borderId="0" xfId="0" applyNumberFormat="1" applyAlignment="1">
      <alignment horizontal="right"/>
    </xf>
    <xf numFmtId="0" fontId="0" fillId="0" borderId="0" xfId="0" applyProtection="1">
      <protection locked="0"/>
    </xf>
    <xf numFmtId="16" fontId="0" fillId="0" borderId="0" xfId="0" quotePrefix="1" applyNumberFormat="1" applyAlignment="1">
      <alignment horizontal="left"/>
    </xf>
    <xf numFmtId="0" fontId="0" fillId="0" borderId="0" xfId="0" applyAlignment="1">
      <alignment horizontal="left" vertical="center" wrapText="1"/>
    </xf>
    <xf numFmtId="168" fontId="0" fillId="0" borderId="0" xfId="0" applyNumberFormat="1" applyAlignment="1">
      <alignment horizontal="left"/>
    </xf>
    <xf numFmtId="2" fontId="0" fillId="0" borderId="0" xfId="0" applyNumberFormat="1" applyAlignment="1">
      <alignment horizontal="left"/>
    </xf>
    <xf numFmtId="2" fontId="0" fillId="0" borderId="0" xfId="0" applyNumberFormat="1" applyAlignment="1">
      <alignment horizontal="right" vertical="center" wrapText="1"/>
    </xf>
    <xf numFmtId="2" fontId="0" fillId="0" borderId="0" xfId="1" applyNumberFormat="1" applyFont="1" applyProtection="1">
      <protection locked="0"/>
    </xf>
    <xf numFmtId="0" fontId="4" fillId="0" borderId="0" xfId="0" applyFont="1" applyAlignment="1">
      <alignment horizontal="left" vertical="center" wrapText="1"/>
    </xf>
    <xf numFmtId="0" fontId="3" fillId="0" borderId="0" xfId="0" applyFont="1" applyAlignment="1">
      <alignment horizontal="left" vertical="center"/>
    </xf>
    <xf numFmtId="49" fontId="0" fillId="0" borderId="0" xfId="0" applyNumberFormat="1" applyAlignment="1">
      <alignment horizontal="left" vertical="center" wrapText="1"/>
    </xf>
    <xf numFmtId="168" fontId="4" fillId="0" borderId="0" xfId="0" applyNumberFormat="1" applyFont="1"/>
    <xf numFmtId="168" fontId="4" fillId="0" borderId="0" xfId="0" applyNumberFormat="1" applyFont="1" applyAlignment="1">
      <alignment vertical="center" wrapText="1"/>
    </xf>
    <xf numFmtId="0" fontId="3" fillId="0" borderId="0" xfId="0" applyFont="1" applyAlignment="1">
      <alignment horizontal="left"/>
    </xf>
    <xf numFmtId="0" fontId="0" fillId="0" borderId="0" xfId="0" applyAlignment="1">
      <alignment horizontal="center" vertical="center"/>
    </xf>
    <xf numFmtId="0" fontId="3" fillId="0" borderId="0" xfId="0" applyFont="1" applyProtection="1">
      <protection locked="0"/>
    </xf>
    <xf numFmtId="16" fontId="0" fillId="0" borderId="0" xfId="0" applyNumberFormat="1"/>
    <xf numFmtId="2" fontId="3" fillId="0" borderId="0" xfId="0" applyNumberFormat="1" applyFont="1" applyAlignment="1">
      <alignment horizontal="left"/>
    </xf>
    <xf numFmtId="164" fontId="0" fillId="0" borderId="0" xfId="0" applyNumberFormat="1" applyAlignment="1">
      <alignment horizontal="right"/>
    </xf>
    <xf numFmtId="1" fontId="0" fillId="0" borderId="0" xfId="0" applyNumberFormat="1" applyAlignment="1">
      <alignment horizontal="right"/>
    </xf>
    <xf numFmtId="166" fontId="0" fillId="0" borderId="0" xfId="0" applyNumberFormat="1" applyAlignment="1">
      <alignment horizontal="left"/>
    </xf>
    <xf numFmtId="10" fontId="1" fillId="0" borderId="0" xfId="0" applyNumberFormat="1" applyFont="1"/>
    <xf numFmtId="10"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530"/>
  <sheetViews>
    <sheetView tabSelected="1" topLeftCell="N1" zoomScale="87" zoomScaleNormal="100" workbookViewId="0">
      <selection activeCell="U444" sqref="U444"/>
    </sheetView>
  </sheetViews>
  <sheetFormatPr baseColWidth="10" defaultColWidth="10.83203125" defaultRowHeight="16" x14ac:dyDescent="0.2"/>
  <cols>
    <col min="1" max="1" width="13.5" customWidth="1"/>
    <col min="2" max="2" width="26.83203125" customWidth="1"/>
    <col min="11" max="11" width="33.33203125" customWidth="1"/>
    <col min="16" max="16" width="26.6640625" bestFit="1" customWidth="1"/>
    <col min="18" max="18" width="18.5" customWidth="1"/>
    <col min="21" max="21" width="53.6640625" bestFit="1" customWidth="1"/>
    <col min="50" max="50" width="19" bestFit="1" customWidth="1"/>
    <col min="51" max="51" width="31.5" bestFit="1" customWidth="1"/>
    <col min="52" max="52" width="16.33203125" bestFit="1" customWidth="1"/>
    <col min="53" max="53" width="29.33203125" bestFit="1" customWidth="1"/>
    <col min="54" max="54" width="28" bestFit="1" customWidth="1"/>
    <col min="55" max="55" width="24.6640625" bestFit="1" customWidth="1"/>
    <col min="56" max="56" width="25.6640625" style="55" customWidth="1"/>
  </cols>
  <sheetData>
    <row r="1" spans="1:58" ht="34" x14ac:dyDescent="0.2">
      <c r="A1" s="6" t="s">
        <v>0</v>
      </c>
      <c r="B1" s="6" t="s">
        <v>1</v>
      </c>
      <c r="C1" s="6" t="s">
        <v>2</v>
      </c>
      <c r="D1" s="6" t="s">
        <v>3</v>
      </c>
      <c r="E1" s="6" t="s">
        <v>4</v>
      </c>
      <c r="F1" s="6" t="s">
        <v>5</v>
      </c>
      <c r="G1" s="6" t="s">
        <v>6</v>
      </c>
      <c r="H1" s="6" t="s">
        <v>7</v>
      </c>
      <c r="I1" s="6" t="s">
        <v>8</v>
      </c>
      <c r="J1" s="6" t="s">
        <v>9</v>
      </c>
      <c r="K1" s="6" t="s">
        <v>10</v>
      </c>
      <c r="L1" s="6" t="s">
        <v>11</v>
      </c>
      <c r="M1" s="6" t="s">
        <v>2353</v>
      </c>
      <c r="N1" s="6" t="s">
        <v>12</v>
      </c>
      <c r="O1" s="6" t="s">
        <v>13</v>
      </c>
      <c r="P1" s="6" t="s">
        <v>14</v>
      </c>
      <c r="Q1" s="6" t="s">
        <v>15</v>
      </c>
      <c r="R1" s="6" t="s">
        <v>16</v>
      </c>
      <c r="S1" s="6" t="s">
        <v>17</v>
      </c>
      <c r="T1" s="6" t="s">
        <v>18</v>
      </c>
      <c r="U1" s="6" t="s">
        <v>19</v>
      </c>
      <c r="V1" s="6" t="s">
        <v>20</v>
      </c>
      <c r="W1" s="6" t="s">
        <v>21</v>
      </c>
      <c r="X1" s="6" t="s">
        <v>22</v>
      </c>
      <c r="Y1" s="6" t="s">
        <v>23</v>
      </c>
      <c r="Z1" s="6" t="s">
        <v>24</v>
      </c>
      <c r="AA1" s="6" t="s">
        <v>25</v>
      </c>
      <c r="AB1" s="7" t="s">
        <v>26</v>
      </c>
      <c r="AC1" s="6" t="s">
        <v>27</v>
      </c>
      <c r="AD1" s="6" t="s">
        <v>28</v>
      </c>
      <c r="AE1" s="7" t="s">
        <v>29</v>
      </c>
      <c r="AF1" s="7" t="s">
        <v>30</v>
      </c>
      <c r="AG1" s="6" t="s">
        <v>31</v>
      </c>
      <c r="AH1" s="6" t="s">
        <v>32</v>
      </c>
      <c r="AI1" s="6" t="s">
        <v>33</v>
      </c>
      <c r="AJ1" s="6" t="s">
        <v>34</v>
      </c>
      <c r="AK1" s="8" t="s">
        <v>35</v>
      </c>
      <c r="AL1" s="8" t="s">
        <v>36</v>
      </c>
      <c r="AM1" s="9" t="s">
        <v>37</v>
      </c>
      <c r="AN1" s="8" t="s">
        <v>38</v>
      </c>
      <c r="AO1" s="8" t="s">
        <v>39</v>
      </c>
      <c r="AP1" s="8" t="s">
        <v>40</v>
      </c>
      <c r="AQ1" s="8" t="s">
        <v>41</v>
      </c>
      <c r="AR1" s="8" t="s">
        <v>42</v>
      </c>
      <c r="AS1" s="10" t="s">
        <v>43</v>
      </c>
      <c r="AT1" s="10" t="s">
        <v>44</v>
      </c>
      <c r="AU1" s="6" t="s">
        <v>45</v>
      </c>
      <c r="AV1" s="6" t="s">
        <v>46</v>
      </c>
      <c r="AW1" s="6" t="s">
        <v>47</v>
      </c>
      <c r="AX1" s="6" t="s">
        <v>1823</v>
      </c>
      <c r="AY1" s="6" t="s">
        <v>1822</v>
      </c>
      <c r="AZ1" s="6" t="s">
        <v>2351</v>
      </c>
      <c r="BA1" s="6" t="s">
        <v>1819</v>
      </c>
      <c r="BB1" s="6" t="s">
        <v>1824</v>
      </c>
      <c r="BC1" s="6" t="s">
        <v>1825</v>
      </c>
      <c r="BD1" s="54" t="s">
        <v>1820</v>
      </c>
      <c r="BE1" s="6" t="s">
        <v>2352</v>
      </c>
      <c r="BF1" s="6"/>
    </row>
    <row r="2" spans="1:58" x14ac:dyDescent="0.2">
      <c r="A2" t="s">
        <v>1826</v>
      </c>
      <c r="B2" t="s">
        <v>48</v>
      </c>
      <c r="C2" t="s">
        <v>49</v>
      </c>
      <c r="D2">
        <v>14</v>
      </c>
      <c r="E2" t="s">
        <v>50</v>
      </c>
      <c r="F2" t="s">
        <v>51</v>
      </c>
      <c r="G2">
        <v>51.921125000000004</v>
      </c>
      <c r="H2">
        <v>-0.49638889000000003</v>
      </c>
      <c r="I2">
        <v>130</v>
      </c>
      <c r="J2">
        <v>-7.6</v>
      </c>
      <c r="K2" t="s">
        <v>52</v>
      </c>
      <c r="L2" t="s">
        <v>53</v>
      </c>
      <c r="M2" t="s">
        <v>2365</v>
      </c>
      <c r="N2" t="s">
        <v>54</v>
      </c>
      <c r="P2" t="s">
        <v>55</v>
      </c>
      <c r="Q2" t="s">
        <v>56</v>
      </c>
      <c r="R2" t="s">
        <v>57</v>
      </c>
      <c r="S2" t="s">
        <v>58</v>
      </c>
      <c r="T2">
        <v>9</v>
      </c>
      <c r="U2" s="11" t="s">
        <v>59</v>
      </c>
      <c r="V2" t="s">
        <v>60</v>
      </c>
      <c r="W2" t="s">
        <v>61</v>
      </c>
      <c r="X2" t="s">
        <v>62</v>
      </c>
      <c r="Y2" t="s">
        <v>62</v>
      </c>
      <c r="AA2" s="1" t="s">
        <v>63</v>
      </c>
      <c r="AB2" s="1" t="s">
        <v>64</v>
      </c>
      <c r="AC2" s="1">
        <v>2</v>
      </c>
      <c r="AD2" s="1">
        <v>0</v>
      </c>
      <c r="AE2" s="1" t="s">
        <v>65</v>
      </c>
      <c r="AF2" s="1" t="s">
        <v>66</v>
      </c>
      <c r="AG2" s="1" t="s">
        <v>67</v>
      </c>
      <c r="AH2" s="1"/>
      <c r="AI2" s="12">
        <v>-14.662000000000001</v>
      </c>
      <c r="AJ2" s="13">
        <v>-5.18</v>
      </c>
      <c r="AK2" s="14">
        <v>25.569886199999999</v>
      </c>
      <c r="AL2" s="14">
        <v>16.558488475999997</v>
      </c>
      <c r="AM2" s="14">
        <v>16.708336535640001</v>
      </c>
      <c r="AN2" s="14">
        <v>15.158488475999997</v>
      </c>
      <c r="AO2" s="15">
        <v>-9.2206772260869592</v>
      </c>
      <c r="AP2" s="15">
        <v>-7.9778809419999988</v>
      </c>
      <c r="AQ2" s="15">
        <v>8.6937674134119334</v>
      </c>
      <c r="AR2" s="15">
        <v>10.80020179322034</v>
      </c>
      <c r="AS2" s="16"/>
      <c r="AT2" s="16"/>
      <c r="AU2" s="17">
        <v>-1.6206772260869595</v>
      </c>
      <c r="AV2" s="17">
        <v>-0.37788094199999911</v>
      </c>
      <c r="AW2" t="s">
        <v>68</v>
      </c>
      <c r="AX2" t="s">
        <v>198</v>
      </c>
      <c r="AY2" t="s">
        <v>198</v>
      </c>
      <c r="AZ2" t="s">
        <v>1556</v>
      </c>
      <c r="BA2" t="s">
        <v>1556</v>
      </c>
      <c r="BB2" t="s">
        <v>198</v>
      </c>
      <c r="BC2" t="s">
        <v>1556</v>
      </c>
      <c r="BD2" s="55">
        <f>0/3</f>
        <v>0</v>
      </c>
      <c r="BE2" t="s">
        <v>2371</v>
      </c>
    </row>
    <row r="3" spans="1:58" x14ac:dyDescent="0.2">
      <c r="A3" t="s">
        <v>1827</v>
      </c>
      <c r="B3" t="s">
        <v>48</v>
      </c>
      <c r="C3" t="s">
        <v>49</v>
      </c>
      <c r="D3">
        <v>14</v>
      </c>
      <c r="E3" t="s">
        <v>50</v>
      </c>
      <c r="F3" t="s">
        <v>51</v>
      </c>
      <c r="G3">
        <v>51.921125000000004</v>
      </c>
      <c r="H3">
        <v>-0.49638889000000003</v>
      </c>
      <c r="I3">
        <v>130</v>
      </c>
      <c r="J3">
        <v>-7.6</v>
      </c>
      <c r="K3" t="s">
        <v>52</v>
      </c>
      <c r="L3" t="s">
        <v>53</v>
      </c>
      <c r="M3" t="s">
        <v>2365</v>
      </c>
      <c r="N3" t="s">
        <v>54</v>
      </c>
      <c r="P3" t="s">
        <v>55</v>
      </c>
      <c r="Q3" t="s">
        <v>56</v>
      </c>
      <c r="R3" t="s">
        <v>69</v>
      </c>
      <c r="S3" t="s">
        <v>58</v>
      </c>
      <c r="T3">
        <v>11</v>
      </c>
      <c r="U3" s="11" t="s">
        <v>70</v>
      </c>
      <c r="V3" t="s">
        <v>71</v>
      </c>
      <c r="W3" t="s">
        <v>71</v>
      </c>
      <c r="X3" t="s">
        <v>62</v>
      </c>
      <c r="Y3" t="s">
        <v>62</v>
      </c>
      <c r="AA3" s="1" t="s">
        <v>72</v>
      </c>
      <c r="AB3" s="1" t="s">
        <v>64</v>
      </c>
      <c r="AC3" s="1">
        <v>2</v>
      </c>
      <c r="AD3" s="1">
        <v>0</v>
      </c>
      <c r="AE3" s="1" t="s">
        <v>73</v>
      </c>
      <c r="AF3" s="1" t="s">
        <v>66</v>
      </c>
      <c r="AG3" s="1" t="s">
        <v>67</v>
      </c>
      <c r="AH3" s="1"/>
      <c r="AI3" s="12">
        <v>-14.287800000000002</v>
      </c>
      <c r="AJ3" s="14">
        <v>-4.97</v>
      </c>
      <c r="AK3" s="12">
        <v>25.786377300000002</v>
      </c>
      <c r="AL3" s="12">
        <v>16.770649754000001</v>
      </c>
      <c r="AM3" s="14">
        <v>16.931798649059999</v>
      </c>
      <c r="AN3" s="14">
        <v>15.370649754</v>
      </c>
      <c r="AO3" s="15">
        <v>-8.7594570565217342</v>
      </c>
      <c r="AP3" s="15">
        <v>-7.633660092999996</v>
      </c>
      <c r="AQ3" s="15">
        <v>9.4754965143699419</v>
      </c>
      <c r="AR3" s="15">
        <v>11.383626961016956</v>
      </c>
      <c r="AS3" s="16"/>
      <c r="AT3" s="16"/>
      <c r="AU3" s="17">
        <v>-1.1594570565217346</v>
      </c>
      <c r="AV3" s="17">
        <v>-3.3660092999996394E-2</v>
      </c>
      <c r="AW3" t="s">
        <v>68</v>
      </c>
      <c r="AX3" t="s">
        <v>198</v>
      </c>
      <c r="AY3" t="s">
        <v>198</v>
      </c>
      <c r="AZ3" t="s">
        <v>1556</v>
      </c>
      <c r="BA3" t="s">
        <v>1556</v>
      </c>
      <c r="BB3" t="s">
        <v>198</v>
      </c>
      <c r="BC3" t="s">
        <v>1556</v>
      </c>
      <c r="BD3" s="55">
        <f>0/3</f>
        <v>0</v>
      </c>
      <c r="BE3" t="s">
        <v>2371</v>
      </c>
    </row>
    <row r="4" spans="1:58" x14ac:dyDescent="0.2">
      <c r="A4" t="s">
        <v>1828</v>
      </c>
      <c r="B4" t="s">
        <v>48</v>
      </c>
      <c r="C4" t="s">
        <v>49</v>
      </c>
      <c r="D4">
        <v>14</v>
      </c>
      <c r="E4" t="s">
        <v>50</v>
      </c>
      <c r="F4" t="s">
        <v>51</v>
      </c>
      <c r="G4">
        <v>51.921125000000004</v>
      </c>
      <c r="H4">
        <v>-0.49638889000000003</v>
      </c>
      <c r="I4">
        <v>130</v>
      </c>
      <c r="J4">
        <v>-7.6</v>
      </c>
      <c r="K4" t="s">
        <v>52</v>
      </c>
      <c r="L4" t="s">
        <v>53</v>
      </c>
      <c r="M4" t="s">
        <v>2365</v>
      </c>
      <c r="N4" t="s">
        <v>54</v>
      </c>
      <c r="P4" t="s">
        <v>55</v>
      </c>
      <c r="Q4" t="s">
        <v>56</v>
      </c>
      <c r="R4" t="s">
        <v>74</v>
      </c>
      <c r="S4" t="s">
        <v>58</v>
      </c>
      <c r="T4">
        <v>12</v>
      </c>
      <c r="U4" s="11" t="s">
        <v>75</v>
      </c>
      <c r="V4" t="s">
        <v>76</v>
      </c>
      <c r="W4" t="s">
        <v>77</v>
      </c>
      <c r="X4" t="s">
        <v>78</v>
      </c>
      <c r="Y4" t="s">
        <v>79</v>
      </c>
      <c r="AA4" s="1" t="s">
        <v>63</v>
      </c>
      <c r="AB4" s="1" t="s">
        <v>80</v>
      </c>
      <c r="AC4" s="1">
        <v>4</v>
      </c>
      <c r="AD4" s="1">
        <v>0</v>
      </c>
      <c r="AE4" s="1" t="s">
        <v>81</v>
      </c>
      <c r="AF4" s="1" t="s">
        <v>66</v>
      </c>
      <c r="AG4" s="1" t="s">
        <v>67</v>
      </c>
      <c r="AH4" s="1">
        <v>2</v>
      </c>
      <c r="AI4" s="12">
        <v>-13.965199999999999</v>
      </c>
      <c r="AJ4" s="13">
        <v>-4.34</v>
      </c>
      <c r="AK4" s="14">
        <v>26.435850600000002</v>
      </c>
      <c r="AL4" s="14">
        <v>17.407133588000001</v>
      </c>
      <c r="AM4" s="14">
        <v>17.602184989320001</v>
      </c>
      <c r="AN4" s="14">
        <v>16.007133588000002</v>
      </c>
      <c r="AO4" s="15">
        <v>-7.375796547826079</v>
      </c>
      <c r="AP4" s="15">
        <v>-6.600997545999995</v>
      </c>
      <c r="AQ4" s="15">
        <v>11.820683817243934</v>
      </c>
      <c r="AR4" s="15">
        <v>13.133902464406788</v>
      </c>
      <c r="AS4" s="16"/>
      <c r="AT4" s="16"/>
      <c r="AU4" s="17">
        <v>0.22420345217392068</v>
      </c>
      <c r="AV4" s="17">
        <v>0.99900245400000465</v>
      </c>
      <c r="AW4" t="s">
        <v>68</v>
      </c>
      <c r="AX4" t="s">
        <v>198</v>
      </c>
      <c r="AY4" t="s">
        <v>198</v>
      </c>
      <c r="AZ4" t="s">
        <v>1556</v>
      </c>
      <c r="BA4" t="s">
        <v>1556</v>
      </c>
      <c r="BB4" t="s">
        <v>198</v>
      </c>
      <c r="BC4" t="s">
        <v>1556</v>
      </c>
      <c r="BD4" s="55">
        <f>0/3</f>
        <v>0</v>
      </c>
      <c r="BE4" t="s">
        <v>2371</v>
      </c>
    </row>
    <row r="5" spans="1:58" x14ac:dyDescent="0.2">
      <c r="A5" t="s">
        <v>1829</v>
      </c>
      <c r="B5" t="s">
        <v>48</v>
      </c>
      <c r="C5" t="s">
        <v>49</v>
      </c>
      <c r="D5">
        <v>14</v>
      </c>
      <c r="E5" t="s">
        <v>50</v>
      </c>
      <c r="F5" t="s">
        <v>51</v>
      </c>
      <c r="G5">
        <v>51.921125000000004</v>
      </c>
      <c r="H5">
        <v>-0.49638889000000003</v>
      </c>
      <c r="I5">
        <v>130</v>
      </c>
      <c r="J5">
        <v>-7.6</v>
      </c>
      <c r="K5" t="s">
        <v>52</v>
      </c>
      <c r="L5" t="s">
        <v>53</v>
      </c>
      <c r="M5" t="s">
        <v>2365</v>
      </c>
      <c r="N5" t="s">
        <v>54</v>
      </c>
      <c r="P5" t="s">
        <v>55</v>
      </c>
      <c r="Q5" t="s">
        <v>56</v>
      </c>
      <c r="R5" t="s">
        <v>82</v>
      </c>
      <c r="S5" t="s">
        <v>58</v>
      </c>
      <c r="T5">
        <v>13</v>
      </c>
      <c r="U5" s="11" t="s">
        <v>83</v>
      </c>
      <c r="V5" t="s">
        <v>76</v>
      </c>
      <c r="W5" t="s">
        <v>84</v>
      </c>
      <c r="X5" t="s">
        <v>85</v>
      </c>
      <c r="Y5" t="s">
        <v>86</v>
      </c>
      <c r="AA5" s="1" t="s">
        <v>63</v>
      </c>
      <c r="AB5" s="1" t="s">
        <v>87</v>
      </c>
      <c r="AC5" s="1">
        <v>2</v>
      </c>
      <c r="AD5" s="1">
        <v>0</v>
      </c>
      <c r="AE5" s="1" t="s">
        <v>65</v>
      </c>
      <c r="AF5" s="1" t="s">
        <v>66</v>
      </c>
      <c r="AG5" s="1" t="s">
        <v>67</v>
      </c>
      <c r="AH5" s="1">
        <v>0</v>
      </c>
      <c r="AI5" s="12">
        <v>-14.556199999999999</v>
      </c>
      <c r="AJ5" s="13">
        <v>-4.59</v>
      </c>
      <c r="AK5" s="12">
        <v>26.178123100000001</v>
      </c>
      <c r="AL5" s="12">
        <v>17.154560638</v>
      </c>
      <c r="AM5" s="14">
        <v>17.336158663820001</v>
      </c>
      <c r="AN5" s="14">
        <v>15.754560637999999</v>
      </c>
      <c r="AO5" s="15">
        <v>-7.9248681782608683</v>
      </c>
      <c r="AP5" s="15">
        <v>-7.0107842709999986</v>
      </c>
      <c r="AQ5" s="15">
        <v>10.890053935151071</v>
      </c>
      <c r="AR5" s="15">
        <v>12.439348693220342</v>
      </c>
      <c r="AS5" s="16"/>
      <c r="AT5" s="16"/>
      <c r="AU5" s="17">
        <v>-0.32486817826086867</v>
      </c>
      <c r="AV5" s="17">
        <v>0.58921572900000108</v>
      </c>
      <c r="AW5" t="s">
        <v>68</v>
      </c>
      <c r="AX5" t="s">
        <v>198</v>
      </c>
      <c r="AY5" t="s">
        <v>198</v>
      </c>
      <c r="AZ5" t="s">
        <v>1556</v>
      </c>
      <c r="BA5" t="s">
        <v>1556</v>
      </c>
      <c r="BB5" t="s">
        <v>198</v>
      </c>
      <c r="BC5" t="s">
        <v>1556</v>
      </c>
      <c r="BD5" s="55">
        <f>0/3</f>
        <v>0</v>
      </c>
      <c r="BE5" t="s">
        <v>2371</v>
      </c>
    </row>
    <row r="6" spans="1:58" x14ac:dyDescent="0.2">
      <c r="A6" t="s">
        <v>1830</v>
      </c>
      <c r="B6" s="18" t="s">
        <v>48</v>
      </c>
      <c r="C6" t="s">
        <v>49</v>
      </c>
      <c r="D6">
        <v>14</v>
      </c>
      <c r="E6" s="18" t="s">
        <v>50</v>
      </c>
      <c r="F6" t="s">
        <v>51</v>
      </c>
      <c r="G6">
        <v>51.921125000000004</v>
      </c>
      <c r="H6">
        <v>-0.49638889000000003</v>
      </c>
      <c r="I6">
        <v>130</v>
      </c>
      <c r="J6">
        <v>-7.6</v>
      </c>
      <c r="K6" t="s">
        <v>52</v>
      </c>
      <c r="L6" t="s">
        <v>53</v>
      </c>
      <c r="M6" t="s">
        <v>2365</v>
      </c>
      <c r="N6" t="s">
        <v>54</v>
      </c>
      <c r="P6" t="s">
        <v>55</v>
      </c>
      <c r="Q6" t="s">
        <v>56</v>
      </c>
      <c r="R6" t="s">
        <v>88</v>
      </c>
      <c r="S6" t="s">
        <v>58</v>
      </c>
      <c r="T6">
        <v>5</v>
      </c>
      <c r="U6" s="11" t="s">
        <v>89</v>
      </c>
      <c r="V6" t="s">
        <v>76</v>
      </c>
      <c r="W6" t="s">
        <v>90</v>
      </c>
      <c r="X6" t="s">
        <v>62</v>
      </c>
      <c r="Y6" t="s">
        <v>62</v>
      </c>
      <c r="AA6" s="1" t="s">
        <v>63</v>
      </c>
      <c r="AB6" s="1" t="s">
        <v>91</v>
      </c>
      <c r="AC6" s="1">
        <v>1</v>
      </c>
      <c r="AD6" s="1">
        <v>0</v>
      </c>
      <c r="AE6" s="1" t="s">
        <v>65</v>
      </c>
      <c r="AF6" s="1" t="s">
        <v>66</v>
      </c>
      <c r="AG6" s="1" t="s">
        <v>67</v>
      </c>
      <c r="AH6" s="1"/>
      <c r="AI6" s="12">
        <v>-15.108799999999999</v>
      </c>
      <c r="AJ6" s="13">
        <v>-6.25</v>
      </c>
      <c r="AK6" s="12">
        <v>24.4668125</v>
      </c>
      <c r="AL6" s="12">
        <v>15.477476249999999</v>
      </c>
      <c r="AM6" s="14">
        <v>15.569743862499999</v>
      </c>
      <c r="AN6" s="14">
        <v>14.077476249999998</v>
      </c>
      <c r="AO6" s="15">
        <v>-11.570703804347826</v>
      </c>
      <c r="AP6" s="15">
        <v>-9.7317681250000021</v>
      </c>
      <c r="AQ6" s="15">
        <v>4.7106715180545322</v>
      </c>
      <c r="AR6" s="15">
        <v>7.8275116525423689</v>
      </c>
      <c r="AS6" s="16"/>
      <c r="AT6" s="16"/>
      <c r="AU6" s="17">
        <v>-3.970703804347826</v>
      </c>
      <c r="AV6" s="17">
        <v>-2.1317681250000025</v>
      </c>
      <c r="AW6" t="s">
        <v>68</v>
      </c>
      <c r="AX6" t="s">
        <v>1821</v>
      </c>
      <c r="AY6" t="s">
        <v>1821</v>
      </c>
      <c r="AZ6" t="s">
        <v>1556</v>
      </c>
      <c r="BA6" t="s">
        <v>1556</v>
      </c>
      <c r="BB6" t="s">
        <v>1821</v>
      </c>
      <c r="BC6" t="s">
        <v>1556</v>
      </c>
      <c r="BD6" s="55">
        <f>3/3</f>
        <v>1</v>
      </c>
      <c r="BE6" t="s">
        <v>2372</v>
      </c>
    </row>
    <row r="7" spans="1:58" x14ac:dyDescent="0.2">
      <c r="A7" t="s">
        <v>1831</v>
      </c>
      <c r="B7" s="18" t="s">
        <v>48</v>
      </c>
      <c r="C7" t="s">
        <v>49</v>
      </c>
      <c r="D7">
        <v>14</v>
      </c>
      <c r="E7" s="18" t="s">
        <v>50</v>
      </c>
      <c r="F7" t="s">
        <v>51</v>
      </c>
      <c r="G7">
        <v>51.921125000000004</v>
      </c>
      <c r="H7">
        <v>-0.49638889000000003</v>
      </c>
      <c r="I7">
        <v>130</v>
      </c>
      <c r="J7">
        <v>-7.6</v>
      </c>
      <c r="K7" t="s">
        <v>52</v>
      </c>
      <c r="L7" t="s">
        <v>53</v>
      </c>
      <c r="M7" t="s">
        <v>2365</v>
      </c>
      <c r="N7" t="s">
        <v>54</v>
      </c>
      <c r="P7" t="s">
        <v>55</v>
      </c>
      <c r="Q7" t="s">
        <v>56</v>
      </c>
      <c r="R7" t="s">
        <v>57</v>
      </c>
      <c r="S7" t="s">
        <v>58</v>
      </c>
      <c r="T7">
        <v>8</v>
      </c>
      <c r="U7" s="11" t="s">
        <v>92</v>
      </c>
      <c r="V7" s="19" t="s">
        <v>93</v>
      </c>
      <c r="W7" s="19" t="s">
        <v>94</v>
      </c>
      <c r="X7" t="s">
        <v>62</v>
      </c>
      <c r="Y7" t="s">
        <v>62</v>
      </c>
      <c r="AA7" s="1" t="s">
        <v>95</v>
      </c>
      <c r="AB7" s="1" t="s">
        <v>96</v>
      </c>
      <c r="AC7" s="1">
        <v>3</v>
      </c>
      <c r="AD7" s="1">
        <v>0</v>
      </c>
      <c r="AE7" s="1" t="s">
        <v>97</v>
      </c>
      <c r="AF7" s="1" t="s">
        <v>66</v>
      </c>
      <c r="AG7" s="1" t="s">
        <v>67</v>
      </c>
      <c r="AH7" s="1"/>
      <c r="AI7" s="12">
        <v>-14.656200000000002</v>
      </c>
      <c r="AJ7" s="14">
        <v>-5.52</v>
      </c>
      <c r="AK7" s="14">
        <v>25.219376799999999</v>
      </c>
      <c r="AL7" s="14">
        <v>16.214989264</v>
      </c>
      <c r="AM7" s="14">
        <v>16.346540732960001</v>
      </c>
      <c r="AN7" s="14">
        <v>14.814989263999999</v>
      </c>
      <c r="AO7" s="15">
        <v>-9.9674146434782589</v>
      </c>
      <c r="AP7" s="15">
        <v>-8.5351908880000025</v>
      </c>
      <c r="AQ7" s="15">
        <v>7.4281107737656624</v>
      </c>
      <c r="AR7" s="15">
        <v>9.8556086644067751</v>
      </c>
      <c r="AS7" s="16"/>
      <c r="AT7" s="16"/>
      <c r="AU7" s="17">
        <v>-2.3674146434782593</v>
      </c>
      <c r="AV7" s="17">
        <v>-0.93519088800000283</v>
      </c>
      <c r="AW7" t="s">
        <v>68</v>
      </c>
      <c r="AX7" t="s">
        <v>1821</v>
      </c>
      <c r="AY7" t="s">
        <v>198</v>
      </c>
      <c r="AZ7" t="s">
        <v>1556</v>
      </c>
      <c r="BA7" t="s">
        <v>1556</v>
      </c>
      <c r="BB7" t="s">
        <v>198</v>
      </c>
      <c r="BC7" t="s">
        <v>1556</v>
      </c>
      <c r="BD7" s="55">
        <f>1/3</f>
        <v>0.33333333333333331</v>
      </c>
      <c r="BE7" t="s">
        <v>2371</v>
      </c>
    </row>
    <row r="8" spans="1:58" x14ac:dyDescent="0.2">
      <c r="A8" t="s">
        <v>1832</v>
      </c>
      <c r="B8" t="s">
        <v>98</v>
      </c>
      <c r="C8" t="s">
        <v>49</v>
      </c>
      <c r="D8">
        <v>14</v>
      </c>
      <c r="E8" s="18" t="s">
        <v>99</v>
      </c>
      <c r="F8" s="18" t="s">
        <v>100</v>
      </c>
      <c r="G8">
        <v>51.138886110000001</v>
      </c>
      <c r="H8">
        <v>1.29888889</v>
      </c>
      <c r="I8">
        <v>46</v>
      </c>
      <c r="J8">
        <v>-7</v>
      </c>
      <c r="K8" t="s">
        <v>101</v>
      </c>
      <c r="L8" t="s">
        <v>53</v>
      </c>
      <c r="M8" t="s">
        <v>2357</v>
      </c>
      <c r="N8" t="s">
        <v>102</v>
      </c>
      <c r="P8" t="s">
        <v>103</v>
      </c>
      <c r="Q8" t="s">
        <v>104</v>
      </c>
      <c r="R8" t="s">
        <v>105</v>
      </c>
      <c r="S8" t="s">
        <v>58</v>
      </c>
      <c r="T8">
        <v>204</v>
      </c>
      <c r="U8" s="1" t="s">
        <v>106</v>
      </c>
      <c r="V8" t="s">
        <v>107</v>
      </c>
      <c r="W8" t="s">
        <v>77</v>
      </c>
      <c r="X8" t="s">
        <v>78</v>
      </c>
      <c r="Y8" t="s">
        <v>79</v>
      </c>
      <c r="AB8" s="1" t="s">
        <v>108</v>
      </c>
      <c r="AC8" s="1">
        <v>15</v>
      </c>
      <c r="AD8" s="1">
        <v>3</v>
      </c>
      <c r="AE8" s="1" t="s">
        <v>109</v>
      </c>
      <c r="AF8" s="1" t="s">
        <v>66</v>
      </c>
      <c r="AG8" s="1" t="s">
        <v>67</v>
      </c>
      <c r="AH8" s="1">
        <v>2</v>
      </c>
      <c r="AI8" s="12">
        <v>-14.8268</v>
      </c>
      <c r="AJ8" s="14">
        <v>-5.81</v>
      </c>
      <c r="AK8" s="12">
        <v>24.920412900000002</v>
      </c>
      <c r="AL8" s="12">
        <v>15.922004642000001</v>
      </c>
      <c r="AM8" s="14">
        <v>16.037950195379999</v>
      </c>
      <c r="AN8" s="14">
        <v>14.522004642000001</v>
      </c>
      <c r="AO8" s="15">
        <v>-10.604337734782604</v>
      </c>
      <c r="AP8" s="15">
        <v>-9.0105434889999927</v>
      </c>
      <c r="AQ8" s="15">
        <v>6.3485801105379593</v>
      </c>
      <c r="AR8" s="15">
        <v>9.0499262898305215</v>
      </c>
      <c r="AS8" s="16"/>
      <c r="AT8" s="16"/>
      <c r="AU8" s="17">
        <v>-3.6043377347826038</v>
      </c>
      <c r="AV8" s="17">
        <v>-2.0105434889999927</v>
      </c>
      <c r="AW8" t="s">
        <v>68</v>
      </c>
      <c r="AX8" t="s">
        <v>1821</v>
      </c>
      <c r="AY8" t="s">
        <v>198</v>
      </c>
      <c r="AZ8" t="s">
        <v>1556</v>
      </c>
      <c r="BA8" t="s">
        <v>1556</v>
      </c>
      <c r="BB8" t="s">
        <v>1821</v>
      </c>
      <c r="BC8" t="s">
        <v>1556</v>
      </c>
      <c r="BD8" s="55">
        <f>2/3</f>
        <v>0.66666666666666663</v>
      </c>
      <c r="BE8" t="s">
        <v>2372</v>
      </c>
    </row>
    <row r="9" spans="1:58" x14ac:dyDescent="0.2">
      <c r="A9" t="s">
        <v>1833</v>
      </c>
      <c r="B9" t="s">
        <v>98</v>
      </c>
      <c r="C9" t="s">
        <v>49</v>
      </c>
      <c r="D9">
        <v>14</v>
      </c>
      <c r="E9" s="18" t="s">
        <v>99</v>
      </c>
      <c r="F9" s="18" t="s">
        <v>100</v>
      </c>
      <c r="G9">
        <v>51.138886110000001</v>
      </c>
      <c r="H9">
        <v>1.29888889</v>
      </c>
      <c r="I9">
        <v>46</v>
      </c>
      <c r="J9">
        <v>-7</v>
      </c>
      <c r="K9" t="s">
        <v>101</v>
      </c>
      <c r="L9" t="s">
        <v>53</v>
      </c>
      <c r="M9" t="s">
        <v>2357</v>
      </c>
      <c r="N9" t="s">
        <v>102</v>
      </c>
      <c r="P9" t="s">
        <v>110</v>
      </c>
      <c r="Q9" s="1" t="s">
        <v>111</v>
      </c>
      <c r="R9" t="s">
        <v>112</v>
      </c>
      <c r="S9" t="s">
        <v>58</v>
      </c>
      <c r="T9">
        <v>250</v>
      </c>
      <c r="U9" s="20" t="s">
        <v>113</v>
      </c>
      <c r="V9" t="s">
        <v>114</v>
      </c>
      <c r="W9" s="21" t="s">
        <v>115</v>
      </c>
      <c r="X9" t="s">
        <v>79</v>
      </c>
      <c r="Y9" t="s">
        <v>79</v>
      </c>
      <c r="AA9" s="1" t="s">
        <v>116</v>
      </c>
      <c r="AB9" s="1" t="s">
        <v>117</v>
      </c>
      <c r="AC9" s="1">
        <v>25</v>
      </c>
      <c r="AD9" s="1">
        <v>9</v>
      </c>
      <c r="AE9" s="1" t="s">
        <v>65</v>
      </c>
      <c r="AF9" s="1" t="s">
        <v>118</v>
      </c>
      <c r="AG9" s="1" t="s">
        <v>119</v>
      </c>
      <c r="AH9" s="1">
        <v>2</v>
      </c>
      <c r="AI9" s="12">
        <v>-13.7058</v>
      </c>
      <c r="AJ9" s="14">
        <v>-6.06</v>
      </c>
      <c r="AK9" s="14">
        <v>24.662685400000001</v>
      </c>
      <c r="AL9" s="14">
        <v>15.669431692</v>
      </c>
      <c r="AM9" s="14">
        <v>15.77192386988</v>
      </c>
      <c r="AN9" s="14">
        <v>14.269431692</v>
      </c>
      <c r="AO9" s="15">
        <v>-11.153409365217389</v>
      </c>
      <c r="AP9" s="15">
        <v>-9.4203302139999963</v>
      </c>
      <c r="AQ9" s="15">
        <v>5.417950228445104</v>
      </c>
      <c r="AR9" s="15">
        <v>8.3553725186440744</v>
      </c>
      <c r="AS9" s="16"/>
      <c r="AT9" s="16"/>
      <c r="AU9" s="17">
        <v>-4.1534093652173887</v>
      </c>
      <c r="AV9" s="17">
        <v>-2.4203302139999963</v>
      </c>
      <c r="AW9" t="s">
        <v>68</v>
      </c>
      <c r="AX9" t="s">
        <v>1821</v>
      </c>
      <c r="AY9" t="s">
        <v>1821</v>
      </c>
      <c r="AZ9" t="s">
        <v>1556</v>
      </c>
      <c r="BA9" t="s">
        <v>1556</v>
      </c>
      <c r="BB9" t="s">
        <v>1821</v>
      </c>
      <c r="BC9" t="s">
        <v>1556</v>
      </c>
      <c r="BD9" s="55">
        <f>3/3</f>
        <v>1</v>
      </c>
      <c r="BE9" t="s">
        <v>2372</v>
      </c>
    </row>
    <row r="10" spans="1:58" x14ac:dyDescent="0.2">
      <c r="A10" t="s">
        <v>1834</v>
      </c>
      <c r="B10" t="s">
        <v>98</v>
      </c>
      <c r="C10" t="s">
        <v>49</v>
      </c>
      <c r="D10">
        <v>14</v>
      </c>
      <c r="E10" s="18" t="s">
        <v>99</v>
      </c>
      <c r="F10" s="18" t="s">
        <v>100</v>
      </c>
      <c r="G10">
        <v>51.138886110000001</v>
      </c>
      <c r="H10">
        <v>1.29888889</v>
      </c>
      <c r="I10">
        <v>46</v>
      </c>
      <c r="J10">
        <v>-7</v>
      </c>
      <c r="K10" t="s">
        <v>101</v>
      </c>
      <c r="L10" t="s">
        <v>53</v>
      </c>
      <c r="M10" t="s">
        <v>2357</v>
      </c>
      <c r="N10" t="s">
        <v>102</v>
      </c>
      <c r="P10" t="s">
        <v>103</v>
      </c>
      <c r="Q10" t="s">
        <v>104</v>
      </c>
      <c r="R10" t="s">
        <v>105</v>
      </c>
      <c r="S10" t="s">
        <v>58</v>
      </c>
      <c r="T10">
        <v>271</v>
      </c>
      <c r="U10" s="20" t="s">
        <v>120</v>
      </c>
      <c r="V10" t="s">
        <v>121</v>
      </c>
      <c r="W10" s="18" t="s">
        <v>77</v>
      </c>
      <c r="X10" t="s">
        <v>78</v>
      </c>
      <c r="Y10" t="s">
        <v>79</v>
      </c>
      <c r="AB10" s="1" t="s">
        <v>122</v>
      </c>
      <c r="AC10" s="1">
        <v>3</v>
      </c>
      <c r="AD10" s="1">
        <v>0</v>
      </c>
      <c r="AE10" s="1" t="s">
        <v>123</v>
      </c>
      <c r="AF10" s="1" t="s">
        <v>66</v>
      </c>
      <c r="AG10" s="1" t="s">
        <v>67</v>
      </c>
      <c r="AH10" s="1">
        <v>1</v>
      </c>
      <c r="AI10" s="12">
        <v>-13.744799999999998</v>
      </c>
      <c r="AJ10" s="14">
        <v>-6.64</v>
      </c>
      <c r="AK10" s="12">
        <v>24.0647576</v>
      </c>
      <c r="AL10" s="12">
        <v>15.083462447999999</v>
      </c>
      <c r="AM10" s="14">
        <v>15.154742794719999</v>
      </c>
      <c r="AN10" s="14">
        <v>13.683462447999998</v>
      </c>
      <c r="AO10" s="15">
        <v>-12.427255547826087</v>
      </c>
      <c r="AP10" s="15">
        <v>-10.371035415999998</v>
      </c>
      <c r="AQ10" s="15">
        <v>3.2588889019896823</v>
      </c>
      <c r="AR10" s="15">
        <v>6.7440077694915281</v>
      </c>
      <c r="AS10" s="16"/>
      <c r="AT10" s="16"/>
      <c r="AU10" s="17">
        <v>-5.4272555478260873</v>
      </c>
      <c r="AV10" s="17">
        <v>-3.371035415999998</v>
      </c>
      <c r="AW10" t="s">
        <v>68</v>
      </c>
      <c r="AX10" t="s">
        <v>1821</v>
      </c>
      <c r="AY10" t="s">
        <v>1821</v>
      </c>
      <c r="AZ10" t="s">
        <v>1556</v>
      </c>
      <c r="BA10" t="s">
        <v>1556</v>
      </c>
      <c r="BB10" t="s">
        <v>1821</v>
      </c>
      <c r="BC10" t="s">
        <v>1556</v>
      </c>
      <c r="BD10" s="55">
        <f>3/3</f>
        <v>1</v>
      </c>
      <c r="BE10" t="s">
        <v>2372</v>
      </c>
    </row>
    <row r="11" spans="1:58" x14ac:dyDescent="0.2">
      <c r="A11" t="s">
        <v>1835</v>
      </c>
      <c r="B11" t="s">
        <v>98</v>
      </c>
      <c r="C11" t="s">
        <v>49</v>
      </c>
      <c r="D11">
        <v>14</v>
      </c>
      <c r="E11" s="18" t="s">
        <v>99</v>
      </c>
      <c r="F11" s="18" t="s">
        <v>100</v>
      </c>
      <c r="G11">
        <v>51.138886110000001</v>
      </c>
      <c r="H11">
        <v>1.29888889</v>
      </c>
      <c r="I11">
        <v>46</v>
      </c>
      <c r="J11">
        <v>-7</v>
      </c>
      <c r="K11" t="s">
        <v>101</v>
      </c>
      <c r="L11" t="s">
        <v>53</v>
      </c>
      <c r="M11" t="s">
        <v>2357</v>
      </c>
      <c r="N11" t="s">
        <v>102</v>
      </c>
      <c r="P11" t="s">
        <v>124</v>
      </c>
      <c r="Q11" t="s">
        <v>104</v>
      </c>
      <c r="R11" t="s">
        <v>112</v>
      </c>
      <c r="S11" t="s">
        <v>58</v>
      </c>
      <c r="T11">
        <v>297</v>
      </c>
      <c r="U11" s="20" t="s">
        <v>125</v>
      </c>
      <c r="V11" t="s">
        <v>126</v>
      </c>
      <c r="W11" t="s">
        <v>127</v>
      </c>
      <c r="X11" t="s">
        <v>85</v>
      </c>
      <c r="Y11" t="s">
        <v>85</v>
      </c>
      <c r="AB11" s="1" t="s">
        <v>128</v>
      </c>
      <c r="AC11" s="1">
        <v>11</v>
      </c>
      <c r="AD11" s="1">
        <v>0</v>
      </c>
      <c r="AE11" s="1" t="s">
        <v>65</v>
      </c>
      <c r="AF11" s="1" t="s">
        <v>66</v>
      </c>
      <c r="AG11" s="1" t="s">
        <v>129</v>
      </c>
      <c r="AH11" s="1">
        <v>0</v>
      </c>
      <c r="AI11" s="12">
        <v>-13.7698</v>
      </c>
      <c r="AJ11" s="14">
        <v>-7.3</v>
      </c>
      <c r="AK11" s="14">
        <v>23.384357000000001</v>
      </c>
      <c r="AL11" s="14">
        <v>14.416669860000003</v>
      </c>
      <c r="AM11" s="14">
        <v>14.452433295400001</v>
      </c>
      <c r="AN11" s="14">
        <v>13.016669860000002</v>
      </c>
      <c r="AO11" s="15">
        <v>-13.876804652173904</v>
      </c>
      <c r="AP11" s="15">
        <v>-11.452872369999994</v>
      </c>
      <c r="AQ11" s="15">
        <v>0.80202601326456868</v>
      </c>
      <c r="AR11" s="15">
        <v>4.9103858135593317</v>
      </c>
      <c r="AS11" s="16"/>
      <c r="AT11" s="16"/>
      <c r="AU11" s="17">
        <v>-6.8768046521739041</v>
      </c>
      <c r="AV11" s="17">
        <v>-4.4528723699999944</v>
      </c>
      <c r="AW11" t="s">
        <v>68</v>
      </c>
      <c r="AX11" t="s">
        <v>1821</v>
      </c>
      <c r="AY11" t="s">
        <v>1821</v>
      </c>
      <c r="AZ11" t="s">
        <v>1556</v>
      </c>
      <c r="BA11" t="s">
        <v>1556</v>
      </c>
      <c r="BB11" t="s">
        <v>1821</v>
      </c>
      <c r="BC11" t="s">
        <v>1556</v>
      </c>
      <c r="BD11" s="55">
        <f>3/3</f>
        <v>1</v>
      </c>
      <c r="BE11" t="s">
        <v>2372</v>
      </c>
    </row>
    <row r="12" spans="1:58" x14ac:dyDescent="0.2">
      <c r="A12" t="s">
        <v>1836</v>
      </c>
      <c r="B12" t="s">
        <v>98</v>
      </c>
      <c r="C12" t="s">
        <v>49</v>
      </c>
      <c r="D12">
        <v>14</v>
      </c>
      <c r="E12" s="18" t="s">
        <v>99</v>
      </c>
      <c r="F12" s="18" t="s">
        <v>100</v>
      </c>
      <c r="G12">
        <v>51.138886110000001</v>
      </c>
      <c r="H12">
        <v>1.29888889</v>
      </c>
      <c r="I12">
        <v>46</v>
      </c>
      <c r="J12">
        <v>-7</v>
      </c>
      <c r="K12" t="s">
        <v>101</v>
      </c>
      <c r="L12" t="s">
        <v>53</v>
      </c>
      <c r="M12" t="s">
        <v>2357</v>
      </c>
      <c r="N12" t="s">
        <v>102</v>
      </c>
      <c r="O12" s="1" t="s">
        <v>130</v>
      </c>
      <c r="P12" s="1" t="s">
        <v>130</v>
      </c>
      <c r="Q12" s="1" t="s">
        <v>131</v>
      </c>
      <c r="R12" t="s">
        <v>132</v>
      </c>
      <c r="S12" t="s">
        <v>58</v>
      </c>
      <c r="T12">
        <v>323</v>
      </c>
      <c r="U12" s="20" t="s">
        <v>133</v>
      </c>
      <c r="V12" t="s">
        <v>134</v>
      </c>
      <c r="W12" s="22" t="s">
        <v>135</v>
      </c>
      <c r="X12" t="s">
        <v>85</v>
      </c>
      <c r="Y12" t="s">
        <v>85</v>
      </c>
      <c r="AB12" s="1" t="s">
        <v>136</v>
      </c>
      <c r="AC12" s="1">
        <v>2</v>
      </c>
      <c r="AD12" s="1">
        <v>0</v>
      </c>
      <c r="AE12" s="1" t="s">
        <v>65</v>
      </c>
      <c r="AF12" s="1" t="s">
        <v>66</v>
      </c>
      <c r="AG12" s="1" t="s">
        <v>67</v>
      </c>
      <c r="AH12" s="1">
        <v>0</v>
      </c>
      <c r="AI12" s="12">
        <v>-14.8088</v>
      </c>
      <c r="AJ12" s="14">
        <v>-3.83</v>
      </c>
      <c r="AK12" s="12">
        <v>26.961614699999998</v>
      </c>
      <c r="AL12" s="12">
        <v>17.922382405999997</v>
      </c>
      <c r="AM12" s="14">
        <v>18.144878693339997</v>
      </c>
      <c r="AN12" s="14">
        <v>16.522382405999998</v>
      </c>
      <c r="AO12" s="15">
        <v>-6.2556904217391303</v>
      </c>
      <c r="AP12" s="15">
        <v>-5.7650326270000036</v>
      </c>
      <c r="AQ12" s="15">
        <v>13.719168776713339</v>
      </c>
      <c r="AR12" s="15">
        <v>14.550792157627113</v>
      </c>
      <c r="AS12" s="16"/>
      <c r="AT12" s="16"/>
      <c r="AU12" s="17">
        <v>0.74430957826086974</v>
      </c>
      <c r="AV12" s="17">
        <v>1.2349673729999964</v>
      </c>
      <c r="AW12" t="s">
        <v>68</v>
      </c>
      <c r="AX12" t="s">
        <v>198</v>
      </c>
      <c r="AY12" t="s">
        <v>198</v>
      </c>
      <c r="AZ12" t="s">
        <v>1556</v>
      </c>
      <c r="BA12" t="s">
        <v>1556</v>
      </c>
      <c r="BB12" t="s">
        <v>198</v>
      </c>
      <c r="BC12" t="s">
        <v>1556</v>
      </c>
      <c r="BD12" s="55">
        <f>0/3</f>
        <v>0</v>
      </c>
      <c r="BE12" t="s">
        <v>2371</v>
      </c>
    </row>
    <row r="13" spans="1:58" x14ac:dyDescent="0.2">
      <c r="A13" t="s">
        <v>1837</v>
      </c>
      <c r="B13" t="s">
        <v>98</v>
      </c>
      <c r="C13" t="s">
        <v>49</v>
      </c>
      <c r="D13">
        <v>14</v>
      </c>
      <c r="E13" s="18" t="s">
        <v>99</v>
      </c>
      <c r="F13" s="18" t="s">
        <v>100</v>
      </c>
      <c r="G13">
        <v>51.138886110000001</v>
      </c>
      <c r="H13">
        <v>1.29888889</v>
      </c>
      <c r="I13">
        <v>46</v>
      </c>
      <c r="J13">
        <v>-7</v>
      </c>
      <c r="K13" t="s">
        <v>101</v>
      </c>
      <c r="L13" t="s">
        <v>53</v>
      </c>
      <c r="M13" t="s">
        <v>2357</v>
      </c>
      <c r="N13" t="s">
        <v>102</v>
      </c>
      <c r="P13" s="18" t="s">
        <v>103</v>
      </c>
      <c r="Q13" t="s">
        <v>104</v>
      </c>
      <c r="R13" t="s">
        <v>137</v>
      </c>
      <c r="S13" t="s">
        <v>58</v>
      </c>
      <c r="T13">
        <v>336</v>
      </c>
      <c r="U13" s="20" t="s">
        <v>138</v>
      </c>
      <c r="V13" t="s">
        <v>139</v>
      </c>
      <c r="W13" t="s">
        <v>140</v>
      </c>
      <c r="X13" t="s">
        <v>78</v>
      </c>
      <c r="Y13" t="s">
        <v>79</v>
      </c>
      <c r="AA13" s="1" t="s">
        <v>141</v>
      </c>
      <c r="AB13" s="1" t="s">
        <v>142</v>
      </c>
      <c r="AC13" s="1">
        <v>9</v>
      </c>
      <c r="AD13" s="1">
        <v>1</v>
      </c>
      <c r="AE13" s="1" t="s">
        <v>65</v>
      </c>
      <c r="AF13" s="1" t="s">
        <v>66</v>
      </c>
      <c r="AG13" s="20" t="s">
        <v>119</v>
      </c>
      <c r="AH13" s="20">
        <v>1</v>
      </c>
      <c r="AI13" s="12">
        <v>-14.379</v>
      </c>
      <c r="AJ13" s="14">
        <v>-4.32</v>
      </c>
      <c r="AK13" s="14">
        <v>26.4564688</v>
      </c>
      <c r="AL13" s="14">
        <v>17.427339423999999</v>
      </c>
      <c r="AM13" s="14">
        <v>17.623467095359999</v>
      </c>
      <c r="AN13" s="14">
        <v>16.027339424000001</v>
      </c>
      <c r="AO13" s="15">
        <v>-7.331870817391299</v>
      </c>
      <c r="AP13" s="15">
        <v>-6.5682146079999981</v>
      </c>
      <c r="AQ13" s="15">
        <v>11.895134207811358</v>
      </c>
      <c r="AR13" s="15">
        <v>13.189466766101699</v>
      </c>
      <c r="AS13" s="16"/>
      <c r="AT13" s="16"/>
      <c r="AU13" s="17">
        <v>-0.33187081739129898</v>
      </c>
      <c r="AV13" s="17">
        <v>0.43178539200000188</v>
      </c>
      <c r="AW13" t="s">
        <v>68</v>
      </c>
      <c r="AX13" t="s">
        <v>198</v>
      </c>
      <c r="AY13" t="s">
        <v>198</v>
      </c>
      <c r="AZ13" t="s">
        <v>1556</v>
      </c>
      <c r="BA13" t="s">
        <v>1556</v>
      </c>
      <c r="BB13" t="s">
        <v>198</v>
      </c>
      <c r="BC13" t="s">
        <v>1556</v>
      </c>
      <c r="BD13" s="55">
        <f>0/3</f>
        <v>0</v>
      </c>
      <c r="BE13" t="s">
        <v>2371</v>
      </c>
    </row>
    <row r="14" spans="1:58" x14ac:dyDescent="0.2">
      <c r="A14" t="s">
        <v>1838</v>
      </c>
      <c r="B14" t="s">
        <v>98</v>
      </c>
      <c r="C14" t="s">
        <v>49</v>
      </c>
      <c r="D14">
        <v>14</v>
      </c>
      <c r="E14" s="18" t="s">
        <v>99</v>
      </c>
      <c r="F14" s="18" t="s">
        <v>100</v>
      </c>
      <c r="G14">
        <v>51.138886110000001</v>
      </c>
      <c r="H14">
        <v>1.29888889</v>
      </c>
      <c r="I14">
        <v>46</v>
      </c>
      <c r="J14">
        <v>-7</v>
      </c>
      <c r="K14" t="s">
        <v>101</v>
      </c>
      <c r="L14" t="s">
        <v>53</v>
      </c>
      <c r="M14" t="s">
        <v>2357</v>
      </c>
      <c r="N14" t="s">
        <v>102</v>
      </c>
      <c r="P14" t="s">
        <v>143</v>
      </c>
      <c r="Q14" t="s">
        <v>131</v>
      </c>
      <c r="R14" t="s">
        <v>144</v>
      </c>
      <c r="S14" t="s">
        <v>58</v>
      </c>
      <c r="T14">
        <v>346</v>
      </c>
      <c r="U14" s="20" t="s">
        <v>145</v>
      </c>
      <c r="V14" t="s">
        <v>134</v>
      </c>
      <c r="W14" t="s">
        <v>146</v>
      </c>
      <c r="X14" t="s">
        <v>85</v>
      </c>
      <c r="Y14" t="s">
        <v>85</v>
      </c>
      <c r="AA14" s="1" t="s">
        <v>147</v>
      </c>
      <c r="AB14" s="1" t="s">
        <v>148</v>
      </c>
      <c r="AC14" s="1">
        <v>6</v>
      </c>
      <c r="AD14" s="1">
        <v>0</v>
      </c>
      <c r="AE14" s="1" t="s">
        <v>65</v>
      </c>
      <c r="AF14" s="1" t="s">
        <v>66</v>
      </c>
      <c r="AG14" s="1" t="s">
        <v>67</v>
      </c>
      <c r="AH14" s="1">
        <v>0</v>
      </c>
      <c r="AI14" s="12">
        <v>-12.551199999999998</v>
      </c>
      <c r="AJ14" s="14">
        <v>-5.9</v>
      </c>
      <c r="AK14" s="12">
        <v>24.827631</v>
      </c>
      <c r="AL14" s="12">
        <v>15.831078380000001</v>
      </c>
      <c r="AM14" s="14">
        <v>15.942180718200001</v>
      </c>
      <c r="AN14" s="14">
        <v>14.431078380000001</v>
      </c>
      <c r="AO14" s="15">
        <v>-10.802003521739126</v>
      </c>
      <c r="AP14" s="15">
        <v>-9.1580667099999999</v>
      </c>
      <c r="AQ14" s="15">
        <v>6.0135533529845322</v>
      </c>
      <c r="AR14" s="15">
        <v>8.799886932203389</v>
      </c>
      <c r="AS14" s="16"/>
      <c r="AT14" s="16"/>
      <c r="AU14" s="17">
        <v>-3.8020035217391257</v>
      </c>
      <c r="AV14" s="17">
        <v>-2.1580667099999999</v>
      </c>
      <c r="AW14" t="s">
        <v>68</v>
      </c>
      <c r="AX14" t="s">
        <v>1821</v>
      </c>
      <c r="AY14" t="s">
        <v>1821</v>
      </c>
      <c r="AZ14" t="s">
        <v>1556</v>
      </c>
      <c r="BA14" t="s">
        <v>1556</v>
      </c>
      <c r="BB14" t="s">
        <v>1821</v>
      </c>
      <c r="BC14" t="s">
        <v>1556</v>
      </c>
      <c r="BD14" s="55">
        <f>3/3</f>
        <v>1</v>
      </c>
      <c r="BE14" t="s">
        <v>2372</v>
      </c>
    </row>
    <row r="15" spans="1:58" x14ac:dyDescent="0.2">
      <c r="A15" t="s">
        <v>1839</v>
      </c>
      <c r="B15" t="s">
        <v>98</v>
      </c>
      <c r="C15" t="s">
        <v>49</v>
      </c>
      <c r="D15">
        <v>14</v>
      </c>
      <c r="E15" s="18" t="s">
        <v>99</v>
      </c>
      <c r="F15" s="18" t="s">
        <v>100</v>
      </c>
      <c r="G15">
        <v>51.138886110000001</v>
      </c>
      <c r="H15">
        <v>1.29888889</v>
      </c>
      <c r="I15">
        <v>46</v>
      </c>
      <c r="J15">
        <v>-7</v>
      </c>
      <c r="K15" t="s">
        <v>101</v>
      </c>
      <c r="L15" t="s">
        <v>53</v>
      </c>
      <c r="M15" t="s">
        <v>2357</v>
      </c>
      <c r="N15" t="s">
        <v>102</v>
      </c>
      <c r="P15" s="18" t="s">
        <v>103</v>
      </c>
      <c r="Q15" t="s">
        <v>104</v>
      </c>
      <c r="R15" t="s">
        <v>149</v>
      </c>
      <c r="S15" t="s">
        <v>58</v>
      </c>
      <c r="T15">
        <v>347</v>
      </c>
      <c r="U15" s="20" t="s">
        <v>150</v>
      </c>
      <c r="V15" t="s">
        <v>151</v>
      </c>
      <c r="W15" t="s">
        <v>152</v>
      </c>
      <c r="X15" t="s">
        <v>79</v>
      </c>
      <c r="Y15" t="s">
        <v>79</v>
      </c>
      <c r="AB15" s="1" t="s">
        <v>153</v>
      </c>
      <c r="AC15" s="1">
        <v>13</v>
      </c>
      <c r="AD15" s="1">
        <v>0</v>
      </c>
      <c r="AE15" s="1" t="s">
        <v>65</v>
      </c>
      <c r="AF15" s="1" t="s">
        <v>66</v>
      </c>
      <c r="AG15" s="20" t="s">
        <v>154</v>
      </c>
      <c r="AH15" s="20">
        <v>2</v>
      </c>
      <c r="AI15" s="12">
        <v>-13.8672</v>
      </c>
      <c r="AJ15" s="14">
        <v>-6.33</v>
      </c>
      <c r="AK15" s="14">
        <v>24.384339699999998</v>
      </c>
      <c r="AL15" s="14">
        <v>15.396652905999996</v>
      </c>
      <c r="AM15" s="14">
        <v>15.484615438339999</v>
      </c>
      <c r="AN15" s="14">
        <v>13.996652905999996</v>
      </c>
      <c r="AO15" s="15">
        <v>-11.746406726086962</v>
      </c>
      <c r="AP15" s="15">
        <v>-9.8628998770000038</v>
      </c>
      <c r="AQ15" s="15">
        <v>4.4128699557848101</v>
      </c>
      <c r="AR15" s="15">
        <v>7.6052544457627054</v>
      </c>
      <c r="AS15" s="16"/>
      <c r="AT15" s="16"/>
      <c r="AU15" s="17">
        <v>-4.7464067260869616</v>
      </c>
      <c r="AV15" s="17">
        <v>-2.8628998770000038</v>
      </c>
      <c r="AW15" t="s">
        <v>68</v>
      </c>
      <c r="AX15" t="s">
        <v>1821</v>
      </c>
      <c r="AY15" t="s">
        <v>1821</v>
      </c>
      <c r="AZ15" t="s">
        <v>1556</v>
      </c>
      <c r="BA15" t="s">
        <v>1556</v>
      </c>
      <c r="BB15" t="s">
        <v>1821</v>
      </c>
      <c r="BC15" t="s">
        <v>1556</v>
      </c>
      <c r="BD15" s="55">
        <f>3/3</f>
        <v>1</v>
      </c>
      <c r="BE15" t="s">
        <v>2372</v>
      </c>
    </row>
    <row r="16" spans="1:58" x14ac:dyDescent="0.2">
      <c r="A16" t="s">
        <v>1840</v>
      </c>
      <c r="B16" t="s">
        <v>98</v>
      </c>
      <c r="C16" t="s">
        <v>49</v>
      </c>
      <c r="D16">
        <v>14</v>
      </c>
      <c r="E16" s="18" t="s">
        <v>99</v>
      </c>
      <c r="F16" s="18" t="s">
        <v>100</v>
      </c>
      <c r="G16">
        <v>51.138886110000001</v>
      </c>
      <c r="H16">
        <v>1.29888889</v>
      </c>
      <c r="I16">
        <v>46</v>
      </c>
      <c r="J16">
        <v>-7</v>
      </c>
      <c r="K16" t="s">
        <v>101</v>
      </c>
      <c r="L16" t="s">
        <v>53</v>
      </c>
      <c r="M16" t="s">
        <v>2357</v>
      </c>
      <c r="N16" t="s">
        <v>102</v>
      </c>
      <c r="P16" t="s">
        <v>155</v>
      </c>
      <c r="Q16" t="s">
        <v>156</v>
      </c>
      <c r="R16" t="s">
        <v>105</v>
      </c>
      <c r="S16" t="s">
        <v>58</v>
      </c>
      <c r="T16">
        <v>375</v>
      </c>
      <c r="U16" s="20" t="s">
        <v>157</v>
      </c>
      <c r="V16" t="s">
        <v>114</v>
      </c>
      <c r="W16" t="s">
        <v>84</v>
      </c>
      <c r="X16" t="s">
        <v>86</v>
      </c>
      <c r="Y16" t="s">
        <v>85</v>
      </c>
      <c r="AA16" s="1" t="s">
        <v>158</v>
      </c>
      <c r="AB16" s="1" t="s">
        <v>159</v>
      </c>
      <c r="AC16" s="1">
        <v>4</v>
      </c>
      <c r="AD16" s="1">
        <v>0</v>
      </c>
      <c r="AE16" s="1" t="s">
        <v>65</v>
      </c>
      <c r="AF16" s="1" t="s">
        <v>66</v>
      </c>
      <c r="AG16" s="20" t="s">
        <v>119</v>
      </c>
      <c r="AH16" s="20">
        <v>0</v>
      </c>
      <c r="AI16" s="12">
        <v>-13.8466</v>
      </c>
      <c r="AJ16" s="14">
        <v>-6.47</v>
      </c>
      <c r="AK16" s="12">
        <v>24.2400123</v>
      </c>
      <c r="AL16" s="12">
        <v>15.255212054000001</v>
      </c>
      <c r="AM16" s="14">
        <v>15.335640696059999</v>
      </c>
      <c r="AN16" s="14">
        <v>13.855212054000001</v>
      </c>
      <c r="AO16" s="15">
        <v>-12.053886839130429</v>
      </c>
      <c r="AP16" s="15">
        <v>-10.092380442999996</v>
      </c>
      <c r="AQ16" s="15">
        <v>3.8917172218128311</v>
      </c>
      <c r="AR16" s="15">
        <v>7.2163043338983117</v>
      </c>
      <c r="AS16" s="16"/>
      <c r="AT16" s="16"/>
      <c r="AU16" s="17">
        <v>-5.0538868391304295</v>
      </c>
      <c r="AV16" s="17">
        <v>-3.0923804429999961</v>
      </c>
      <c r="AW16" t="s">
        <v>68</v>
      </c>
      <c r="AX16" t="s">
        <v>1821</v>
      </c>
      <c r="AY16" t="s">
        <v>1821</v>
      </c>
      <c r="AZ16" t="s">
        <v>1556</v>
      </c>
      <c r="BA16" t="s">
        <v>1556</v>
      </c>
      <c r="BB16" t="s">
        <v>1821</v>
      </c>
      <c r="BC16" t="s">
        <v>1556</v>
      </c>
      <c r="BD16" s="55">
        <f>3/3</f>
        <v>1</v>
      </c>
      <c r="BE16" t="s">
        <v>2372</v>
      </c>
    </row>
    <row r="17" spans="1:57" x14ac:dyDescent="0.2">
      <c r="A17" t="s">
        <v>1841</v>
      </c>
      <c r="B17" t="s">
        <v>98</v>
      </c>
      <c r="C17" t="s">
        <v>49</v>
      </c>
      <c r="D17">
        <v>14</v>
      </c>
      <c r="E17" s="18" t="s">
        <v>99</v>
      </c>
      <c r="F17" s="18" t="s">
        <v>100</v>
      </c>
      <c r="G17">
        <v>51.138886110000001</v>
      </c>
      <c r="H17">
        <v>1.29888889</v>
      </c>
      <c r="I17">
        <v>46</v>
      </c>
      <c r="J17">
        <v>-7</v>
      </c>
      <c r="K17" t="s">
        <v>101</v>
      </c>
      <c r="L17" t="s">
        <v>53</v>
      </c>
      <c r="M17" t="s">
        <v>2357</v>
      </c>
      <c r="N17" t="s">
        <v>102</v>
      </c>
      <c r="P17" t="s">
        <v>160</v>
      </c>
      <c r="Q17" t="s">
        <v>104</v>
      </c>
      <c r="R17" t="s">
        <v>105</v>
      </c>
      <c r="S17" t="s">
        <v>58</v>
      </c>
      <c r="T17" t="s">
        <v>161</v>
      </c>
      <c r="U17" s="20" t="s">
        <v>162</v>
      </c>
      <c r="V17" t="s">
        <v>163</v>
      </c>
      <c r="W17" t="s">
        <v>77</v>
      </c>
      <c r="X17" t="s">
        <v>79</v>
      </c>
      <c r="Y17" t="s">
        <v>79</v>
      </c>
      <c r="AB17" s="1" t="s">
        <v>164</v>
      </c>
      <c r="AC17" s="1">
        <v>26</v>
      </c>
      <c r="AD17" s="1">
        <v>5</v>
      </c>
      <c r="AE17" s="1" t="s">
        <v>65</v>
      </c>
      <c r="AF17" s="1" t="s">
        <v>66</v>
      </c>
      <c r="AG17" s="20" t="s">
        <v>165</v>
      </c>
      <c r="AH17" s="20">
        <v>2</v>
      </c>
      <c r="AI17" s="12">
        <v>-14.905799999999999</v>
      </c>
      <c r="AJ17" s="14">
        <v>-6.42</v>
      </c>
      <c r="AK17" s="14">
        <v>24.2915578</v>
      </c>
      <c r="AL17" s="14">
        <v>15.305726644</v>
      </c>
      <c r="AM17" s="14">
        <v>15.388845961159999</v>
      </c>
      <c r="AN17" s="14">
        <v>13.905726644</v>
      </c>
      <c r="AO17" s="15">
        <v>-11.944072513043476</v>
      </c>
      <c r="AP17" s="15">
        <v>-10.010423097999997</v>
      </c>
      <c r="AQ17" s="15">
        <v>4.0778431982313954</v>
      </c>
      <c r="AR17" s="15">
        <v>7.3552150881355987</v>
      </c>
      <c r="AS17" s="16"/>
      <c r="AT17" s="16"/>
      <c r="AU17" s="17">
        <v>-4.9440725130434764</v>
      </c>
      <c r="AV17" s="17">
        <v>-3.0104230979999969</v>
      </c>
      <c r="AW17" t="s">
        <v>68</v>
      </c>
      <c r="AX17" t="s">
        <v>1821</v>
      </c>
      <c r="AY17" t="s">
        <v>1821</v>
      </c>
      <c r="AZ17" t="s">
        <v>1556</v>
      </c>
      <c r="BA17" t="s">
        <v>1556</v>
      </c>
      <c r="BB17" t="s">
        <v>1821</v>
      </c>
      <c r="BC17" t="s">
        <v>1556</v>
      </c>
      <c r="BD17" s="55">
        <f>3/3</f>
        <v>1</v>
      </c>
      <c r="BE17" t="s">
        <v>2372</v>
      </c>
    </row>
    <row r="18" spans="1:57" x14ac:dyDescent="0.2">
      <c r="A18" t="s">
        <v>1842</v>
      </c>
      <c r="B18" t="s">
        <v>98</v>
      </c>
      <c r="C18" t="s">
        <v>49</v>
      </c>
      <c r="D18">
        <v>14</v>
      </c>
      <c r="E18" s="18" t="s">
        <v>99</v>
      </c>
      <c r="F18" s="18" t="s">
        <v>100</v>
      </c>
      <c r="G18">
        <v>51.138886110000001</v>
      </c>
      <c r="H18">
        <v>1.29888889</v>
      </c>
      <c r="I18">
        <v>46</v>
      </c>
      <c r="J18">
        <v>-7</v>
      </c>
      <c r="K18" t="s">
        <v>101</v>
      </c>
      <c r="L18" t="s">
        <v>53</v>
      </c>
      <c r="M18" t="s">
        <v>2357</v>
      </c>
      <c r="N18" t="s">
        <v>102</v>
      </c>
      <c r="P18" s="18" t="s">
        <v>103</v>
      </c>
      <c r="Q18" t="s">
        <v>104</v>
      </c>
      <c r="R18" t="s">
        <v>166</v>
      </c>
      <c r="S18" t="s">
        <v>58</v>
      </c>
      <c r="T18">
        <v>407</v>
      </c>
      <c r="U18" s="20" t="s">
        <v>167</v>
      </c>
      <c r="V18" t="s">
        <v>107</v>
      </c>
      <c r="W18" t="s">
        <v>77</v>
      </c>
      <c r="X18" t="s">
        <v>79</v>
      </c>
      <c r="Y18" t="s">
        <v>79</v>
      </c>
      <c r="AB18" s="1" t="s">
        <v>168</v>
      </c>
      <c r="AC18" s="1">
        <v>10</v>
      </c>
      <c r="AD18" s="1">
        <v>4</v>
      </c>
      <c r="AE18" s="1" t="s">
        <v>65</v>
      </c>
      <c r="AF18" s="1" t="s">
        <v>66</v>
      </c>
      <c r="AG18" s="20" t="s">
        <v>119</v>
      </c>
      <c r="AH18" s="20">
        <v>2</v>
      </c>
      <c r="AI18" s="12">
        <v>-14.613799999999998</v>
      </c>
      <c r="AJ18" s="14">
        <v>-6.59</v>
      </c>
      <c r="AK18" s="12">
        <v>24.1163031</v>
      </c>
      <c r="AL18" s="12">
        <v>15.133977037999998</v>
      </c>
      <c r="AM18" s="14">
        <v>15.20794805982</v>
      </c>
      <c r="AN18" s="14">
        <v>13.733977037999997</v>
      </c>
      <c r="AO18" s="15">
        <v>-12.317441221739132</v>
      </c>
      <c r="AP18" s="15">
        <v>-10.289078070999999</v>
      </c>
      <c r="AQ18" s="15">
        <v>3.4450148784082497</v>
      </c>
      <c r="AR18" s="15">
        <v>6.8829185237288151</v>
      </c>
      <c r="AS18" s="16"/>
      <c r="AT18" s="16"/>
      <c r="AU18" s="17">
        <v>-5.3174412217391325</v>
      </c>
      <c r="AV18" s="17">
        <v>-3.2890780709999987</v>
      </c>
      <c r="AW18" t="s">
        <v>68</v>
      </c>
      <c r="AX18" t="s">
        <v>1821</v>
      </c>
      <c r="AY18" t="s">
        <v>1821</v>
      </c>
      <c r="AZ18" t="s">
        <v>1556</v>
      </c>
      <c r="BA18" t="s">
        <v>1556</v>
      </c>
      <c r="BB18" t="s">
        <v>1821</v>
      </c>
      <c r="BC18" t="s">
        <v>1556</v>
      </c>
      <c r="BD18" s="55">
        <f>3/3</f>
        <v>1</v>
      </c>
      <c r="BE18" t="s">
        <v>2372</v>
      </c>
    </row>
    <row r="19" spans="1:57" x14ac:dyDescent="0.2">
      <c r="A19" t="s">
        <v>1843</v>
      </c>
      <c r="B19" t="s">
        <v>98</v>
      </c>
      <c r="C19" t="s">
        <v>49</v>
      </c>
      <c r="D19">
        <v>14</v>
      </c>
      <c r="E19" s="18" t="s">
        <v>99</v>
      </c>
      <c r="F19" s="18" t="s">
        <v>100</v>
      </c>
      <c r="G19">
        <v>51.138886110000001</v>
      </c>
      <c r="H19">
        <v>1.29888889</v>
      </c>
      <c r="I19">
        <v>46</v>
      </c>
      <c r="J19">
        <v>-7</v>
      </c>
      <c r="K19" t="s">
        <v>101</v>
      </c>
      <c r="L19" t="s">
        <v>53</v>
      </c>
      <c r="M19" t="s">
        <v>2357</v>
      </c>
      <c r="N19" t="s">
        <v>102</v>
      </c>
      <c r="P19" s="18" t="s">
        <v>103</v>
      </c>
      <c r="Q19" t="s">
        <v>104</v>
      </c>
      <c r="R19" t="s">
        <v>144</v>
      </c>
      <c r="S19" t="s">
        <v>58</v>
      </c>
      <c r="T19">
        <v>426</v>
      </c>
      <c r="U19" s="23" t="s">
        <v>169</v>
      </c>
      <c r="V19" t="s">
        <v>170</v>
      </c>
      <c r="W19" t="s">
        <v>140</v>
      </c>
      <c r="X19" t="s">
        <v>78</v>
      </c>
      <c r="Y19" t="s">
        <v>79</v>
      </c>
      <c r="AB19" t="s">
        <v>171</v>
      </c>
      <c r="AC19">
        <v>1</v>
      </c>
      <c r="AD19">
        <v>0</v>
      </c>
      <c r="AE19" t="s">
        <v>65</v>
      </c>
      <c r="AF19" t="s">
        <v>66</v>
      </c>
      <c r="AG19" t="s">
        <v>172</v>
      </c>
      <c r="AH19">
        <v>1</v>
      </c>
      <c r="AI19" s="12">
        <v>-14.422599999999999</v>
      </c>
      <c r="AJ19" s="14">
        <v>-4.26</v>
      </c>
      <c r="AK19" s="14">
        <v>26.5183234</v>
      </c>
      <c r="AL19" s="14">
        <v>17.487956931999999</v>
      </c>
      <c r="AM19" s="14">
        <v>17.687313413479998</v>
      </c>
      <c r="AN19" s="14">
        <v>16.087956932000001</v>
      </c>
      <c r="AO19" s="15">
        <v>-7.200093626086951</v>
      </c>
      <c r="AP19" s="15">
        <v>-6.4698657940000004</v>
      </c>
      <c r="AQ19" s="15">
        <v>12.118485379513642</v>
      </c>
      <c r="AR19" s="15">
        <v>13.35615967118644</v>
      </c>
      <c r="AS19" s="16"/>
      <c r="AT19" s="16"/>
      <c r="AU19" s="17">
        <v>-0.20009362608695103</v>
      </c>
      <c r="AV19" s="17">
        <v>0.53013420599999961</v>
      </c>
      <c r="AW19" t="s">
        <v>68</v>
      </c>
      <c r="AX19" t="s">
        <v>198</v>
      </c>
      <c r="AY19" t="s">
        <v>198</v>
      </c>
      <c r="AZ19" t="s">
        <v>1556</v>
      </c>
      <c r="BA19" t="s">
        <v>1556</v>
      </c>
      <c r="BB19" t="s">
        <v>198</v>
      </c>
      <c r="BC19" t="s">
        <v>1556</v>
      </c>
      <c r="BD19" s="55">
        <f>0/3</f>
        <v>0</v>
      </c>
      <c r="BE19" t="s">
        <v>2371</v>
      </c>
    </row>
    <row r="20" spans="1:57" x14ac:dyDescent="0.2">
      <c r="A20" t="s">
        <v>1844</v>
      </c>
      <c r="B20" t="s">
        <v>173</v>
      </c>
      <c r="C20" t="s">
        <v>49</v>
      </c>
      <c r="D20">
        <v>14</v>
      </c>
      <c r="E20" t="s">
        <v>174</v>
      </c>
      <c r="F20" s="18" t="s">
        <v>175</v>
      </c>
      <c r="G20">
        <v>51.286318999999999</v>
      </c>
      <c r="H20">
        <v>-1.648209</v>
      </c>
      <c r="I20">
        <v>135</v>
      </c>
      <c r="J20">
        <v>-7.2</v>
      </c>
      <c r="K20" t="s">
        <v>176</v>
      </c>
      <c r="L20" t="s">
        <v>53</v>
      </c>
      <c r="M20" t="s">
        <v>2357</v>
      </c>
      <c r="N20" t="s">
        <v>54</v>
      </c>
      <c r="P20" t="s">
        <v>177</v>
      </c>
      <c r="Q20" t="s">
        <v>104</v>
      </c>
      <c r="R20" t="s">
        <v>178</v>
      </c>
      <c r="S20" t="s">
        <v>58</v>
      </c>
      <c r="T20">
        <v>2</v>
      </c>
      <c r="U20" s="24" t="s">
        <v>179</v>
      </c>
      <c r="V20">
        <v>48</v>
      </c>
      <c r="W20" t="s">
        <v>146</v>
      </c>
      <c r="X20" t="s">
        <v>85</v>
      </c>
      <c r="Y20" t="s">
        <v>85</v>
      </c>
      <c r="Z20" s="1">
        <v>171.6</v>
      </c>
      <c r="AA20" s="1" t="s">
        <v>180</v>
      </c>
      <c r="AB20" s="1" t="s">
        <v>181</v>
      </c>
      <c r="AC20" s="1">
        <v>6</v>
      </c>
      <c r="AD20" s="1">
        <v>0</v>
      </c>
      <c r="AE20" s="1" t="s">
        <v>73</v>
      </c>
      <c r="AF20" s="1" t="s">
        <v>66</v>
      </c>
      <c r="AG20" s="1" t="s">
        <v>67</v>
      </c>
      <c r="AH20" s="1">
        <v>0</v>
      </c>
      <c r="AI20" s="12">
        <v>-13.446400000000001</v>
      </c>
      <c r="AJ20" s="13">
        <v>-5.78</v>
      </c>
      <c r="AK20" s="12">
        <v>24.951340200000001</v>
      </c>
      <c r="AL20" s="12">
        <v>15.952313396000001</v>
      </c>
      <c r="AM20" s="14">
        <v>16.069873354439999</v>
      </c>
      <c r="AN20" s="14">
        <v>14.552313396000001</v>
      </c>
      <c r="AO20" s="15">
        <v>-10.53844913913043</v>
      </c>
      <c r="AP20" s="15">
        <v>-8.9613690819999974</v>
      </c>
      <c r="AQ20" s="15">
        <v>6.460255696389102</v>
      </c>
      <c r="AR20" s="15">
        <v>9.1332727423728866</v>
      </c>
      <c r="AS20" s="16"/>
      <c r="AT20" s="16"/>
      <c r="AU20" s="17">
        <v>-3.3384491391304296</v>
      </c>
      <c r="AV20" s="17">
        <v>-1.7613690819999972</v>
      </c>
      <c r="AW20" t="s">
        <v>68</v>
      </c>
      <c r="AX20" t="s">
        <v>1821</v>
      </c>
      <c r="AY20" t="s">
        <v>198</v>
      </c>
      <c r="AZ20" t="s">
        <v>1556</v>
      </c>
      <c r="BA20" t="s">
        <v>1556</v>
      </c>
      <c r="BB20" t="s">
        <v>1821</v>
      </c>
      <c r="BC20" t="s">
        <v>1556</v>
      </c>
      <c r="BD20" s="55">
        <f>2/3</f>
        <v>0.66666666666666663</v>
      </c>
      <c r="BE20" t="s">
        <v>2372</v>
      </c>
    </row>
    <row r="21" spans="1:57" x14ac:dyDescent="0.2">
      <c r="A21" t="s">
        <v>1845</v>
      </c>
      <c r="B21" t="s">
        <v>173</v>
      </c>
      <c r="C21" t="s">
        <v>49</v>
      </c>
      <c r="D21">
        <v>14</v>
      </c>
      <c r="E21" t="s">
        <v>174</v>
      </c>
      <c r="F21" s="18" t="s">
        <v>175</v>
      </c>
      <c r="G21">
        <v>51.286318999999999</v>
      </c>
      <c r="H21">
        <v>-1.648209</v>
      </c>
      <c r="I21">
        <v>135</v>
      </c>
      <c r="J21">
        <v>-7.2</v>
      </c>
      <c r="K21" t="s">
        <v>176</v>
      </c>
      <c r="L21" t="s">
        <v>53</v>
      </c>
      <c r="M21" t="s">
        <v>2357</v>
      </c>
      <c r="N21" t="s">
        <v>54</v>
      </c>
      <c r="P21" t="s">
        <v>182</v>
      </c>
      <c r="Q21" t="s">
        <v>131</v>
      </c>
      <c r="R21" t="s">
        <v>183</v>
      </c>
      <c r="S21" t="s">
        <v>58</v>
      </c>
      <c r="T21" t="s">
        <v>184</v>
      </c>
      <c r="U21" s="24" t="s">
        <v>185</v>
      </c>
      <c r="V21" t="s">
        <v>114</v>
      </c>
      <c r="W21" t="s">
        <v>84</v>
      </c>
      <c r="X21" t="s">
        <v>85</v>
      </c>
      <c r="Y21" s="1" t="s">
        <v>86</v>
      </c>
      <c r="Z21" s="1">
        <v>166.2</v>
      </c>
      <c r="AA21" s="1" t="s">
        <v>186</v>
      </c>
      <c r="AB21" s="1" t="s">
        <v>187</v>
      </c>
      <c r="AC21" s="1">
        <v>3</v>
      </c>
      <c r="AD21" s="1">
        <v>0</v>
      </c>
      <c r="AE21" s="1" t="s">
        <v>188</v>
      </c>
      <c r="AF21" s="1" t="s">
        <v>66</v>
      </c>
      <c r="AG21" s="1" t="s">
        <v>189</v>
      </c>
      <c r="AH21" s="1">
        <v>0</v>
      </c>
      <c r="AI21" s="12">
        <v>-13.8614</v>
      </c>
      <c r="AJ21" s="14">
        <v>-4.3</v>
      </c>
      <c r="AK21" s="14">
        <v>26.477087000000001</v>
      </c>
      <c r="AL21" s="14">
        <v>17.447545260000002</v>
      </c>
      <c r="AM21" s="14">
        <v>17.644749201400003</v>
      </c>
      <c r="AN21" s="14">
        <v>16.047545260000003</v>
      </c>
      <c r="AO21" s="15">
        <v>-7.287945086956511</v>
      </c>
      <c r="AP21" s="15">
        <v>-6.5354316699999941</v>
      </c>
      <c r="AQ21" s="15">
        <v>11.969584598378795</v>
      </c>
      <c r="AR21" s="15">
        <v>13.245031067796621</v>
      </c>
      <c r="AS21" s="16"/>
      <c r="AT21" s="16"/>
      <c r="AU21" s="17">
        <v>-8.7945086956510821E-2</v>
      </c>
      <c r="AV21" s="17">
        <v>0.66456833000000604</v>
      </c>
      <c r="AW21" t="s">
        <v>68</v>
      </c>
      <c r="AX21" t="s">
        <v>198</v>
      </c>
      <c r="AY21" t="s">
        <v>198</v>
      </c>
      <c r="AZ21" t="s">
        <v>1556</v>
      </c>
      <c r="BA21" t="s">
        <v>1556</v>
      </c>
      <c r="BB21" t="s">
        <v>198</v>
      </c>
      <c r="BC21" t="s">
        <v>1556</v>
      </c>
      <c r="BD21" s="55">
        <f>0/3</f>
        <v>0</v>
      </c>
      <c r="BE21" t="s">
        <v>2371</v>
      </c>
    </row>
    <row r="22" spans="1:57" x14ac:dyDescent="0.2">
      <c r="A22" t="s">
        <v>1846</v>
      </c>
      <c r="B22" t="s">
        <v>173</v>
      </c>
      <c r="C22" t="s">
        <v>49</v>
      </c>
      <c r="D22">
        <v>14</v>
      </c>
      <c r="E22" t="s">
        <v>174</v>
      </c>
      <c r="F22" s="18" t="s">
        <v>175</v>
      </c>
      <c r="G22">
        <v>51.286318999999999</v>
      </c>
      <c r="H22">
        <v>-1.648209</v>
      </c>
      <c r="I22">
        <v>135</v>
      </c>
      <c r="J22">
        <v>-7.2</v>
      </c>
      <c r="K22" t="s">
        <v>176</v>
      </c>
      <c r="L22" t="s">
        <v>53</v>
      </c>
      <c r="M22" t="s">
        <v>2357</v>
      </c>
      <c r="N22" t="s">
        <v>54</v>
      </c>
      <c r="P22" t="s">
        <v>182</v>
      </c>
      <c r="Q22" t="s">
        <v>131</v>
      </c>
      <c r="R22" t="s">
        <v>144</v>
      </c>
      <c r="S22" t="s">
        <v>58</v>
      </c>
      <c r="T22" t="s">
        <v>190</v>
      </c>
      <c r="U22" s="24" t="s">
        <v>191</v>
      </c>
      <c r="V22">
        <v>16</v>
      </c>
      <c r="W22" t="s">
        <v>192</v>
      </c>
      <c r="X22" t="s">
        <v>86</v>
      </c>
      <c r="Y22" s="1" t="s">
        <v>85</v>
      </c>
      <c r="Z22" s="1">
        <v>170</v>
      </c>
      <c r="AA22" s="1" t="s">
        <v>193</v>
      </c>
      <c r="AB22" s="1" t="s">
        <v>194</v>
      </c>
      <c r="AC22" s="1">
        <v>1</v>
      </c>
      <c r="AD22" s="1">
        <v>0</v>
      </c>
      <c r="AE22" s="1" t="s">
        <v>188</v>
      </c>
      <c r="AF22" s="1" t="s">
        <v>195</v>
      </c>
      <c r="AG22" s="1" t="s">
        <v>189</v>
      </c>
      <c r="AH22" s="1">
        <v>0</v>
      </c>
      <c r="AI22" s="12">
        <v>-14.449000000000002</v>
      </c>
      <c r="AJ22" s="13">
        <v>-6.04</v>
      </c>
      <c r="AK22" s="12">
        <v>24.683303600000002</v>
      </c>
      <c r="AL22" s="12">
        <v>15.689637528000002</v>
      </c>
      <c r="AM22" s="14">
        <v>15.793205975920001</v>
      </c>
      <c r="AN22" s="14">
        <v>14.289637528000002</v>
      </c>
      <c r="AO22" s="15">
        <v>-11.109483634782601</v>
      </c>
      <c r="AP22" s="15">
        <v>-9.3875472759999923</v>
      </c>
      <c r="AQ22" s="15">
        <v>5.4924006190125407</v>
      </c>
      <c r="AR22" s="15">
        <v>8.4109368203389963</v>
      </c>
      <c r="AS22" s="16"/>
      <c r="AT22" s="16"/>
      <c r="AU22" s="17">
        <v>-3.9094836347826005</v>
      </c>
      <c r="AV22" s="17">
        <v>-2.1875472759999921</v>
      </c>
      <c r="AW22" t="s">
        <v>68</v>
      </c>
      <c r="AX22" t="s">
        <v>1821</v>
      </c>
      <c r="AY22" t="s">
        <v>1821</v>
      </c>
      <c r="AZ22" t="s">
        <v>1556</v>
      </c>
      <c r="BA22" t="s">
        <v>1556</v>
      </c>
      <c r="BB22" t="s">
        <v>1821</v>
      </c>
      <c r="BC22" t="s">
        <v>1556</v>
      </c>
      <c r="BD22" s="55">
        <f>3/3</f>
        <v>1</v>
      </c>
      <c r="BE22" t="s">
        <v>2372</v>
      </c>
    </row>
    <row r="23" spans="1:57" x14ac:dyDescent="0.2">
      <c r="A23" t="s">
        <v>1847</v>
      </c>
      <c r="B23" t="s">
        <v>173</v>
      </c>
      <c r="C23" t="s">
        <v>49</v>
      </c>
      <c r="D23">
        <v>14</v>
      </c>
      <c r="E23" t="s">
        <v>174</v>
      </c>
      <c r="F23" s="18" t="s">
        <v>175</v>
      </c>
      <c r="G23">
        <v>51.286318999999999</v>
      </c>
      <c r="H23">
        <v>-1.648209</v>
      </c>
      <c r="I23">
        <v>135</v>
      </c>
      <c r="J23">
        <v>-7.2</v>
      </c>
      <c r="K23" t="s">
        <v>176</v>
      </c>
      <c r="L23" t="s">
        <v>53</v>
      </c>
      <c r="M23" t="s">
        <v>2357</v>
      </c>
      <c r="N23" t="s">
        <v>54</v>
      </c>
      <c r="P23" t="s">
        <v>182</v>
      </c>
      <c r="Q23" t="s">
        <v>131</v>
      </c>
      <c r="R23" t="s">
        <v>196</v>
      </c>
      <c r="S23" t="s">
        <v>58</v>
      </c>
      <c r="T23">
        <v>8</v>
      </c>
      <c r="U23" s="24" t="s">
        <v>197</v>
      </c>
      <c r="V23">
        <v>2.5</v>
      </c>
      <c r="W23">
        <v>0</v>
      </c>
      <c r="X23" t="s">
        <v>62</v>
      </c>
      <c r="Y23" t="s">
        <v>62</v>
      </c>
      <c r="AB23" s="1" t="s">
        <v>198</v>
      </c>
      <c r="AC23" s="1">
        <v>0</v>
      </c>
      <c r="AD23" s="1">
        <v>0</v>
      </c>
      <c r="AE23" s="1" t="s">
        <v>97</v>
      </c>
      <c r="AF23" s="1" t="s">
        <v>66</v>
      </c>
      <c r="AG23" s="1" t="s">
        <v>67</v>
      </c>
      <c r="AH23" s="1"/>
      <c r="AI23" s="12">
        <v>-14.491</v>
      </c>
      <c r="AJ23" s="13">
        <v>-5.55</v>
      </c>
      <c r="AK23" s="14">
        <v>25.188449500000001</v>
      </c>
      <c r="AL23" s="14">
        <v>16.18468051</v>
      </c>
      <c r="AM23" s="14">
        <v>16.314617573900001</v>
      </c>
      <c r="AN23" s="14">
        <v>14.784680509999999</v>
      </c>
      <c r="AO23" s="15">
        <v>-10.033303239130433</v>
      </c>
      <c r="AP23" s="15">
        <v>-8.5843652949999978</v>
      </c>
      <c r="AQ23" s="15">
        <v>7.3164351879145206</v>
      </c>
      <c r="AR23" s="15">
        <v>9.77226221186441</v>
      </c>
      <c r="AS23" s="16"/>
      <c r="AT23" s="16"/>
      <c r="AU23" s="17">
        <v>-2.8333032391304327</v>
      </c>
      <c r="AV23" s="17">
        <v>-1.3843652949999976</v>
      </c>
      <c r="AW23" t="s">
        <v>68</v>
      </c>
      <c r="AX23" t="s">
        <v>1821</v>
      </c>
      <c r="AY23" t="s">
        <v>198</v>
      </c>
      <c r="AZ23" t="s">
        <v>1556</v>
      </c>
      <c r="BA23" t="s">
        <v>1556</v>
      </c>
      <c r="BB23" t="s">
        <v>198</v>
      </c>
      <c r="BC23" t="s">
        <v>1556</v>
      </c>
      <c r="BD23" s="55">
        <f>1/3</f>
        <v>0.33333333333333331</v>
      </c>
      <c r="BE23" t="s">
        <v>2371</v>
      </c>
    </row>
    <row r="24" spans="1:57" x14ac:dyDescent="0.2">
      <c r="A24" t="s">
        <v>1848</v>
      </c>
      <c r="B24" t="s">
        <v>173</v>
      </c>
      <c r="C24" t="s">
        <v>49</v>
      </c>
      <c r="D24">
        <v>14</v>
      </c>
      <c r="E24" t="s">
        <v>174</v>
      </c>
      <c r="F24" s="18" t="s">
        <v>175</v>
      </c>
      <c r="G24">
        <v>51.286318999999999</v>
      </c>
      <c r="H24">
        <v>-1.648209</v>
      </c>
      <c r="I24">
        <v>135</v>
      </c>
      <c r="J24">
        <v>-7.2</v>
      </c>
      <c r="K24" t="s">
        <v>176</v>
      </c>
      <c r="L24" t="s">
        <v>53</v>
      </c>
      <c r="M24" t="s">
        <v>2357</v>
      </c>
      <c r="N24" t="s">
        <v>54</v>
      </c>
      <c r="P24" t="s">
        <v>182</v>
      </c>
      <c r="Q24" t="s">
        <v>131</v>
      </c>
      <c r="R24" t="s">
        <v>199</v>
      </c>
      <c r="S24" t="s">
        <v>58</v>
      </c>
      <c r="T24">
        <v>10</v>
      </c>
      <c r="U24" s="24" t="s">
        <v>200</v>
      </c>
      <c r="V24">
        <v>9</v>
      </c>
      <c r="W24">
        <v>2</v>
      </c>
      <c r="X24" t="s">
        <v>62</v>
      </c>
      <c r="Y24" t="s">
        <v>62</v>
      </c>
      <c r="AA24" s="1" t="s">
        <v>201</v>
      </c>
      <c r="AB24" s="1" t="s">
        <v>198</v>
      </c>
      <c r="AC24" s="1">
        <v>0</v>
      </c>
      <c r="AD24" s="1">
        <v>0</v>
      </c>
      <c r="AE24" s="1" t="s">
        <v>202</v>
      </c>
      <c r="AF24" s="1" t="s">
        <v>66</v>
      </c>
      <c r="AG24" s="1" t="s">
        <v>67</v>
      </c>
      <c r="AH24" s="1"/>
      <c r="AI24" s="12">
        <v>-13.853</v>
      </c>
      <c r="AJ24" s="14">
        <v>-6.72</v>
      </c>
      <c r="AK24" s="12">
        <v>23.982284800000002</v>
      </c>
      <c r="AL24" s="12">
        <v>15.002639104</v>
      </c>
      <c r="AM24" s="14">
        <v>15.069614370560002</v>
      </c>
      <c r="AN24" s="14">
        <v>13.602639104</v>
      </c>
      <c r="AO24" s="15">
        <v>-12.602958469565214</v>
      </c>
      <c r="AP24" s="15">
        <v>-10.502167167999993</v>
      </c>
      <c r="AQ24" s="15">
        <v>2.9610873397199753</v>
      </c>
      <c r="AR24" s="15">
        <v>6.521750562711877</v>
      </c>
      <c r="AS24" s="16"/>
      <c r="AT24" s="16"/>
      <c r="AU24" s="17">
        <v>-5.4029584695652142</v>
      </c>
      <c r="AV24" s="17">
        <v>-3.3021671679999924</v>
      </c>
      <c r="AW24" t="s">
        <v>68</v>
      </c>
      <c r="AX24" t="s">
        <v>1821</v>
      </c>
      <c r="AY24" t="s">
        <v>1821</v>
      </c>
      <c r="AZ24" t="s">
        <v>1556</v>
      </c>
      <c r="BA24" t="s">
        <v>1556</v>
      </c>
      <c r="BB24" t="s">
        <v>1821</v>
      </c>
      <c r="BC24" t="s">
        <v>1556</v>
      </c>
      <c r="BD24" s="55">
        <f>3/3</f>
        <v>1</v>
      </c>
      <c r="BE24" t="s">
        <v>2372</v>
      </c>
    </row>
    <row r="25" spans="1:57" x14ac:dyDescent="0.2">
      <c r="A25" t="s">
        <v>1849</v>
      </c>
      <c r="B25" t="s">
        <v>173</v>
      </c>
      <c r="C25" t="s">
        <v>49</v>
      </c>
      <c r="D25">
        <v>14</v>
      </c>
      <c r="E25" t="s">
        <v>174</v>
      </c>
      <c r="F25" s="18" t="s">
        <v>175</v>
      </c>
      <c r="G25">
        <v>51.286318999999999</v>
      </c>
      <c r="H25">
        <v>-1.648209</v>
      </c>
      <c r="I25">
        <v>135</v>
      </c>
      <c r="J25">
        <v>-7.2</v>
      </c>
      <c r="K25" t="s">
        <v>176</v>
      </c>
      <c r="L25" t="s">
        <v>53</v>
      </c>
      <c r="M25" t="s">
        <v>2357</v>
      </c>
      <c r="N25" t="s">
        <v>54</v>
      </c>
      <c r="P25" t="s">
        <v>203</v>
      </c>
      <c r="Q25" t="s">
        <v>104</v>
      </c>
      <c r="R25" t="s">
        <v>204</v>
      </c>
      <c r="S25" t="s">
        <v>58</v>
      </c>
      <c r="T25">
        <v>11</v>
      </c>
      <c r="U25" s="24" t="s">
        <v>205</v>
      </c>
      <c r="V25">
        <v>21</v>
      </c>
      <c r="W25" t="s">
        <v>84</v>
      </c>
      <c r="X25" t="s">
        <v>85</v>
      </c>
      <c r="Y25" s="1" t="s">
        <v>79</v>
      </c>
      <c r="Z25" s="1">
        <v>163.6</v>
      </c>
      <c r="AA25" s="1"/>
      <c r="AB25" s="1" t="s">
        <v>206</v>
      </c>
      <c r="AC25" s="1">
        <v>2</v>
      </c>
      <c r="AD25" s="1">
        <v>0</v>
      </c>
      <c r="AE25" s="1" t="s">
        <v>97</v>
      </c>
      <c r="AF25" s="1" t="s">
        <v>195</v>
      </c>
      <c r="AG25" s="1" t="s">
        <v>67</v>
      </c>
      <c r="AH25" s="1">
        <v>1</v>
      </c>
      <c r="AI25" s="12">
        <v>-13.47</v>
      </c>
      <c r="AJ25" s="13">
        <v>-6.86</v>
      </c>
      <c r="AK25" s="14">
        <v>23.837957400000001</v>
      </c>
      <c r="AL25" s="14">
        <v>14.861198252000001</v>
      </c>
      <c r="AM25" s="14">
        <v>14.920639628279998</v>
      </c>
      <c r="AN25" s="14">
        <v>13.461198252000001</v>
      </c>
      <c r="AO25" s="15">
        <v>-12.910438582608689</v>
      </c>
      <c r="AP25" s="15">
        <v>-10.731647733999999</v>
      </c>
      <c r="AQ25" s="15">
        <v>2.4399346057479838</v>
      </c>
      <c r="AR25" s="15">
        <v>6.1328004508474585</v>
      </c>
      <c r="AS25" s="16"/>
      <c r="AT25" s="16"/>
      <c r="AU25" s="17">
        <v>-5.7104385826086892</v>
      </c>
      <c r="AV25" s="17">
        <v>-3.531647733999999</v>
      </c>
      <c r="AW25" t="s">
        <v>68</v>
      </c>
      <c r="AX25" t="s">
        <v>1821</v>
      </c>
      <c r="AY25" t="s">
        <v>1821</v>
      </c>
      <c r="AZ25" t="s">
        <v>1556</v>
      </c>
      <c r="BA25" t="s">
        <v>1556</v>
      </c>
      <c r="BB25" t="s">
        <v>1821</v>
      </c>
      <c r="BC25" t="s">
        <v>1556</v>
      </c>
      <c r="BD25" s="55">
        <f>3/3</f>
        <v>1</v>
      </c>
      <c r="BE25" t="s">
        <v>2372</v>
      </c>
    </row>
    <row r="26" spans="1:57" x14ac:dyDescent="0.2">
      <c r="A26" t="s">
        <v>1850</v>
      </c>
      <c r="B26" t="s">
        <v>173</v>
      </c>
      <c r="C26" t="s">
        <v>49</v>
      </c>
      <c r="D26">
        <v>14</v>
      </c>
      <c r="E26" t="s">
        <v>174</v>
      </c>
      <c r="F26" s="18" t="s">
        <v>175</v>
      </c>
      <c r="G26">
        <v>51.286318999999999</v>
      </c>
      <c r="H26">
        <v>-1.648209</v>
      </c>
      <c r="I26">
        <v>135</v>
      </c>
      <c r="J26">
        <v>-7.2</v>
      </c>
      <c r="K26" t="s">
        <v>176</v>
      </c>
      <c r="L26" t="s">
        <v>53</v>
      </c>
      <c r="M26" t="s">
        <v>2357</v>
      </c>
      <c r="N26" t="s">
        <v>54</v>
      </c>
      <c r="P26" t="s">
        <v>177</v>
      </c>
      <c r="Q26" t="s">
        <v>104</v>
      </c>
      <c r="R26" t="s">
        <v>199</v>
      </c>
      <c r="S26" t="s">
        <v>58</v>
      </c>
      <c r="T26">
        <v>14</v>
      </c>
      <c r="U26" s="24" t="s">
        <v>207</v>
      </c>
      <c r="V26">
        <v>40</v>
      </c>
      <c r="W26" t="s">
        <v>140</v>
      </c>
      <c r="X26" s="1" t="s">
        <v>62</v>
      </c>
      <c r="Y26" t="s">
        <v>79</v>
      </c>
      <c r="AA26" s="1" t="s">
        <v>208</v>
      </c>
      <c r="AB26" s="1" t="s">
        <v>209</v>
      </c>
      <c r="AC26" s="1">
        <v>4</v>
      </c>
      <c r="AD26" s="1">
        <v>0</v>
      </c>
      <c r="AE26" s="1" t="s">
        <v>97</v>
      </c>
      <c r="AF26" s="1" t="s">
        <v>210</v>
      </c>
      <c r="AG26" s="1" t="s">
        <v>67</v>
      </c>
      <c r="AH26" s="1">
        <v>1</v>
      </c>
      <c r="AI26" s="12">
        <v>-14.371200000000002</v>
      </c>
      <c r="AJ26" s="13">
        <v>-5.7</v>
      </c>
      <c r="AK26" s="12">
        <v>25.033813000000002</v>
      </c>
      <c r="AL26" s="12">
        <v>16.033136740000003</v>
      </c>
      <c r="AM26" s="14">
        <v>16.155001778600003</v>
      </c>
      <c r="AN26" s="14">
        <v>14.633136740000003</v>
      </c>
      <c r="AO26" s="15">
        <v>-10.362746217391294</v>
      </c>
      <c r="AP26" s="15">
        <v>-8.8302373299999957</v>
      </c>
      <c r="AQ26" s="15">
        <v>6.7580572586588241</v>
      </c>
      <c r="AR26" s="15">
        <v>9.3555299491525492</v>
      </c>
      <c r="AS26" s="16"/>
      <c r="AT26" s="16"/>
      <c r="AU26" s="17">
        <v>-3.1627462173912937</v>
      </c>
      <c r="AV26" s="17">
        <v>-1.6302373299999955</v>
      </c>
      <c r="AW26" t="s">
        <v>68</v>
      </c>
      <c r="AX26" t="s">
        <v>1821</v>
      </c>
      <c r="AY26" t="s">
        <v>198</v>
      </c>
      <c r="AZ26" t="s">
        <v>1556</v>
      </c>
      <c r="BA26" t="s">
        <v>1556</v>
      </c>
      <c r="BB26" t="s">
        <v>1821</v>
      </c>
      <c r="BC26" t="s">
        <v>1556</v>
      </c>
      <c r="BD26" s="55">
        <f>2/3</f>
        <v>0.66666666666666663</v>
      </c>
      <c r="BE26" t="s">
        <v>2372</v>
      </c>
    </row>
    <row r="27" spans="1:57" x14ac:dyDescent="0.2">
      <c r="A27" t="s">
        <v>1851</v>
      </c>
      <c r="B27" t="s">
        <v>173</v>
      </c>
      <c r="C27" t="s">
        <v>49</v>
      </c>
      <c r="D27">
        <v>14</v>
      </c>
      <c r="E27" t="s">
        <v>174</v>
      </c>
      <c r="F27" s="18" t="s">
        <v>175</v>
      </c>
      <c r="G27">
        <v>51.286318999999999</v>
      </c>
      <c r="H27">
        <v>-1.648209</v>
      </c>
      <c r="I27">
        <v>135</v>
      </c>
      <c r="J27">
        <v>-7.2</v>
      </c>
      <c r="K27" t="s">
        <v>176</v>
      </c>
      <c r="L27" t="s">
        <v>53</v>
      </c>
      <c r="M27" t="s">
        <v>2357</v>
      </c>
      <c r="N27" t="s">
        <v>54</v>
      </c>
      <c r="P27" t="s">
        <v>211</v>
      </c>
      <c r="Q27" t="s">
        <v>104</v>
      </c>
      <c r="R27" t="s">
        <v>212</v>
      </c>
      <c r="S27" t="s">
        <v>58</v>
      </c>
      <c r="T27">
        <v>15</v>
      </c>
      <c r="U27" s="24" t="s">
        <v>213</v>
      </c>
      <c r="V27">
        <v>17</v>
      </c>
      <c r="W27" t="s">
        <v>192</v>
      </c>
      <c r="X27" t="s">
        <v>85</v>
      </c>
      <c r="Y27" t="s">
        <v>85</v>
      </c>
      <c r="AA27" s="1" t="s">
        <v>214</v>
      </c>
      <c r="AB27" s="1" t="s">
        <v>215</v>
      </c>
      <c r="AC27" s="1">
        <v>2</v>
      </c>
      <c r="AD27" s="1">
        <v>0</v>
      </c>
      <c r="AE27" s="1" t="s">
        <v>73</v>
      </c>
      <c r="AF27" s="1" t="s">
        <v>66</v>
      </c>
      <c r="AG27" s="1" t="s">
        <v>216</v>
      </c>
      <c r="AH27" s="1">
        <v>0</v>
      </c>
      <c r="AI27" s="12">
        <v>-13.753400000000003</v>
      </c>
      <c r="AJ27" s="14">
        <v>-5.56</v>
      </c>
      <c r="AK27" s="14">
        <v>25.1781404</v>
      </c>
      <c r="AL27" s="14">
        <v>16.174577591999999</v>
      </c>
      <c r="AM27" s="14">
        <v>16.303976520879999</v>
      </c>
      <c r="AN27" s="14">
        <v>14.774577591999998</v>
      </c>
      <c r="AO27" s="15">
        <v>-10.055266104347826</v>
      </c>
      <c r="AP27" s="15">
        <v>-8.6007567639999962</v>
      </c>
      <c r="AQ27" s="15">
        <v>7.2792099926308031</v>
      </c>
      <c r="AR27" s="15">
        <v>9.7444800610169562</v>
      </c>
      <c r="AS27" s="16"/>
      <c r="AT27" s="16"/>
      <c r="AU27" s="17">
        <v>-2.8552661043478258</v>
      </c>
      <c r="AV27" s="17">
        <v>-1.400756763999996</v>
      </c>
      <c r="AW27" t="s">
        <v>68</v>
      </c>
      <c r="AX27" t="s">
        <v>1821</v>
      </c>
      <c r="AY27" t="s">
        <v>198</v>
      </c>
      <c r="AZ27" t="s">
        <v>1556</v>
      </c>
      <c r="BA27" t="s">
        <v>1556</v>
      </c>
      <c r="BB27" t="s">
        <v>198</v>
      </c>
      <c r="BC27" t="s">
        <v>1556</v>
      </c>
      <c r="BD27" s="55">
        <f>1/3</f>
        <v>0.33333333333333331</v>
      </c>
      <c r="BE27" t="s">
        <v>2371</v>
      </c>
    </row>
    <row r="28" spans="1:57" x14ac:dyDescent="0.2">
      <c r="A28" t="s">
        <v>1852</v>
      </c>
      <c r="B28" t="s">
        <v>173</v>
      </c>
      <c r="C28" t="s">
        <v>49</v>
      </c>
      <c r="D28">
        <v>14</v>
      </c>
      <c r="E28" t="s">
        <v>174</v>
      </c>
      <c r="F28" s="18" t="s">
        <v>175</v>
      </c>
      <c r="G28">
        <v>51.286318999999999</v>
      </c>
      <c r="H28">
        <v>-1.648209</v>
      </c>
      <c r="I28">
        <v>135</v>
      </c>
      <c r="J28">
        <v>-7.2</v>
      </c>
      <c r="K28" t="s">
        <v>176</v>
      </c>
      <c r="L28" t="s">
        <v>53</v>
      </c>
      <c r="M28" t="s">
        <v>2357</v>
      </c>
      <c r="N28" t="s">
        <v>54</v>
      </c>
      <c r="P28" t="s">
        <v>182</v>
      </c>
      <c r="Q28" t="s">
        <v>131</v>
      </c>
      <c r="R28" t="s">
        <v>217</v>
      </c>
      <c r="S28" t="s">
        <v>58</v>
      </c>
      <c r="T28">
        <v>17</v>
      </c>
      <c r="U28" s="24" t="s">
        <v>218</v>
      </c>
      <c r="V28">
        <v>17</v>
      </c>
      <c r="W28" t="s">
        <v>192</v>
      </c>
      <c r="X28" t="s">
        <v>85</v>
      </c>
      <c r="Y28" t="s">
        <v>85</v>
      </c>
      <c r="AA28" s="1" t="s">
        <v>219</v>
      </c>
      <c r="AB28" s="1" t="s">
        <v>220</v>
      </c>
      <c r="AC28" s="1">
        <v>1</v>
      </c>
      <c r="AD28" s="1">
        <v>0</v>
      </c>
      <c r="AE28" s="1" t="s">
        <v>81</v>
      </c>
      <c r="AF28" s="1" t="s">
        <v>195</v>
      </c>
      <c r="AG28" s="1" t="s">
        <v>67</v>
      </c>
      <c r="AH28" s="1">
        <v>0</v>
      </c>
      <c r="AI28" s="12">
        <v>-16.233000000000001</v>
      </c>
      <c r="AJ28" s="13">
        <v>-4.88</v>
      </c>
      <c r="AK28" s="12">
        <v>25.8791592</v>
      </c>
      <c r="AL28" s="12">
        <v>16.861576016000001</v>
      </c>
      <c r="AM28" s="14">
        <v>17.027568126239998</v>
      </c>
      <c r="AN28" s="14">
        <v>15.461576016</v>
      </c>
      <c r="AO28" s="15">
        <v>-8.5617912695652123</v>
      </c>
      <c r="AP28" s="15">
        <v>-7.4861368719999959</v>
      </c>
      <c r="AQ28" s="15">
        <v>9.810523271923369</v>
      </c>
      <c r="AR28" s="15">
        <v>11.633666318644075</v>
      </c>
      <c r="AS28" s="16"/>
      <c r="AT28" s="16"/>
      <c r="AU28" s="17">
        <v>-1.3617912695652121</v>
      </c>
      <c r="AV28" s="17">
        <v>-0.28613687199999571</v>
      </c>
      <c r="AW28" t="s">
        <v>68</v>
      </c>
      <c r="AX28" t="s">
        <v>198</v>
      </c>
      <c r="AY28" t="s">
        <v>198</v>
      </c>
      <c r="AZ28" t="s">
        <v>1556</v>
      </c>
      <c r="BA28" t="s">
        <v>1556</v>
      </c>
      <c r="BB28" t="s">
        <v>198</v>
      </c>
      <c r="BC28" t="s">
        <v>1556</v>
      </c>
      <c r="BD28" s="55">
        <f>0/3</f>
        <v>0</v>
      </c>
      <c r="BE28" t="s">
        <v>2371</v>
      </c>
    </row>
    <row r="29" spans="1:57" x14ac:dyDescent="0.2">
      <c r="A29" t="s">
        <v>1853</v>
      </c>
      <c r="B29" t="s">
        <v>173</v>
      </c>
      <c r="C29" t="s">
        <v>49</v>
      </c>
      <c r="D29">
        <v>14</v>
      </c>
      <c r="E29" t="s">
        <v>174</v>
      </c>
      <c r="F29" s="18" t="s">
        <v>175</v>
      </c>
      <c r="G29">
        <v>51.286318999999999</v>
      </c>
      <c r="H29">
        <v>-1.648209</v>
      </c>
      <c r="I29">
        <v>135</v>
      </c>
      <c r="J29">
        <v>-7.2</v>
      </c>
      <c r="K29" t="s">
        <v>176</v>
      </c>
      <c r="L29" t="s">
        <v>53</v>
      </c>
      <c r="M29" t="s">
        <v>2357</v>
      </c>
      <c r="N29" t="s">
        <v>54</v>
      </c>
      <c r="P29" t="s">
        <v>182</v>
      </c>
      <c r="Q29" t="s">
        <v>131</v>
      </c>
      <c r="R29" t="s">
        <v>221</v>
      </c>
      <c r="S29" t="s">
        <v>58</v>
      </c>
      <c r="T29">
        <v>18</v>
      </c>
      <c r="U29" s="24" t="s">
        <v>222</v>
      </c>
      <c r="V29">
        <v>35</v>
      </c>
      <c r="W29" t="s">
        <v>127</v>
      </c>
      <c r="X29" t="s">
        <v>85</v>
      </c>
      <c r="Y29" t="s">
        <v>85</v>
      </c>
      <c r="Z29" s="1">
        <v>161.30000000000001</v>
      </c>
      <c r="AA29" s="1" t="s">
        <v>223</v>
      </c>
      <c r="AB29" s="1" t="s">
        <v>220</v>
      </c>
      <c r="AC29" s="1">
        <v>1</v>
      </c>
      <c r="AD29" s="1">
        <v>0</v>
      </c>
      <c r="AE29" s="1" t="s">
        <v>73</v>
      </c>
      <c r="AF29" s="1" t="s">
        <v>66</v>
      </c>
      <c r="AG29" s="1" t="s">
        <v>67</v>
      </c>
      <c r="AH29" s="1">
        <v>0</v>
      </c>
      <c r="AI29" s="12">
        <v>-15.098600000000001</v>
      </c>
      <c r="AJ29" s="13">
        <v>-5.85</v>
      </c>
      <c r="AK29" s="14">
        <v>24.8791765</v>
      </c>
      <c r="AL29" s="14">
        <v>15.88159297</v>
      </c>
      <c r="AM29" s="14">
        <v>15.995385983299999</v>
      </c>
      <c r="AN29" s="14">
        <v>14.481592969999999</v>
      </c>
      <c r="AO29" s="15">
        <v>-10.692189195652171</v>
      </c>
      <c r="AP29" s="15">
        <v>-9.0761093650000007</v>
      </c>
      <c r="AQ29" s="15">
        <v>6.1996793294031001</v>
      </c>
      <c r="AR29" s="15">
        <v>8.938797686440676</v>
      </c>
      <c r="AS29" s="16"/>
      <c r="AT29" s="16"/>
      <c r="AU29" s="17">
        <v>-3.4921891956521707</v>
      </c>
      <c r="AV29" s="17">
        <v>-1.8761093650000005</v>
      </c>
      <c r="AW29" t="s">
        <v>68</v>
      </c>
      <c r="AX29" t="s">
        <v>1821</v>
      </c>
      <c r="AY29" t="s">
        <v>198</v>
      </c>
      <c r="AZ29" t="s">
        <v>1556</v>
      </c>
      <c r="BA29" t="s">
        <v>1556</v>
      </c>
      <c r="BB29" t="s">
        <v>1821</v>
      </c>
      <c r="BC29" t="s">
        <v>1556</v>
      </c>
      <c r="BD29" s="55">
        <f>2/3</f>
        <v>0.66666666666666663</v>
      </c>
      <c r="BE29" t="s">
        <v>2372</v>
      </c>
    </row>
    <row r="30" spans="1:57" x14ac:dyDescent="0.2">
      <c r="A30" t="s">
        <v>1854</v>
      </c>
      <c r="B30" t="s">
        <v>173</v>
      </c>
      <c r="C30" t="s">
        <v>49</v>
      </c>
      <c r="D30">
        <v>14</v>
      </c>
      <c r="E30" t="s">
        <v>174</v>
      </c>
      <c r="F30" s="18" t="s">
        <v>175</v>
      </c>
      <c r="G30">
        <v>51.286318999999999</v>
      </c>
      <c r="H30">
        <v>-1.648209</v>
      </c>
      <c r="I30">
        <v>135</v>
      </c>
      <c r="J30">
        <v>-7.2</v>
      </c>
      <c r="K30" t="s">
        <v>176</v>
      </c>
      <c r="L30" t="s">
        <v>53</v>
      </c>
      <c r="M30" t="s">
        <v>2357</v>
      </c>
      <c r="N30" t="s">
        <v>54</v>
      </c>
      <c r="P30" t="s">
        <v>177</v>
      </c>
      <c r="Q30" t="s">
        <v>104</v>
      </c>
      <c r="R30" t="s">
        <v>199</v>
      </c>
      <c r="S30" t="s">
        <v>58</v>
      </c>
      <c r="T30">
        <v>20</v>
      </c>
      <c r="U30" s="24" t="s">
        <v>224</v>
      </c>
      <c r="V30">
        <v>34</v>
      </c>
      <c r="W30" t="s">
        <v>140</v>
      </c>
      <c r="X30" s="1" t="s">
        <v>62</v>
      </c>
      <c r="Y30" t="s">
        <v>79</v>
      </c>
      <c r="AA30" s="1" t="s">
        <v>225</v>
      </c>
      <c r="AB30" s="1" t="s">
        <v>226</v>
      </c>
      <c r="AC30" s="1">
        <v>6</v>
      </c>
      <c r="AD30" s="1">
        <v>1</v>
      </c>
      <c r="AE30" s="1" t="s">
        <v>73</v>
      </c>
      <c r="AF30" s="1" t="s">
        <v>66</v>
      </c>
      <c r="AG30" s="1" t="s">
        <v>67</v>
      </c>
      <c r="AH30" s="1">
        <v>1</v>
      </c>
      <c r="AI30" s="12">
        <v>-13.821999999999999</v>
      </c>
      <c r="AJ30" s="14">
        <v>-6.35</v>
      </c>
      <c r="AK30" s="12">
        <v>24.3637215</v>
      </c>
      <c r="AL30" s="12">
        <v>15.376447070000001</v>
      </c>
      <c r="AM30" s="14">
        <v>15.463333332300001</v>
      </c>
      <c r="AN30" s="14">
        <v>13.976447070000001</v>
      </c>
      <c r="AO30" s="15">
        <v>-11.790332456521734</v>
      </c>
      <c r="AP30" s="15">
        <v>-9.8956828150000007</v>
      </c>
      <c r="AQ30" s="15">
        <v>4.3384195652174</v>
      </c>
      <c r="AR30" s="15">
        <v>7.549690144067795</v>
      </c>
      <c r="AS30" s="16"/>
      <c r="AT30" s="16"/>
      <c r="AU30" s="17">
        <v>-4.5903324565217334</v>
      </c>
      <c r="AV30" s="17">
        <v>-2.6956828150000005</v>
      </c>
      <c r="AW30" t="s">
        <v>68</v>
      </c>
      <c r="AX30" t="s">
        <v>1821</v>
      </c>
      <c r="AY30" t="s">
        <v>1821</v>
      </c>
      <c r="AZ30" t="s">
        <v>1556</v>
      </c>
      <c r="BA30" t="s">
        <v>1556</v>
      </c>
      <c r="BB30" t="s">
        <v>1821</v>
      </c>
      <c r="BC30" t="s">
        <v>1556</v>
      </c>
      <c r="BD30" s="55">
        <f>3/3</f>
        <v>1</v>
      </c>
      <c r="BE30" t="s">
        <v>2372</v>
      </c>
    </row>
    <row r="31" spans="1:57" x14ac:dyDescent="0.2">
      <c r="A31" t="s">
        <v>1855</v>
      </c>
      <c r="B31" t="s">
        <v>173</v>
      </c>
      <c r="C31" t="s">
        <v>49</v>
      </c>
      <c r="D31">
        <v>14</v>
      </c>
      <c r="E31" t="s">
        <v>174</v>
      </c>
      <c r="F31" s="18" t="s">
        <v>175</v>
      </c>
      <c r="G31">
        <v>51.286318999999999</v>
      </c>
      <c r="H31">
        <v>-1.648209</v>
      </c>
      <c r="I31">
        <v>135</v>
      </c>
      <c r="J31">
        <v>-7.2</v>
      </c>
      <c r="K31" t="s">
        <v>176</v>
      </c>
      <c r="L31" t="s">
        <v>53</v>
      </c>
      <c r="M31" t="s">
        <v>2357</v>
      </c>
      <c r="N31" t="s">
        <v>54</v>
      </c>
      <c r="P31" t="s">
        <v>182</v>
      </c>
      <c r="Q31" t="s">
        <v>131</v>
      </c>
      <c r="R31" t="s">
        <v>227</v>
      </c>
      <c r="S31" t="s">
        <v>58</v>
      </c>
      <c r="T31">
        <v>21</v>
      </c>
      <c r="U31" s="24" t="s">
        <v>228</v>
      </c>
      <c r="V31" t="s">
        <v>229</v>
      </c>
      <c r="W31" t="s">
        <v>61</v>
      </c>
      <c r="X31" t="s">
        <v>62</v>
      </c>
      <c r="Y31" t="s">
        <v>62</v>
      </c>
      <c r="AA31" s="1" t="s">
        <v>230</v>
      </c>
      <c r="AB31" s="1" t="s">
        <v>198</v>
      </c>
      <c r="AC31" s="1">
        <v>0</v>
      </c>
      <c r="AD31" s="1">
        <v>0</v>
      </c>
      <c r="AE31" s="1" t="s">
        <v>188</v>
      </c>
      <c r="AF31" s="1" t="s">
        <v>66</v>
      </c>
      <c r="AG31" s="1" t="s">
        <v>67</v>
      </c>
      <c r="AH31" s="1"/>
      <c r="AI31" s="12">
        <v>-15.257399999999999</v>
      </c>
      <c r="AJ31" s="13">
        <v>-5.67</v>
      </c>
      <c r="AK31" s="14">
        <v>25.0647403</v>
      </c>
      <c r="AL31" s="14">
        <v>16.063445494</v>
      </c>
      <c r="AM31" s="14">
        <v>16.186924937660002</v>
      </c>
      <c r="AN31" s="14">
        <v>14.663445493999999</v>
      </c>
      <c r="AO31" s="15">
        <v>-10.296857621739129</v>
      </c>
      <c r="AP31" s="15">
        <v>-8.7810629230000004</v>
      </c>
      <c r="AQ31" s="15">
        <v>6.8697328445099508</v>
      </c>
      <c r="AR31" s="15">
        <v>9.4388764016949143</v>
      </c>
      <c r="AS31" s="16"/>
      <c r="AT31" s="16"/>
      <c r="AU31" s="17">
        <v>-3.0968576217391286</v>
      </c>
      <c r="AV31" s="17">
        <v>-1.5810629230000002</v>
      </c>
      <c r="AW31" t="s">
        <v>68</v>
      </c>
      <c r="AX31" t="s">
        <v>1821</v>
      </c>
      <c r="AY31" t="s">
        <v>198</v>
      </c>
      <c r="AZ31" t="s">
        <v>1556</v>
      </c>
      <c r="BA31" t="s">
        <v>1556</v>
      </c>
      <c r="BB31" t="s">
        <v>1821</v>
      </c>
      <c r="BC31" t="s">
        <v>1556</v>
      </c>
      <c r="BD31" s="55">
        <f>2/3</f>
        <v>0.66666666666666663</v>
      </c>
      <c r="BE31" t="s">
        <v>2372</v>
      </c>
    </row>
    <row r="32" spans="1:57" x14ac:dyDescent="0.2">
      <c r="A32" t="s">
        <v>1856</v>
      </c>
      <c r="B32" t="s">
        <v>173</v>
      </c>
      <c r="C32" t="s">
        <v>49</v>
      </c>
      <c r="D32">
        <v>14</v>
      </c>
      <c r="E32" t="s">
        <v>174</v>
      </c>
      <c r="F32" s="18" t="s">
        <v>175</v>
      </c>
      <c r="G32">
        <v>51.286318999999999</v>
      </c>
      <c r="H32">
        <v>-1.648209</v>
      </c>
      <c r="I32">
        <v>135</v>
      </c>
      <c r="J32">
        <v>-7.2</v>
      </c>
      <c r="K32" t="s">
        <v>176</v>
      </c>
      <c r="L32" t="s">
        <v>53</v>
      </c>
      <c r="M32" t="s">
        <v>2357</v>
      </c>
      <c r="N32" t="s">
        <v>54</v>
      </c>
      <c r="P32" t="s">
        <v>177</v>
      </c>
      <c r="Q32" t="s">
        <v>104</v>
      </c>
      <c r="R32" t="s">
        <v>231</v>
      </c>
      <c r="S32" t="s">
        <v>58</v>
      </c>
      <c r="T32">
        <v>31</v>
      </c>
      <c r="U32" s="24" t="s">
        <v>232</v>
      </c>
      <c r="V32">
        <v>22</v>
      </c>
      <c r="W32" t="s">
        <v>77</v>
      </c>
      <c r="X32" t="s">
        <v>79</v>
      </c>
      <c r="Y32" t="s">
        <v>79</v>
      </c>
      <c r="Z32" s="1">
        <v>163</v>
      </c>
      <c r="AA32" s="1" t="s">
        <v>233</v>
      </c>
      <c r="AB32" s="1" t="s">
        <v>234</v>
      </c>
      <c r="AC32" s="1">
        <v>12</v>
      </c>
      <c r="AD32" s="1">
        <v>1</v>
      </c>
      <c r="AE32" s="1" t="s">
        <v>188</v>
      </c>
      <c r="AF32" s="1" t="s">
        <v>66</v>
      </c>
      <c r="AG32" s="1" t="s">
        <v>67</v>
      </c>
      <c r="AH32" s="1">
        <v>2</v>
      </c>
      <c r="AI32" s="12">
        <v>-14.809000000000001</v>
      </c>
      <c r="AJ32" s="13">
        <v>-6.24</v>
      </c>
      <c r="AK32" s="12">
        <v>24.4771216</v>
      </c>
      <c r="AL32" s="12">
        <v>15.487579168</v>
      </c>
      <c r="AM32" s="14">
        <v>15.580384915519998</v>
      </c>
      <c r="AN32" s="14">
        <v>14.087579168</v>
      </c>
      <c r="AO32" s="15">
        <v>-11.548740939130433</v>
      </c>
      <c r="AP32" s="15">
        <v>-9.7153766559999966</v>
      </c>
      <c r="AQ32" s="15">
        <v>4.7478967133382497</v>
      </c>
      <c r="AR32" s="15">
        <v>7.8552938033898361</v>
      </c>
      <c r="AS32" s="16"/>
      <c r="AT32" s="16"/>
      <c r="AU32" s="17">
        <v>-4.3487409391304324</v>
      </c>
      <c r="AV32" s="17">
        <v>-2.5153766559999964</v>
      </c>
      <c r="AW32" t="s">
        <v>68</v>
      </c>
      <c r="AX32" t="s">
        <v>1821</v>
      </c>
      <c r="AY32" t="s">
        <v>1821</v>
      </c>
      <c r="AZ32" t="s">
        <v>1556</v>
      </c>
      <c r="BA32" t="s">
        <v>1556</v>
      </c>
      <c r="BB32" t="s">
        <v>1821</v>
      </c>
      <c r="BC32" t="s">
        <v>1556</v>
      </c>
      <c r="BD32" s="55">
        <f>3/3</f>
        <v>1</v>
      </c>
      <c r="BE32" t="s">
        <v>2372</v>
      </c>
    </row>
    <row r="33" spans="1:57" x14ac:dyDescent="0.2">
      <c r="A33" t="s">
        <v>1857</v>
      </c>
      <c r="B33" t="s">
        <v>173</v>
      </c>
      <c r="C33" t="s">
        <v>49</v>
      </c>
      <c r="D33">
        <v>14</v>
      </c>
      <c r="E33" t="s">
        <v>174</v>
      </c>
      <c r="F33" s="18" t="s">
        <v>175</v>
      </c>
      <c r="G33">
        <v>51.286318999999999</v>
      </c>
      <c r="H33">
        <v>-1.648209</v>
      </c>
      <c r="I33">
        <v>135</v>
      </c>
      <c r="J33">
        <v>-7.2</v>
      </c>
      <c r="K33" t="s">
        <v>176</v>
      </c>
      <c r="L33" t="s">
        <v>53</v>
      </c>
      <c r="M33" t="s">
        <v>2357</v>
      </c>
      <c r="N33" t="s">
        <v>54</v>
      </c>
      <c r="P33" t="s">
        <v>211</v>
      </c>
      <c r="Q33" t="s">
        <v>104</v>
      </c>
      <c r="R33" t="s">
        <v>199</v>
      </c>
      <c r="S33" t="s">
        <v>58</v>
      </c>
      <c r="T33">
        <v>34</v>
      </c>
      <c r="U33" s="24" t="s">
        <v>235</v>
      </c>
      <c r="V33">
        <v>30</v>
      </c>
      <c r="W33" t="s">
        <v>127</v>
      </c>
      <c r="X33" t="s">
        <v>85</v>
      </c>
      <c r="Y33" t="s">
        <v>85</v>
      </c>
      <c r="Z33" s="1">
        <v>164.4</v>
      </c>
      <c r="AA33" s="1" t="s">
        <v>236</v>
      </c>
      <c r="AB33" s="1" t="s">
        <v>215</v>
      </c>
      <c r="AC33" s="1">
        <v>2</v>
      </c>
      <c r="AD33" s="1">
        <v>0</v>
      </c>
      <c r="AE33" s="1" t="s">
        <v>202</v>
      </c>
      <c r="AF33" s="1" t="s">
        <v>66</v>
      </c>
      <c r="AG33" s="1" t="s">
        <v>67</v>
      </c>
      <c r="AH33" s="1">
        <v>0</v>
      </c>
      <c r="AI33" s="12">
        <v>-14.468800000000002</v>
      </c>
      <c r="AJ33" s="14">
        <v>-5.54</v>
      </c>
      <c r="AK33" s="14">
        <v>25.198758600000001</v>
      </c>
      <c r="AL33" s="14">
        <v>16.194783428000001</v>
      </c>
      <c r="AM33" s="14">
        <v>16.325258626920004</v>
      </c>
      <c r="AN33" s="14">
        <v>14.794783428000001</v>
      </c>
      <c r="AO33" s="15">
        <v>-10.011340373913038</v>
      </c>
      <c r="AP33" s="15">
        <v>-8.5679738259999993</v>
      </c>
      <c r="AQ33" s="15">
        <v>7.3536603831982408</v>
      </c>
      <c r="AR33" s="15">
        <v>9.8000443627118656</v>
      </c>
      <c r="AS33" s="16"/>
      <c r="AT33" s="16"/>
      <c r="AU33" s="17">
        <v>-2.8113403739130378</v>
      </c>
      <c r="AV33" s="17">
        <v>-1.3679738259999992</v>
      </c>
      <c r="AW33" t="s">
        <v>68</v>
      </c>
      <c r="AX33" t="s">
        <v>1821</v>
      </c>
      <c r="AY33" t="s">
        <v>198</v>
      </c>
      <c r="AZ33" t="s">
        <v>1556</v>
      </c>
      <c r="BA33" t="s">
        <v>1556</v>
      </c>
      <c r="BB33" t="s">
        <v>198</v>
      </c>
      <c r="BC33" t="s">
        <v>1556</v>
      </c>
      <c r="BD33" s="55">
        <f>1/3</f>
        <v>0.33333333333333331</v>
      </c>
      <c r="BE33" t="s">
        <v>2371</v>
      </c>
    </row>
    <row r="34" spans="1:57" x14ac:dyDescent="0.2">
      <c r="A34" t="s">
        <v>1858</v>
      </c>
      <c r="B34" t="s">
        <v>237</v>
      </c>
      <c r="C34" t="s">
        <v>49</v>
      </c>
      <c r="D34">
        <v>14</v>
      </c>
      <c r="E34" s="18" t="s">
        <v>238</v>
      </c>
      <c r="F34" s="18" t="s">
        <v>239</v>
      </c>
      <c r="G34">
        <v>52.128219999999999</v>
      </c>
      <c r="H34">
        <v>5.0000000000000001E-3</v>
      </c>
      <c r="I34">
        <v>27</v>
      </c>
      <c r="J34">
        <v>-7.4</v>
      </c>
      <c r="K34" t="s">
        <v>240</v>
      </c>
      <c r="L34" t="s">
        <v>53</v>
      </c>
      <c r="M34" t="s">
        <v>2363</v>
      </c>
      <c r="N34" t="s">
        <v>54</v>
      </c>
      <c r="P34" t="s">
        <v>241</v>
      </c>
      <c r="Q34" t="s">
        <v>131</v>
      </c>
      <c r="R34" t="s">
        <v>242</v>
      </c>
      <c r="S34" t="s">
        <v>58</v>
      </c>
      <c r="T34">
        <v>9</v>
      </c>
      <c r="U34" s="25" t="s">
        <v>243</v>
      </c>
      <c r="V34" t="s">
        <v>244</v>
      </c>
      <c r="W34" t="s">
        <v>135</v>
      </c>
      <c r="X34" t="s">
        <v>85</v>
      </c>
      <c r="Y34" t="s">
        <v>85</v>
      </c>
      <c r="Z34" s="1">
        <v>161</v>
      </c>
      <c r="AA34" s="1" t="s">
        <v>245</v>
      </c>
      <c r="AB34" s="1" t="s">
        <v>246</v>
      </c>
      <c r="AC34" s="1">
        <v>6</v>
      </c>
      <c r="AD34" s="1">
        <v>0</v>
      </c>
      <c r="AE34" s="1" t="s">
        <v>247</v>
      </c>
      <c r="AF34" s="1" t="s">
        <v>248</v>
      </c>
      <c r="AG34" s="1" t="s">
        <v>67</v>
      </c>
      <c r="AH34" s="1">
        <v>0</v>
      </c>
      <c r="AI34" s="12">
        <v>-14.5646</v>
      </c>
      <c r="AJ34" s="13">
        <v>-3.46</v>
      </c>
      <c r="AK34" s="12">
        <v>27.3430514</v>
      </c>
      <c r="AL34" s="12">
        <v>18.296190371999998</v>
      </c>
      <c r="AM34" s="14">
        <v>18.538597655079997</v>
      </c>
      <c r="AN34" s="14">
        <v>16.896190372</v>
      </c>
      <c r="AO34" s="15">
        <v>-5.4430644086956503</v>
      </c>
      <c r="AP34" s="15">
        <v>-5.1585482739999975</v>
      </c>
      <c r="AQ34" s="15">
        <v>15.096501002210763</v>
      </c>
      <c r="AR34" s="15">
        <v>15.578731738983056</v>
      </c>
      <c r="AS34" s="16"/>
      <c r="AT34" s="16"/>
      <c r="AU34" s="17">
        <v>1.95693559130435</v>
      </c>
      <c r="AV34" s="17">
        <v>2.2414517260000029</v>
      </c>
      <c r="AW34" t="s">
        <v>68</v>
      </c>
      <c r="AX34" t="s">
        <v>198</v>
      </c>
      <c r="AY34" t="s">
        <v>1821</v>
      </c>
      <c r="AZ34" t="s">
        <v>1556</v>
      </c>
      <c r="BA34" t="s">
        <v>1556</v>
      </c>
      <c r="BB34" t="s">
        <v>198</v>
      </c>
      <c r="BC34" t="s">
        <v>1556</v>
      </c>
      <c r="BD34" s="55">
        <f>1/3</f>
        <v>0.33333333333333331</v>
      </c>
      <c r="BE34" t="s">
        <v>2371</v>
      </c>
    </row>
    <row r="35" spans="1:57" x14ac:dyDescent="0.2">
      <c r="A35" t="s">
        <v>1859</v>
      </c>
      <c r="B35" t="s">
        <v>237</v>
      </c>
      <c r="C35" t="s">
        <v>49</v>
      </c>
      <c r="D35">
        <v>14</v>
      </c>
      <c r="E35" s="18" t="s">
        <v>238</v>
      </c>
      <c r="F35" s="18" t="s">
        <v>239</v>
      </c>
      <c r="G35">
        <v>52.128219999999999</v>
      </c>
      <c r="H35">
        <v>5.0000000000000001E-3</v>
      </c>
      <c r="I35">
        <v>27</v>
      </c>
      <c r="J35">
        <v>-7.4</v>
      </c>
      <c r="K35" t="s">
        <v>240</v>
      </c>
      <c r="L35" t="s">
        <v>53</v>
      </c>
      <c r="M35" t="s">
        <v>2363</v>
      </c>
      <c r="N35" t="s">
        <v>54</v>
      </c>
      <c r="P35" t="s">
        <v>249</v>
      </c>
      <c r="Q35" t="s">
        <v>104</v>
      </c>
      <c r="R35" t="s">
        <v>250</v>
      </c>
      <c r="S35" t="s">
        <v>58</v>
      </c>
      <c r="T35">
        <v>79</v>
      </c>
      <c r="U35" s="26" t="s">
        <v>251</v>
      </c>
      <c r="V35" t="s">
        <v>252</v>
      </c>
      <c r="W35" t="s">
        <v>140</v>
      </c>
      <c r="X35" t="s">
        <v>79</v>
      </c>
      <c r="Y35" t="s">
        <v>79</v>
      </c>
      <c r="Z35" s="1">
        <v>161</v>
      </c>
      <c r="AA35" s="1" t="s">
        <v>253</v>
      </c>
      <c r="AB35" s="1" t="s">
        <v>254</v>
      </c>
      <c r="AC35" s="1">
        <v>12</v>
      </c>
      <c r="AD35" s="1">
        <v>1</v>
      </c>
      <c r="AE35" s="1" t="s">
        <v>202</v>
      </c>
      <c r="AF35" s="1" t="s">
        <v>66</v>
      </c>
      <c r="AG35" s="1" t="s">
        <v>119</v>
      </c>
      <c r="AH35" s="1">
        <v>2</v>
      </c>
      <c r="AI35" s="12">
        <v>-14.540400000000002</v>
      </c>
      <c r="AJ35" s="14">
        <v>-3.76</v>
      </c>
      <c r="AK35" s="14">
        <v>27.033778399999999</v>
      </c>
      <c r="AL35" s="14">
        <v>17.993102831999998</v>
      </c>
      <c r="AM35" s="14">
        <v>18.219366064479999</v>
      </c>
      <c r="AN35" s="14">
        <v>16.593102832</v>
      </c>
      <c r="AO35" s="15">
        <v>-6.1019503652173892</v>
      </c>
      <c r="AP35" s="15">
        <v>-5.6502923440000004</v>
      </c>
      <c r="AQ35" s="15">
        <v>13.97974514369934</v>
      </c>
      <c r="AR35" s="15">
        <v>14.745267213559321</v>
      </c>
      <c r="AS35" s="16"/>
      <c r="AT35" s="16"/>
      <c r="AU35" s="17">
        <v>1.2980496347826112</v>
      </c>
      <c r="AV35" s="17">
        <v>1.749707656</v>
      </c>
      <c r="AW35" t="s">
        <v>68</v>
      </c>
      <c r="AX35" t="s">
        <v>198</v>
      </c>
      <c r="AY35" t="s">
        <v>198</v>
      </c>
      <c r="AZ35" t="s">
        <v>1556</v>
      </c>
      <c r="BA35" t="s">
        <v>1556</v>
      </c>
      <c r="BB35" t="s">
        <v>198</v>
      </c>
      <c r="BC35" t="s">
        <v>1556</v>
      </c>
      <c r="BD35" s="55">
        <f>0/3</f>
        <v>0</v>
      </c>
      <c r="BE35" t="s">
        <v>2371</v>
      </c>
    </row>
    <row r="36" spans="1:57" x14ac:dyDescent="0.2">
      <c r="A36" t="s">
        <v>1860</v>
      </c>
      <c r="B36" t="s">
        <v>237</v>
      </c>
      <c r="C36" t="s">
        <v>49</v>
      </c>
      <c r="D36">
        <v>14</v>
      </c>
      <c r="E36" s="18" t="s">
        <v>238</v>
      </c>
      <c r="F36" s="18" t="s">
        <v>239</v>
      </c>
      <c r="G36">
        <v>52.128219999999999</v>
      </c>
      <c r="H36">
        <v>5.0000000000000001E-3</v>
      </c>
      <c r="I36">
        <v>27</v>
      </c>
      <c r="J36">
        <v>-7.4</v>
      </c>
      <c r="K36" t="s">
        <v>240</v>
      </c>
      <c r="L36" t="s">
        <v>53</v>
      </c>
      <c r="M36" t="s">
        <v>2363</v>
      </c>
      <c r="N36" t="s">
        <v>54</v>
      </c>
      <c r="P36" t="s">
        <v>255</v>
      </c>
      <c r="Q36" t="s">
        <v>56</v>
      </c>
      <c r="R36" t="s">
        <v>256</v>
      </c>
      <c r="S36" t="s">
        <v>58</v>
      </c>
      <c r="T36">
        <v>54</v>
      </c>
      <c r="U36" s="25" t="s">
        <v>257</v>
      </c>
      <c r="V36" t="s">
        <v>258</v>
      </c>
      <c r="W36" t="s">
        <v>77</v>
      </c>
      <c r="X36" t="s">
        <v>79</v>
      </c>
      <c r="Y36" t="s">
        <v>79</v>
      </c>
      <c r="Z36" s="1">
        <v>157</v>
      </c>
      <c r="AA36" s="1" t="s">
        <v>259</v>
      </c>
      <c r="AB36" s="1" t="s">
        <v>260</v>
      </c>
      <c r="AC36" s="1">
        <v>5</v>
      </c>
      <c r="AD36" s="1">
        <v>0</v>
      </c>
      <c r="AE36" s="1" t="s">
        <v>261</v>
      </c>
      <c r="AF36" s="1" t="s">
        <v>195</v>
      </c>
      <c r="AG36" s="1" t="s">
        <v>262</v>
      </c>
      <c r="AH36" s="1">
        <v>1</v>
      </c>
      <c r="AI36" s="12">
        <v>-15.233199999999998</v>
      </c>
      <c r="AJ36" s="13">
        <v>-4.1399999999999997</v>
      </c>
      <c r="AK36" s="12">
        <v>26.6420326</v>
      </c>
      <c r="AL36" s="12">
        <v>17.609191947999999</v>
      </c>
      <c r="AM36" s="14">
        <v>17.815006049719997</v>
      </c>
      <c r="AN36" s="14">
        <v>16.209191948000001</v>
      </c>
      <c r="AO36" s="15">
        <v>-6.936539243478256</v>
      </c>
      <c r="AP36" s="15">
        <v>-6.2731681659999978</v>
      </c>
      <c r="AQ36" s="15">
        <v>12.565187722918211</v>
      </c>
      <c r="AR36" s="15">
        <v>13.689545481355935</v>
      </c>
      <c r="AS36" s="16"/>
      <c r="AT36" s="16"/>
      <c r="AU36" s="17">
        <v>0.46346075652174434</v>
      </c>
      <c r="AV36" s="17">
        <v>1.1268318340000025</v>
      </c>
      <c r="AW36" t="s">
        <v>68</v>
      </c>
      <c r="AX36" t="s">
        <v>198</v>
      </c>
      <c r="AY36" t="s">
        <v>198</v>
      </c>
      <c r="AZ36" t="s">
        <v>1556</v>
      </c>
      <c r="BA36" t="s">
        <v>1556</v>
      </c>
      <c r="BB36" t="s">
        <v>198</v>
      </c>
      <c r="BC36" t="s">
        <v>1556</v>
      </c>
      <c r="BD36" s="55">
        <f t="shared" ref="BD36:BD64" si="0">0/3</f>
        <v>0</v>
      </c>
      <c r="BE36" t="s">
        <v>2371</v>
      </c>
    </row>
    <row r="37" spans="1:57" x14ac:dyDescent="0.2">
      <c r="A37" t="s">
        <v>1861</v>
      </c>
      <c r="B37" t="s">
        <v>237</v>
      </c>
      <c r="C37" t="s">
        <v>49</v>
      </c>
      <c r="D37">
        <v>14</v>
      </c>
      <c r="E37" s="18" t="s">
        <v>238</v>
      </c>
      <c r="F37" s="18" t="s">
        <v>239</v>
      </c>
      <c r="G37">
        <v>52.128219999999999</v>
      </c>
      <c r="H37">
        <v>5.0000000000000001E-3</v>
      </c>
      <c r="I37">
        <v>27</v>
      </c>
      <c r="J37">
        <v>-7.4</v>
      </c>
      <c r="K37" t="s">
        <v>240</v>
      </c>
      <c r="L37" t="s">
        <v>53</v>
      </c>
      <c r="M37" t="s">
        <v>2363</v>
      </c>
      <c r="N37" t="s">
        <v>54</v>
      </c>
      <c r="P37" t="s">
        <v>110</v>
      </c>
      <c r="Q37" t="s">
        <v>104</v>
      </c>
      <c r="R37" t="s">
        <v>263</v>
      </c>
      <c r="S37" t="s">
        <v>58</v>
      </c>
      <c r="T37">
        <v>7</v>
      </c>
      <c r="U37" s="25" t="s">
        <v>264</v>
      </c>
      <c r="V37" t="s">
        <v>265</v>
      </c>
      <c r="W37" s="18" t="s">
        <v>127</v>
      </c>
      <c r="X37" t="s">
        <v>85</v>
      </c>
      <c r="Y37" t="s">
        <v>85</v>
      </c>
      <c r="Z37" s="1">
        <v>172</v>
      </c>
      <c r="AA37" s="1" t="s">
        <v>266</v>
      </c>
      <c r="AB37" s="1" t="s">
        <v>267</v>
      </c>
      <c r="AC37" s="1">
        <v>4</v>
      </c>
      <c r="AD37" s="1">
        <v>0</v>
      </c>
      <c r="AE37" s="1" t="s">
        <v>268</v>
      </c>
      <c r="AF37" s="1" t="s">
        <v>248</v>
      </c>
      <c r="AG37" s="1" t="s">
        <v>67</v>
      </c>
      <c r="AH37" s="1">
        <v>0</v>
      </c>
      <c r="AI37" s="12">
        <v>-14.461799999999998</v>
      </c>
      <c r="AJ37" s="13">
        <v>-4.2699999999999996</v>
      </c>
      <c r="AK37" s="14">
        <v>26.508014299999999</v>
      </c>
      <c r="AL37" s="14">
        <v>17.477854013999998</v>
      </c>
      <c r="AM37" s="14">
        <v>17.676672360459996</v>
      </c>
      <c r="AN37" s="14">
        <v>16.077854014</v>
      </c>
      <c r="AO37" s="15">
        <v>-7.222056491304345</v>
      </c>
      <c r="AP37" s="15">
        <v>-6.4862572629999988</v>
      </c>
      <c r="AQ37" s="15">
        <v>12.081260184229924</v>
      </c>
      <c r="AR37" s="15">
        <v>13.328377520338986</v>
      </c>
      <c r="AS37" s="16"/>
      <c r="AT37" s="16"/>
      <c r="AU37" s="17">
        <v>0.17794350869565534</v>
      </c>
      <c r="AV37" s="17">
        <v>0.91374273700000153</v>
      </c>
      <c r="AW37" t="s">
        <v>68</v>
      </c>
      <c r="AX37" t="s">
        <v>198</v>
      </c>
      <c r="AY37" t="s">
        <v>198</v>
      </c>
      <c r="AZ37" t="s">
        <v>1556</v>
      </c>
      <c r="BA37" t="s">
        <v>1556</v>
      </c>
      <c r="BB37" t="s">
        <v>198</v>
      </c>
      <c r="BC37" t="s">
        <v>1556</v>
      </c>
      <c r="BD37" s="55">
        <f t="shared" si="0"/>
        <v>0</v>
      </c>
      <c r="BE37" t="s">
        <v>2371</v>
      </c>
    </row>
    <row r="38" spans="1:57" x14ac:dyDescent="0.2">
      <c r="A38" t="s">
        <v>1862</v>
      </c>
      <c r="B38" t="s">
        <v>237</v>
      </c>
      <c r="C38" t="s">
        <v>49</v>
      </c>
      <c r="D38">
        <v>14</v>
      </c>
      <c r="E38" s="18" t="s">
        <v>238</v>
      </c>
      <c r="F38" s="18" t="s">
        <v>239</v>
      </c>
      <c r="G38">
        <v>52.128219999999999</v>
      </c>
      <c r="H38">
        <v>5.0000000000000001E-3</v>
      </c>
      <c r="I38">
        <v>27</v>
      </c>
      <c r="J38">
        <v>-7.4</v>
      </c>
      <c r="K38" t="s">
        <v>240</v>
      </c>
      <c r="L38" t="s">
        <v>53</v>
      </c>
      <c r="M38" t="s">
        <v>2363</v>
      </c>
      <c r="N38" t="s">
        <v>54</v>
      </c>
      <c r="P38" s="18" t="s">
        <v>103</v>
      </c>
      <c r="Q38" t="s">
        <v>104</v>
      </c>
      <c r="R38" t="s">
        <v>269</v>
      </c>
      <c r="S38" t="s">
        <v>58</v>
      </c>
      <c r="T38">
        <v>5</v>
      </c>
      <c r="U38" s="25" t="s">
        <v>270</v>
      </c>
      <c r="V38" t="s">
        <v>271</v>
      </c>
      <c r="W38" t="s">
        <v>77</v>
      </c>
      <c r="X38" t="s">
        <v>79</v>
      </c>
      <c r="Y38" t="s">
        <v>79</v>
      </c>
      <c r="Z38">
        <v>166</v>
      </c>
      <c r="AA38" t="s">
        <v>272</v>
      </c>
      <c r="AB38" t="s">
        <v>273</v>
      </c>
      <c r="AC38">
        <v>2</v>
      </c>
      <c r="AD38">
        <v>1</v>
      </c>
      <c r="AE38" t="s">
        <v>202</v>
      </c>
      <c r="AF38" t="s">
        <v>66</v>
      </c>
      <c r="AG38" t="s">
        <v>274</v>
      </c>
      <c r="AH38">
        <v>1</v>
      </c>
      <c r="AI38" s="12">
        <v>-14.643200000000002</v>
      </c>
      <c r="AJ38" s="14">
        <v>-4.33</v>
      </c>
      <c r="AK38" s="12">
        <v>26.446159699999999</v>
      </c>
      <c r="AL38" s="12">
        <v>17.417236505999998</v>
      </c>
      <c r="AM38" s="14">
        <v>17.612826042339996</v>
      </c>
      <c r="AN38" s="14">
        <v>16.017236506</v>
      </c>
      <c r="AO38" s="15">
        <v>-7.353833682608693</v>
      </c>
      <c r="AP38" s="15">
        <v>-6.5846060769999966</v>
      </c>
      <c r="AQ38" s="15">
        <v>11.857909012527639</v>
      </c>
      <c r="AR38" s="15">
        <v>13.161684615254243</v>
      </c>
      <c r="AS38" s="16"/>
      <c r="AT38" s="16"/>
      <c r="AU38" s="17">
        <v>4.6166317391307388E-2</v>
      </c>
      <c r="AV38" s="17">
        <v>0.8153939230000038</v>
      </c>
      <c r="AW38" t="s">
        <v>68</v>
      </c>
      <c r="AX38" t="s">
        <v>198</v>
      </c>
      <c r="AY38" t="s">
        <v>198</v>
      </c>
      <c r="AZ38" t="s">
        <v>1556</v>
      </c>
      <c r="BA38" t="s">
        <v>1556</v>
      </c>
      <c r="BB38" t="s">
        <v>198</v>
      </c>
      <c r="BC38" t="s">
        <v>1556</v>
      </c>
      <c r="BD38" s="55">
        <f t="shared" si="0"/>
        <v>0</v>
      </c>
      <c r="BE38" t="s">
        <v>2371</v>
      </c>
    </row>
    <row r="39" spans="1:57" x14ac:dyDescent="0.2">
      <c r="A39" t="s">
        <v>1863</v>
      </c>
      <c r="B39" t="s">
        <v>237</v>
      </c>
      <c r="C39" t="s">
        <v>49</v>
      </c>
      <c r="D39">
        <v>14</v>
      </c>
      <c r="E39" s="18" t="s">
        <v>238</v>
      </c>
      <c r="F39" s="18" t="s">
        <v>239</v>
      </c>
      <c r="G39">
        <v>52.128219999999999</v>
      </c>
      <c r="H39">
        <v>5.0000000000000001E-3</v>
      </c>
      <c r="I39">
        <v>27</v>
      </c>
      <c r="J39">
        <v>-7.4</v>
      </c>
      <c r="K39" t="s">
        <v>240</v>
      </c>
      <c r="L39" t="s">
        <v>53</v>
      </c>
      <c r="M39" t="s">
        <v>2363</v>
      </c>
      <c r="N39" t="s">
        <v>54</v>
      </c>
      <c r="P39" t="s">
        <v>241</v>
      </c>
      <c r="Q39" t="s">
        <v>131</v>
      </c>
      <c r="R39" t="s">
        <v>269</v>
      </c>
      <c r="S39" t="s">
        <v>58</v>
      </c>
      <c r="T39">
        <v>98</v>
      </c>
      <c r="U39" s="25" t="s">
        <v>275</v>
      </c>
      <c r="V39" t="s">
        <v>244</v>
      </c>
      <c r="W39" t="s">
        <v>135</v>
      </c>
      <c r="X39" t="s">
        <v>85</v>
      </c>
      <c r="Y39" t="s">
        <v>85</v>
      </c>
      <c r="Z39" s="1">
        <v>172</v>
      </c>
      <c r="AA39" s="1" t="s">
        <v>276</v>
      </c>
      <c r="AB39" s="1" t="s">
        <v>277</v>
      </c>
      <c r="AC39" s="1">
        <v>3</v>
      </c>
      <c r="AD39" s="1">
        <v>0</v>
      </c>
      <c r="AE39" s="1" t="s">
        <v>81</v>
      </c>
      <c r="AF39" s="1" t="s">
        <v>66</v>
      </c>
      <c r="AG39" s="1" t="s">
        <v>119</v>
      </c>
      <c r="AH39" s="1">
        <v>0</v>
      </c>
      <c r="AI39" s="12">
        <v>-14.071200000000001</v>
      </c>
      <c r="AJ39" s="13">
        <v>-4.3499999999999996</v>
      </c>
      <c r="AK39" s="14">
        <v>26.425541500000001</v>
      </c>
      <c r="AL39" s="14">
        <v>17.397030669999999</v>
      </c>
      <c r="AM39" s="14">
        <v>17.591543936299999</v>
      </c>
      <c r="AN39" s="14">
        <v>15.997030669999999</v>
      </c>
      <c r="AO39" s="15">
        <v>-7.3977594130434765</v>
      </c>
      <c r="AP39" s="15">
        <v>-6.6173890149999934</v>
      </c>
      <c r="AQ39" s="15">
        <v>11.783458621960209</v>
      </c>
      <c r="AR39" s="15">
        <v>13.106120313559334</v>
      </c>
      <c r="AS39" s="16"/>
      <c r="AT39" s="16"/>
      <c r="AU39" s="17">
        <v>2.240586956523849E-3</v>
      </c>
      <c r="AV39" s="17">
        <v>0.78261098500000692</v>
      </c>
      <c r="AW39" t="s">
        <v>68</v>
      </c>
      <c r="AX39" t="s">
        <v>198</v>
      </c>
      <c r="AY39" t="s">
        <v>198</v>
      </c>
      <c r="AZ39" t="s">
        <v>1556</v>
      </c>
      <c r="BA39" t="s">
        <v>1556</v>
      </c>
      <c r="BB39" t="s">
        <v>198</v>
      </c>
      <c r="BC39" t="s">
        <v>1556</v>
      </c>
      <c r="BD39" s="55">
        <f t="shared" si="0"/>
        <v>0</v>
      </c>
      <c r="BE39" t="s">
        <v>2371</v>
      </c>
    </row>
    <row r="40" spans="1:57" x14ac:dyDescent="0.2">
      <c r="A40" t="s">
        <v>1864</v>
      </c>
      <c r="B40" t="s">
        <v>237</v>
      </c>
      <c r="C40" t="s">
        <v>49</v>
      </c>
      <c r="D40">
        <v>14</v>
      </c>
      <c r="E40" s="18" t="s">
        <v>238</v>
      </c>
      <c r="F40" s="18" t="s">
        <v>239</v>
      </c>
      <c r="G40">
        <v>52.128219999999999</v>
      </c>
      <c r="H40">
        <v>5.0000000000000001E-3</v>
      </c>
      <c r="I40">
        <v>27</v>
      </c>
      <c r="J40">
        <v>-7.4</v>
      </c>
      <c r="K40" t="s">
        <v>240</v>
      </c>
      <c r="L40" t="s">
        <v>53</v>
      </c>
      <c r="M40" t="s">
        <v>2363</v>
      </c>
      <c r="N40" t="s">
        <v>54</v>
      </c>
      <c r="P40" t="s">
        <v>249</v>
      </c>
      <c r="Q40" t="s">
        <v>104</v>
      </c>
      <c r="R40" t="s">
        <v>242</v>
      </c>
      <c r="S40" t="s">
        <v>58</v>
      </c>
      <c r="T40">
        <v>93</v>
      </c>
      <c r="U40" s="25" t="s">
        <v>278</v>
      </c>
      <c r="V40" t="s">
        <v>279</v>
      </c>
      <c r="W40" t="s">
        <v>140</v>
      </c>
      <c r="X40" t="s">
        <v>79</v>
      </c>
      <c r="Y40" t="s">
        <v>79</v>
      </c>
      <c r="Z40" s="1">
        <v>162</v>
      </c>
      <c r="AA40" s="1" t="s">
        <v>280</v>
      </c>
      <c r="AB40" s="1" t="s">
        <v>281</v>
      </c>
      <c r="AC40" s="1">
        <v>8</v>
      </c>
      <c r="AD40" s="1">
        <v>1</v>
      </c>
      <c r="AE40" s="1" t="s">
        <v>188</v>
      </c>
      <c r="AF40" s="1" t="s">
        <v>282</v>
      </c>
      <c r="AG40" s="1" t="s">
        <v>67</v>
      </c>
      <c r="AH40" s="1">
        <v>1</v>
      </c>
      <c r="AI40" s="12">
        <v>-15.239600000000001</v>
      </c>
      <c r="AJ40" s="13">
        <v>-4.5</v>
      </c>
      <c r="AK40" s="12">
        <v>26.270904999999999</v>
      </c>
      <c r="AL40" s="12">
        <v>17.2454869</v>
      </c>
      <c r="AM40" s="14">
        <v>17.431928141</v>
      </c>
      <c r="AN40" s="14">
        <v>15.845486899999999</v>
      </c>
      <c r="AO40" s="15">
        <v>-7.7272023913043464</v>
      </c>
      <c r="AP40" s="15">
        <v>-6.8632610499999984</v>
      </c>
      <c r="AQ40" s="15">
        <v>11.225080692704498</v>
      </c>
      <c r="AR40" s="15">
        <v>12.689388050847461</v>
      </c>
      <c r="AS40" s="16"/>
      <c r="AT40" s="16"/>
      <c r="AU40" s="17">
        <v>-0.32720239130434603</v>
      </c>
      <c r="AV40" s="17">
        <v>0.53673895000000194</v>
      </c>
      <c r="AW40" t="s">
        <v>68</v>
      </c>
      <c r="AX40" t="s">
        <v>198</v>
      </c>
      <c r="AY40" t="s">
        <v>198</v>
      </c>
      <c r="AZ40" t="s">
        <v>1556</v>
      </c>
      <c r="BA40" t="s">
        <v>1556</v>
      </c>
      <c r="BB40" t="s">
        <v>198</v>
      </c>
      <c r="BC40" t="s">
        <v>1556</v>
      </c>
      <c r="BD40" s="55">
        <f t="shared" si="0"/>
        <v>0</v>
      </c>
      <c r="BE40" t="s">
        <v>2371</v>
      </c>
    </row>
    <row r="41" spans="1:57" x14ac:dyDescent="0.2">
      <c r="A41" t="s">
        <v>1865</v>
      </c>
      <c r="B41" t="s">
        <v>237</v>
      </c>
      <c r="C41" t="s">
        <v>49</v>
      </c>
      <c r="D41">
        <v>14</v>
      </c>
      <c r="E41" s="18" t="s">
        <v>238</v>
      </c>
      <c r="F41" s="18" t="s">
        <v>239</v>
      </c>
      <c r="G41">
        <v>52.128219999999999</v>
      </c>
      <c r="H41">
        <v>5.0000000000000001E-3</v>
      </c>
      <c r="I41">
        <v>27</v>
      </c>
      <c r="J41">
        <v>-7.4</v>
      </c>
      <c r="K41" t="s">
        <v>240</v>
      </c>
      <c r="L41" t="s">
        <v>53</v>
      </c>
      <c r="M41" t="s">
        <v>2363</v>
      </c>
      <c r="N41" t="s">
        <v>54</v>
      </c>
      <c r="P41" t="s">
        <v>249</v>
      </c>
      <c r="Q41" t="s">
        <v>104</v>
      </c>
      <c r="R41" t="s">
        <v>82</v>
      </c>
      <c r="S41" t="s">
        <v>58</v>
      </c>
      <c r="T41">
        <v>95</v>
      </c>
      <c r="U41" s="25" t="s">
        <v>283</v>
      </c>
      <c r="V41" t="s">
        <v>284</v>
      </c>
      <c r="W41" t="s">
        <v>285</v>
      </c>
      <c r="X41" t="s">
        <v>79</v>
      </c>
      <c r="Y41" t="s">
        <v>79</v>
      </c>
      <c r="Z41" s="1">
        <v>165</v>
      </c>
      <c r="AA41" s="1" t="s">
        <v>286</v>
      </c>
      <c r="AB41" s="1" t="s">
        <v>287</v>
      </c>
      <c r="AC41" s="1">
        <v>8</v>
      </c>
      <c r="AD41" s="1">
        <v>1</v>
      </c>
      <c r="AE41" s="1" t="s">
        <v>202</v>
      </c>
      <c r="AF41" s="1" t="s">
        <v>66</v>
      </c>
      <c r="AG41" s="1" t="s">
        <v>67</v>
      </c>
      <c r="AH41" s="1">
        <v>1</v>
      </c>
      <c r="AI41" s="12">
        <v>-14.305</v>
      </c>
      <c r="AJ41" s="14">
        <v>-4.5</v>
      </c>
      <c r="AK41" s="14">
        <v>26.270904999999999</v>
      </c>
      <c r="AL41" s="14">
        <v>17.2454869</v>
      </c>
      <c r="AM41" s="14">
        <v>17.431928141</v>
      </c>
      <c r="AN41" s="14">
        <v>15.845486899999999</v>
      </c>
      <c r="AO41" s="15">
        <v>-7.7272023913043464</v>
      </c>
      <c r="AP41" s="15">
        <v>-6.8632610499999984</v>
      </c>
      <c r="AQ41" s="15">
        <v>11.225080692704498</v>
      </c>
      <c r="AR41" s="15">
        <v>12.689388050847461</v>
      </c>
      <c r="AS41" s="16"/>
      <c r="AT41" s="16"/>
      <c r="AU41" s="17">
        <v>-0.32720239130434603</v>
      </c>
      <c r="AV41" s="17">
        <v>0.53673895000000194</v>
      </c>
      <c r="AW41" t="s">
        <v>68</v>
      </c>
      <c r="AX41" t="s">
        <v>198</v>
      </c>
      <c r="AY41" t="s">
        <v>198</v>
      </c>
      <c r="AZ41" t="s">
        <v>1556</v>
      </c>
      <c r="BA41" t="s">
        <v>1556</v>
      </c>
      <c r="BB41" t="s">
        <v>198</v>
      </c>
      <c r="BC41" t="s">
        <v>1556</v>
      </c>
      <c r="BD41" s="55">
        <f t="shared" si="0"/>
        <v>0</v>
      </c>
      <c r="BE41" t="s">
        <v>2371</v>
      </c>
    </row>
    <row r="42" spans="1:57" x14ac:dyDescent="0.2">
      <c r="A42" t="s">
        <v>1866</v>
      </c>
      <c r="B42" t="s">
        <v>237</v>
      </c>
      <c r="C42" t="s">
        <v>49</v>
      </c>
      <c r="D42">
        <v>14</v>
      </c>
      <c r="E42" s="18" t="s">
        <v>238</v>
      </c>
      <c r="F42" s="18" t="s">
        <v>239</v>
      </c>
      <c r="G42">
        <v>52.128219999999999</v>
      </c>
      <c r="H42">
        <v>5.0000000000000001E-3</v>
      </c>
      <c r="I42">
        <v>27</v>
      </c>
      <c r="J42">
        <v>-7.4</v>
      </c>
      <c r="K42" t="s">
        <v>240</v>
      </c>
      <c r="L42" t="s">
        <v>53</v>
      </c>
      <c r="M42" t="s">
        <v>2363</v>
      </c>
      <c r="N42" t="s">
        <v>54</v>
      </c>
      <c r="P42" t="s">
        <v>255</v>
      </c>
      <c r="Q42" t="s">
        <v>56</v>
      </c>
      <c r="R42" t="s">
        <v>288</v>
      </c>
      <c r="S42" t="s">
        <v>58</v>
      </c>
      <c r="T42">
        <v>77</v>
      </c>
      <c r="U42" s="25" t="s">
        <v>289</v>
      </c>
      <c r="V42" t="s">
        <v>76</v>
      </c>
      <c r="W42" t="s">
        <v>84</v>
      </c>
      <c r="X42" t="s">
        <v>85</v>
      </c>
      <c r="Y42" t="s">
        <v>85</v>
      </c>
      <c r="AA42" t="s">
        <v>290</v>
      </c>
      <c r="AB42" t="s">
        <v>291</v>
      </c>
      <c r="AC42">
        <v>3</v>
      </c>
      <c r="AD42">
        <v>0</v>
      </c>
      <c r="AE42" s="1" t="s">
        <v>202</v>
      </c>
      <c r="AF42" t="s">
        <v>66</v>
      </c>
      <c r="AG42" t="s">
        <v>67</v>
      </c>
      <c r="AH42" s="1">
        <v>0</v>
      </c>
      <c r="AI42" s="12">
        <v>-13.8878</v>
      </c>
      <c r="AJ42" s="13">
        <v>-4.5999999999999996</v>
      </c>
      <c r="AK42" s="12">
        <v>26.167814</v>
      </c>
      <c r="AL42" s="12">
        <v>17.144457719999998</v>
      </c>
      <c r="AM42" s="14">
        <v>17.325517610799999</v>
      </c>
      <c r="AN42" s="14">
        <v>15.744457719999998</v>
      </c>
      <c r="AO42" s="15">
        <v>-7.9468310434782614</v>
      </c>
      <c r="AP42" s="15">
        <v>-7.027175739999997</v>
      </c>
      <c r="AQ42" s="15">
        <v>10.852828739867354</v>
      </c>
      <c r="AR42" s="15">
        <v>12.411566542372887</v>
      </c>
      <c r="AS42" s="16"/>
      <c r="AT42" s="16"/>
      <c r="AU42" s="17">
        <v>-0.54683104347826106</v>
      </c>
      <c r="AV42" s="17">
        <v>0.37282426000000335</v>
      </c>
      <c r="AW42" t="s">
        <v>68</v>
      </c>
      <c r="AX42" t="s">
        <v>198</v>
      </c>
      <c r="AY42" t="s">
        <v>198</v>
      </c>
      <c r="AZ42" t="s">
        <v>1556</v>
      </c>
      <c r="BA42" t="s">
        <v>1556</v>
      </c>
      <c r="BB42" t="s">
        <v>198</v>
      </c>
      <c r="BC42" t="s">
        <v>1556</v>
      </c>
      <c r="BD42" s="55">
        <f t="shared" si="0"/>
        <v>0</v>
      </c>
      <c r="BE42" t="s">
        <v>2371</v>
      </c>
    </row>
    <row r="43" spans="1:57" x14ac:dyDescent="0.2">
      <c r="A43" t="s">
        <v>1867</v>
      </c>
      <c r="B43" t="s">
        <v>237</v>
      </c>
      <c r="C43" t="s">
        <v>49</v>
      </c>
      <c r="D43">
        <v>14</v>
      </c>
      <c r="E43" s="18" t="s">
        <v>238</v>
      </c>
      <c r="F43" s="18" t="s">
        <v>239</v>
      </c>
      <c r="G43">
        <v>52.128219999999999</v>
      </c>
      <c r="H43">
        <v>5.0000000000000001E-3</v>
      </c>
      <c r="I43">
        <v>27</v>
      </c>
      <c r="J43">
        <v>-7.4</v>
      </c>
      <c r="K43" t="s">
        <v>240</v>
      </c>
      <c r="L43" t="s">
        <v>53</v>
      </c>
      <c r="M43" t="s">
        <v>2363</v>
      </c>
      <c r="N43" t="s">
        <v>54</v>
      </c>
      <c r="P43" t="s">
        <v>155</v>
      </c>
      <c r="Q43" t="s">
        <v>131</v>
      </c>
      <c r="R43" t="s">
        <v>263</v>
      </c>
      <c r="S43" t="s">
        <v>58</v>
      </c>
      <c r="T43">
        <v>12</v>
      </c>
      <c r="U43" s="26" t="s">
        <v>292</v>
      </c>
      <c r="V43" t="s">
        <v>293</v>
      </c>
      <c r="W43" t="s">
        <v>84</v>
      </c>
      <c r="X43" t="s">
        <v>85</v>
      </c>
      <c r="Y43" t="s">
        <v>85</v>
      </c>
      <c r="Z43" s="1">
        <v>183</v>
      </c>
      <c r="AA43" s="1" t="s">
        <v>294</v>
      </c>
      <c r="AB43" s="1" t="s">
        <v>295</v>
      </c>
      <c r="AC43" s="1">
        <v>5</v>
      </c>
      <c r="AD43" s="1">
        <v>0</v>
      </c>
      <c r="AE43" s="1" t="s">
        <v>202</v>
      </c>
      <c r="AF43" s="1" t="s">
        <v>66</v>
      </c>
      <c r="AG43" s="1" t="s">
        <v>296</v>
      </c>
      <c r="AH43" s="1">
        <v>0</v>
      </c>
      <c r="AI43" s="12">
        <v>-15.188600000000003</v>
      </c>
      <c r="AJ43" s="13">
        <v>-4.6500000000000004</v>
      </c>
      <c r="AK43" s="14">
        <v>26.1162685</v>
      </c>
      <c r="AL43" s="14">
        <v>17.09394313</v>
      </c>
      <c r="AM43" s="14">
        <v>17.272312345700001</v>
      </c>
      <c r="AN43" s="14">
        <v>15.693943129999999</v>
      </c>
      <c r="AO43" s="15">
        <v>-8.0566453695652154</v>
      </c>
      <c r="AP43" s="15">
        <v>-7.1091330849999963</v>
      </c>
      <c r="AQ43" s="15">
        <v>10.666702763448788</v>
      </c>
      <c r="AR43" s="15">
        <v>12.2726557881356</v>
      </c>
      <c r="AS43" s="16"/>
      <c r="AT43" s="16"/>
      <c r="AU43" s="17">
        <v>-0.65664536956521502</v>
      </c>
      <c r="AV43" s="17">
        <v>0.29086691500000406</v>
      </c>
      <c r="AW43" t="s">
        <v>68</v>
      </c>
      <c r="AX43" t="s">
        <v>198</v>
      </c>
      <c r="AY43" t="s">
        <v>198</v>
      </c>
      <c r="AZ43" t="s">
        <v>1556</v>
      </c>
      <c r="BA43" t="s">
        <v>1556</v>
      </c>
      <c r="BB43" t="s">
        <v>198</v>
      </c>
      <c r="BC43" t="s">
        <v>1556</v>
      </c>
      <c r="BD43" s="55">
        <f t="shared" si="0"/>
        <v>0</v>
      </c>
      <c r="BE43" t="s">
        <v>2371</v>
      </c>
    </row>
    <row r="44" spans="1:57" x14ac:dyDescent="0.2">
      <c r="A44" t="s">
        <v>1868</v>
      </c>
      <c r="B44" t="s">
        <v>237</v>
      </c>
      <c r="C44" t="s">
        <v>49</v>
      </c>
      <c r="D44">
        <v>14</v>
      </c>
      <c r="E44" s="18" t="s">
        <v>238</v>
      </c>
      <c r="F44" s="18" t="s">
        <v>239</v>
      </c>
      <c r="G44">
        <v>52.128219999999999</v>
      </c>
      <c r="H44">
        <v>5.0000000000000001E-3</v>
      </c>
      <c r="I44">
        <v>27</v>
      </c>
      <c r="J44">
        <v>-7.4</v>
      </c>
      <c r="K44" t="s">
        <v>240</v>
      </c>
      <c r="L44" t="s">
        <v>53</v>
      </c>
      <c r="M44" t="s">
        <v>2363</v>
      </c>
      <c r="N44" t="s">
        <v>54</v>
      </c>
      <c r="P44" t="s">
        <v>297</v>
      </c>
      <c r="Q44" t="s">
        <v>298</v>
      </c>
      <c r="R44" t="s">
        <v>299</v>
      </c>
      <c r="S44" t="s">
        <v>58</v>
      </c>
      <c r="T44">
        <v>100</v>
      </c>
      <c r="U44" s="25" t="s">
        <v>300</v>
      </c>
      <c r="V44" t="s">
        <v>301</v>
      </c>
      <c r="W44" t="s">
        <v>84</v>
      </c>
      <c r="X44" t="s">
        <v>85</v>
      </c>
      <c r="Y44" s="1" t="s">
        <v>85</v>
      </c>
      <c r="Z44" s="1">
        <v>175</v>
      </c>
      <c r="AA44" s="1" t="s">
        <v>302</v>
      </c>
      <c r="AB44" s="1" t="s">
        <v>220</v>
      </c>
      <c r="AC44" s="1">
        <v>1</v>
      </c>
      <c r="AD44" s="1">
        <v>0</v>
      </c>
      <c r="AE44" s="1" t="s">
        <v>202</v>
      </c>
      <c r="AF44" s="1" t="s">
        <v>66</v>
      </c>
      <c r="AG44" s="1" t="s">
        <v>303</v>
      </c>
      <c r="AH44" s="1">
        <v>0</v>
      </c>
      <c r="AI44" s="12">
        <v>-14.920600000000002</v>
      </c>
      <c r="AJ44" s="14">
        <v>-4.66</v>
      </c>
      <c r="AK44" s="12">
        <v>26.1059594</v>
      </c>
      <c r="AL44" s="12">
        <v>17.083840211999998</v>
      </c>
      <c r="AM44" s="14">
        <v>17.261671292679999</v>
      </c>
      <c r="AN44" s="14">
        <v>15.683840211999998</v>
      </c>
      <c r="AO44" s="15">
        <v>-8.0786082347826103</v>
      </c>
      <c r="AP44" s="15">
        <v>-7.1255245540000018</v>
      </c>
      <c r="AQ44" s="15">
        <v>10.629477568165067</v>
      </c>
      <c r="AR44" s="15">
        <v>12.244873637288132</v>
      </c>
      <c r="AS44" s="16"/>
      <c r="AT44" s="16"/>
      <c r="AU44" s="17">
        <v>-0.6786082347826099</v>
      </c>
      <c r="AV44" s="17">
        <v>0.27447544599999851</v>
      </c>
      <c r="AW44" t="s">
        <v>68</v>
      </c>
      <c r="AX44" t="s">
        <v>198</v>
      </c>
      <c r="AY44" t="s">
        <v>198</v>
      </c>
      <c r="AZ44" t="s">
        <v>1556</v>
      </c>
      <c r="BA44" t="s">
        <v>1556</v>
      </c>
      <c r="BB44" t="s">
        <v>198</v>
      </c>
      <c r="BC44" t="s">
        <v>1556</v>
      </c>
      <c r="BD44" s="55">
        <f t="shared" si="0"/>
        <v>0</v>
      </c>
      <c r="BE44" t="s">
        <v>2371</v>
      </c>
    </row>
    <row r="45" spans="1:57" x14ac:dyDescent="0.2">
      <c r="A45" t="s">
        <v>1869</v>
      </c>
      <c r="B45" t="s">
        <v>237</v>
      </c>
      <c r="C45" t="s">
        <v>49</v>
      </c>
      <c r="D45">
        <v>14</v>
      </c>
      <c r="E45" s="18" t="s">
        <v>238</v>
      </c>
      <c r="F45" s="18" t="s">
        <v>239</v>
      </c>
      <c r="G45">
        <v>52.128219999999999</v>
      </c>
      <c r="H45">
        <v>5.0000000000000001E-3</v>
      </c>
      <c r="I45">
        <v>27</v>
      </c>
      <c r="J45">
        <v>-7.4</v>
      </c>
      <c r="K45" t="s">
        <v>240</v>
      </c>
      <c r="L45" t="s">
        <v>53</v>
      </c>
      <c r="M45" t="s">
        <v>2363</v>
      </c>
      <c r="N45" t="s">
        <v>54</v>
      </c>
      <c r="P45" t="s">
        <v>103</v>
      </c>
      <c r="Q45" t="s">
        <v>104</v>
      </c>
      <c r="R45" t="s">
        <v>304</v>
      </c>
      <c r="S45" t="s">
        <v>58</v>
      </c>
      <c r="T45">
        <v>14</v>
      </c>
      <c r="U45" s="25" t="s">
        <v>305</v>
      </c>
      <c r="V45" t="s">
        <v>279</v>
      </c>
      <c r="W45" t="s">
        <v>140</v>
      </c>
      <c r="X45" t="s">
        <v>79</v>
      </c>
      <c r="Y45" t="s">
        <v>79</v>
      </c>
      <c r="AA45" s="1" t="s">
        <v>306</v>
      </c>
      <c r="AB45" s="1" t="s">
        <v>307</v>
      </c>
      <c r="AC45" s="1">
        <v>4</v>
      </c>
      <c r="AD45" s="1">
        <v>1</v>
      </c>
      <c r="AE45" s="1" t="s">
        <v>202</v>
      </c>
      <c r="AF45" s="1" t="s">
        <v>282</v>
      </c>
      <c r="AG45" s="1" t="s">
        <v>67</v>
      </c>
      <c r="AH45" s="1">
        <v>1</v>
      </c>
      <c r="AI45" s="12">
        <v>-13.742400000000004</v>
      </c>
      <c r="AJ45" s="13">
        <v>-4.6900000000000004</v>
      </c>
      <c r="AK45" s="14">
        <v>26.075032100000001</v>
      </c>
      <c r="AL45" s="14">
        <v>17.053531458000002</v>
      </c>
      <c r="AM45" s="14">
        <v>17.229748133619999</v>
      </c>
      <c r="AN45" s="14">
        <v>15.653531458000002</v>
      </c>
      <c r="AO45" s="15">
        <v>-8.1444968304347753</v>
      </c>
      <c r="AP45" s="15">
        <v>-7.1746989609999972</v>
      </c>
      <c r="AQ45" s="15">
        <v>10.517801982313941</v>
      </c>
      <c r="AR45" s="15">
        <v>12.161527184745768</v>
      </c>
      <c r="AS45" s="16"/>
      <c r="AT45" s="16"/>
      <c r="AU45" s="17">
        <v>-0.74449683043477499</v>
      </c>
      <c r="AV45" s="17">
        <v>0.2253010390000032</v>
      </c>
      <c r="AW45" t="s">
        <v>68</v>
      </c>
      <c r="AX45" t="s">
        <v>198</v>
      </c>
      <c r="AY45" t="s">
        <v>198</v>
      </c>
      <c r="AZ45" t="s">
        <v>1556</v>
      </c>
      <c r="BA45" t="s">
        <v>1556</v>
      </c>
      <c r="BB45" t="s">
        <v>198</v>
      </c>
      <c r="BC45" t="s">
        <v>1556</v>
      </c>
      <c r="BD45" s="55">
        <f t="shared" si="0"/>
        <v>0</v>
      </c>
      <c r="BE45" t="s">
        <v>2371</v>
      </c>
    </row>
    <row r="46" spans="1:57" x14ac:dyDescent="0.2">
      <c r="A46" t="s">
        <v>1870</v>
      </c>
      <c r="B46" t="s">
        <v>237</v>
      </c>
      <c r="C46" t="s">
        <v>49</v>
      </c>
      <c r="D46">
        <v>14</v>
      </c>
      <c r="E46" s="18" t="s">
        <v>238</v>
      </c>
      <c r="F46" s="18" t="s">
        <v>239</v>
      </c>
      <c r="G46">
        <v>52.128219999999999</v>
      </c>
      <c r="H46">
        <v>5.0000000000000001E-3</v>
      </c>
      <c r="I46">
        <v>27</v>
      </c>
      <c r="J46">
        <v>-7.4</v>
      </c>
      <c r="K46" t="s">
        <v>240</v>
      </c>
      <c r="L46" t="s">
        <v>53</v>
      </c>
      <c r="M46" t="s">
        <v>2363</v>
      </c>
      <c r="N46" t="s">
        <v>54</v>
      </c>
      <c r="P46" t="s">
        <v>255</v>
      </c>
      <c r="Q46" t="s">
        <v>56</v>
      </c>
      <c r="R46" t="s">
        <v>299</v>
      </c>
      <c r="S46" t="s">
        <v>58</v>
      </c>
      <c r="T46">
        <v>97</v>
      </c>
      <c r="U46" s="25" t="s">
        <v>308</v>
      </c>
      <c r="V46" t="s">
        <v>121</v>
      </c>
      <c r="W46" t="s">
        <v>84</v>
      </c>
      <c r="X46" t="s">
        <v>85</v>
      </c>
      <c r="Y46" t="s">
        <v>86</v>
      </c>
      <c r="Z46" s="1">
        <v>174</v>
      </c>
      <c r="AA46" s="1" t="s">
        <v>309</v>
      </c>
      <c r="AB46" s="1" t="s">
        <v>310</v>
      </c>
      <c r="AC46" s="1">
        <v>4</v>
      </c>
      <c r="AD46" s="1">
        <v>0</v>
      </c>
      <c r="AE46" s="1" t="s">
        <v>73</v>
      </c>
      <c r="AF46" s="1" t="s">
        <v>66</v>
      </c>
      <c r="AG46" s="1" t="s">
        <v>67</v>
      </c>
      <c r="AH46" s="1">
        <v>0</v>
      </c>
      <c r="AI46" s="12">
        <v>-14.991400000000001</v>
      </c>
      <c r="AJ46" s="13">
        <v>-4.7300000000000004</v>
      </c>
      <c r="AK46" s="12">
        <v>26.033795699999999</v>
      </c>
      <c r="AL46" s="12">
        <v>17.013119785999997</v>
      </c>
      <c r="AM46" s="14">
        <v>17.187183921539997</v>
      </c>
      <c r="AN46" s="14">
        <v>15.613119785999997</v>
      </c>
      <c r="AO46" s="15">
        <v>-8.2323482913043513</v>
      </c>
      <c r="AP46" s="15">
        <v>-7.240264836999998</v>
      </c>
      <c r="AQ46" s="15">
        <v>10.368901201179066</v>
      </c>
      <c r="AR46" s="15">
        <v>12.050398581355935</v>
      </c>
      <c r="AS46" s="16"/>
      <c r="AT46" s="16"/>
      <c r="AU46" s="17">
        <v>-0.83234829130435095</v>
      </c>
      <c r="AV46" s="17">
        <v>0.15973516300000234</v>
      </c>
      <c r="AW46" t="s">
        <v>68</v>
      </c>
      <c r="AX46" t="s">
        <v>198</v>
      </c>
      <c r="AY46" t="s">
        <v>198</v>
      </c>
      <c r="AZ46" t="s">
        <v>1556</v>
      </c>
      <c r="BA46" t="s">
        <v>1556</v>
      </c>
      <c r="BB46" t="s">
        <v>198</v>
      </c>
      <c r="BC46" t="s">
        <v>1556</v>
      </c>
      <c r="BD46" s="55">
        <f t="shared" si="0"/>
        <v>0</v>
      </c>
      <c r="BE46" t="s">
        <v>2371</v>
      </c>
    </row>
    <row r="47" spans="1:57" x14ac:dyDescent="0.2">
      <c r="A47" t="s">
        <v>1871</v>
      </c>
      <c r="B47" t="s">
        <v>237</v>
      </c>
      <c r="C47" t="s">
        <v>49</v>
      </c>
      <c r="D47">
        <v>14</v>
      </c>
      <c r="E47" s="18" t="s">
        <v>238</v>
      </c>
      <c r="F47" s="18" t="s">
        <v>239</v>
      </c>
      <c r="G47">
        <v>52.128219999999999</v>
      </c>
      <c r="H47">
        <v>5.0000000000000001E-3</v>
      </c>
      <c r="I47">
        <v>27</v>
      </c>
      <c r="J47">
        <v>-7.4</v>
      </c>
      <c r="K47" t="s">
        <v>240</v>
      </c>
      <c r="L47" t="s">
        <v>53</v>
      </c>
      <c r="M47" t="s">
        <v>2363</v>
      </c>
      <c r="N47" t="s">
        <v>54</v>
      </c>
      <c r="P47" t="s">
        <v>143</v>
      </c>
      <c r="Q47" t="s">
        <v>156</v>
      </c>
      <c r="R47" t="s">
        <v>311</v>
      </c>
      <c r="S47" t="s">
        <v>58</v>
      </c>
      <c r="T47">
        <v>42</v>
      </c>
      <c r="U47" s="25" t="s">
        <v>312</v>
      </c>
      <c r="V47">
        <v>50</v>
      </c>
      <c r="W47" t="s">
        <v>285</v>
      </c>
      <c r="X47" t="s">
        <v>79</v>
      </c>
      <c r="Y47" s="1" t="s">
        <v>79</v>
      </c>
      <c r="Z47" s="1">
        <v>164</v>
      </c>
      <c r="AA47" s="1" t="s">
        <v>313</v>
      </c>
      <c r="AB47" s="1" t="s">
        <v>314</v>
      </c>
      <c r="AC47" s="1">
        <v>4</v>
      </c>
      <c r="AD47" s="1">
        <v>0</v>
      </c>
      <c r="AE47" s="1" t="s">
        <v>97</v>
      </c>
      <c r="AF47" s="1" t="s">
        <v>66</v>
      </c>
      <c r="AG47" s="1" t="s">
        <v>67</v>
      </c>
      <c r="AH47" s="1">
        <v>1</v>
      </c>
      <c r="AI47" s="12">
        <v>-14.199200000000001</v>
      </c>
      <c r="AJ47" s="14">
        <v>-4.7699999999999996</v>
      </c>
      <c r="AK47" s="14">
        <v>25.9925593</v>
      </c>
      <c r="AL47" s="14">
        <v>16.972708114</v>
      </c>
      <c r="AM47" s="14">
        <v>17.144619709460002</v>
      </c>
      <c r="AN47" s="14">
        <v>15.572708113999999</v>
      </c>
      <c r="AO47" s="15">
        <v>-8.3201997521739113</v>
      </c>
      <c r="AP47" s="15">
        <v>-7.3058307129999989</v>
      </c>
      <c r="AQ47" s="15">
        <v>10.220000420044219</v>
      </c>
      <c r="AR47" s="15">
        <v>11.939269977966104</v>
      </c>
      <c r="AS47" s="16"/>
      <c r="AT47" s="16"/>
      <c r="AU47" s="17">
        <v>-0.92019975217391092</v>
      </c>
      <c r="AV47" s="17">
        <v>9.4169287000001489E-2</v>
      </c>
      <c r="AW47" t="s">
        <v>68</v>
      </c>
      <c r="AX47" t="s">
        <v>198</v>
      </c>
      <c r="AY47" t="s">
        <v>198</v>
      </c>
      <c r="AZ47" t="s">
        <v>1556</v>
      </c>
      <c r="BA47" t="s">
        <v>1556</v>
      </c>
      <c r="BB47" t="s">
        <v>198</v>
      </c>
      <c r="BC47" t="s">
        <v>1556</v>
      </c>
      <c r="BD47" s="55">
        <f t="shared" si="0"/>
        <v>0</v>
      </c>
      <c r="BE47" t="s">
        <v>2371</v>
      </c>
    </row>
    <row r="48" spans="1:57" x14ac:dyDescent="0.2">
      <c r="A48" t="s">
        <v>1872</v>
      </c>
      <c r="B48" t="s">
        <v>237</v>
      </c>
      <c r="C48" t="s">
        <v>49</v>
      </c>
      <c r="D48">
        <v>14</v>
      </c>
      <c r="E48" s="18" t="s">
        <v>238</v>
      </c>
      <c r="F48" s="18" t="s">
        <v>239</v>
      </c>
      <c r="G48">
        <v>52.128219999999999</v>
      </c>
      <c r="H48">
        <v>5.0000000000000001E-3</v>
      </c>
      <c r="I48">
        <v>27</v>
      </c>
      <c r="J48">
        <v>-7.4</v>
      </c>
      <c r="K48" t="s">
        <v>240</v>
      </c>
      <c r="L48" t="s">
        <v>53</v>
      </c>
      <c r="M48" t="s">
        <v>2363</v>
      </c>
      <c r="N48" t="s">
        <v>54</v>
      </c>
      <c r="P48" t="s">
        <v>249</v>
      </c>
      <c r="Q48" t="s">
        <v>104</v>
      </c>
      <c r="R48" t="s">
        <v>263</v>
      </c>
      <c r="S48" t="s">
        <v>58</v>
      </c>
      <c r="T48">
        <v>69</v>
      </c>
      <c r="U48" s="25" t="s">
        <v>315</v>
      </c>
      <c r="V48">
        <v>18</v>
      </c>
      <c r="W48" t="s">
        <v>77</v>
      </c>
      <c r="X48" t="s">
        <v>79</v>
      </c>
      <c r="Y48" t="s">
        <v>79</v>
      </c>
      <c r="Z48" s="1">
        <v>161</v>
      </c>
      <c r="AA48" s="1" t="s">
        <v>309</v>
      </c>
      <c r="AB48" s="1" t="s">
        <v>316</v>
      </c>
      <c r="AC48" s="1">
        <v>11</v>
      </c>
      <c r="AD48" s="1">
        <v>1</v>
      </c>
      <c r="AE48" s="1" t="s">
        <v>268</v>
      </c>
      <c r="AF48" s="1" t="s">
        <v>66</v>
      </c>
      <c r="AG48" s="1" t="s">
        <v>317</v>
      </c>
      <c r="AH48" s="1">
        <v>2</v>
      </c>
      <c r="AI48" s="12">
        <v>-14.9512</v>
      </c>
      <c r="AJ48" s="13">
        <v>-4.8</v>
      </c>
      <c r="AK48" s="12">
        <v>25.961632000000002</v>
      </c>
      <c r="AL48" s="12">
        <v>16.94239936</v>
      </c>
      <c r="AM48" s="14">
        <v>17.112696550400003</v>
      </c>
      <c r="AN48" s="14">
        <v>15.542399359999999</v>
      </c>
      <c r="AO48" s="15">
        <v>-8.3860883478260853</v>
      </c>
      <c r="AP48" s="15">
        <v>-7.3550051199999942</v>
      </c>
      <c r="AQ48" s="15">
        <v>10.108324834193075</v>
      </c>
      <c r="AR48" s="15">
        <v>11.855923525423739</v>
      </c>
      <c r="AS48" s="16"/>
      <c r="AT48" s="16"/>
      <c r="AU48" s="17">
        <v>-0.9860883478260849</v>
      </c>
      <c r="AV48" s="17">
        <v>4.4994880000006177E-2</v>
      </c>
      <c r="AW48" t="s">
        <v>68</v>
      </c>
      <c r="AX48" t="s">
        <v>198</v>
      </c>
      <c r="AY48" t="s">
        <v>198</v>
      </c>
      <c r="AZ48" t="s">
        <v>1556</v>
      </c>
      <c r="BA48" t="s">
        <v>1556</v>
      </c>
      <c r="BB48" t="s">
        <v>198</v>
      </c>
      <c r="BC48" t="s">
        <v>1556</v>
      </c>
      <c r="BD48" s="55">
        <f t="shared" si="0"/>
        <v>0</v>
      </c>
      <c r="BE48" t="s">
        <v>2371</v>
      </c>
    </row>
    <row r="49" spans="1:57" x14ac:dyDescent="0.2">
      <c r="A49" t="s">
        <v>1873</v>
      </c>
      <c r="B49" t="s">
        <v>237</v>
      </c>
      <c r="C49" t="s">
        <v>49</v>
      </c>
      <c r="D49">
        <v>14</v>
      </c>
      <c r="E49" s="18" t="s">
        <v>238</v>
      </c>
      <c r="F49" s="18" t="s">
        <v>239</v>
      </c>
      <c r="G49">
        <v>52.128219999999999</v>
      </c>
      <c r="H49">
        <v>5.0000000000000001E-3</v>
      </c>
      <c r="I49">
        <v>27</v>
      </c>
      <c r="J49">
        <v>-7.4</v>
      </c>
      <c r="K49" t="s">
        <v>240</v>
      </c>
      <c r="L49" t="s">
        <v>53</v>
      </c>
      <c r="M49" t="s">
        <v>2363</v>
      </c>
      <c r="N49" t="s">
        <v>54</v>
      </c>
      <c r="P49" t="s">
        <v>249</v>
      </c>
      <c r="Q49" t="s">
        <v>104</v>
      </c>
      <c r="R49" t="s">
        <v>242</v>
      </c>
      <c r="S49" t="s">
        <v>58</v>
      </c>
      <c r="T49" t="s">
        <v>318</v>
      </c>
      <c r="U49" s="25" t="s">
        <v>319</v>
      </c>
      <c r="V49" t="s">
        <v>320</v>
      </c>
      <c r="W49" t="s">
        <v>77</v>
      </c>
      <c r="X49" t="s">
        <v>79</v>
      </c>
      <c r="Y49" t="s">
        <v>79</v>
      </c>
      <c r="Z49" s="1">
        <v>163</v>
      </c>
      <c r="AA49" s="1"/>
      <c r="AB49" s="1" t="s">
        <v>321</v>
      </c>
      <c r="AC49" s="1">
        <v>8</v>
      </c>
      <c r="AD49" s="1">
        <v>1</v>
      </c>
      <c r="AE49" s="1" t="s">
        <v>73</v>
      </c>
      <c r="AF49" s="1" t="s">
        <v>66</v>
      </c>
      <c r="AG49" s="1" t="s">
        <v>189</v>
      </c>
      <c r="AH49" s="1">
        <v>1</v>
      </c>
      <c r="AI49" s="12">
        <v>-14.623600000000001</v>
      </c>
      <c r="AJ49" s="13">
        <v>-4.8</v>
      </c>
      <c r="AK49" s="14">
        <v>25.961632000000002</v>
      </c>
      <c r="AL49" s="14">
        <v>16.94239936</v>
      </c>
      <c r="AM49" s="14">
        <v>17.112696550400003</v>
      </c>
      <c r="AN49" s="14">
        <v>15.542399359999999</v>
      </c>
      <c r="AO49" s="15">
        <v>-8.3860883478260853</v>
      </c>
      <c r="AP49" s="15">
        <v>-7.3550051199999942</v>
      </c>
      <c r="AQ49" s="15">
        <v>10.108324834193075</v>
      </c>
      <c r="AR49" s="15">
        <v>11.855923525423739</v>
      </c>
      <c r="AS49" s="16"/>
      <c r="AT49" s="16"/>
      <c r="AU49" s="17">
        <v>-0.9860883478260849</v>
      </c>
      <c r="AV49" s="17">
        <v>4.4994880000006177E-2</v>
      </c>
      <c r="AW49" t="s">
        <v>68</v>
      </c>
      <c r="AX49" t="s">
        <v>198</v>
      </c>
      <c r="AY49" t="s">
        <v>198</v>
      </c>
      <c r="AZ49" t="s">
        <v>1556</v>
      </c>
      <c r="BA49" t="s">
        <v>1556</v>
      </c>
      <c r="BB49" t="s">
        <v>198</v>
      </c>
      <c r="BC49" t="s">
        <v>1556</v>
      </c>
      <c r="BD49" s="55">
        <f t="shared" si="0"/>
        <v>0</v>
      </c>
      <c r="BE49" t="s">
        <v>2371</v>
      </c>
    </row>
    <row r="50" spans="1:57" x14ac:dyDescent="0.2">
      <c r="A50" t="s">
        <v>1874</v>
      </c>
      <c r="B50" t="s">
        <v>237</v>
      </c>
      <c r="C50" t="s">
        <v>49</v>
      </c>
      <c r="D50">
        <v>14</v>
      </c>
      <c r="E50" s="18" t="s">
        <v>238</v>
      </c>
      <c r="F50" s="18" t="s">
        <v>239</v>
      </c>
      <c r="G50">
        <v>52.128219999999999</v>
      </c>
      <c r="H50">
        <v>5.0000000000000001E-3</v>
      </c>
      <c r="I50">
        <v>27</v>
      </c>
      <c r="J50">
        <v>-7.4</v>
      </c>
      <c r="K50" t="s">
        <v>240</v>
      </c>
      <c r="L50" t="s">
        <v>53</v>
      </c>
      <c r="M50" t="s">
        <v>2363</v>
      </c>
      <c r="N50" t="s">
        <v>54</v>
      </c>
      <c r="P50" t="s">
        <v>255</v>
      </c>
      <c r="Q50" t="s">
        <v>56</v>
      </c>
      <c r="R50" t="s">
        <v>322</v>
      </c>
      <c r="S50" t="s">
        <v>58</v>
      </c>
      <c r="T50">
        <v>27</v>
      </c>
      <c r="U50" s="25" t="s">
        <v>323</v>
      </c>
      <c r="V50" t="s">
        <v>244</v>
      </c>
      <c r="W50" t="s">
        <v>135</v>
      </c>
      <c r="X50" t="s">
        <v>85</v>
      </c>
      <c r="Y50" s="1" t="s">
        <v>86</v>
      </c>
      <c r="Z50" s="1">
        <v>174</v>
      </c>
      <c r="AA50" s="1" t="s">
        <v>302</v>
      </c>
      <c r="AB50" s="1" t="s">
        <v>324</v>
      </c>
      <c r="AC50" s="1">
        <v>3</v>
      </c>
      <c r="AD50" s="1">
        <v>0</v>
      </c>
      <c r="AE50" s="1" t="s">
        <v>247</v>
      </c>
      <c r="AF50" s="1" t="s">
        <v>325</v>
      </c>
      <c r="AG50" s="1" t="s">
        <v>67</v>
      </c>
      <c r="AH50" s="1">
        <v>0</v>
      </c>
      <c r="AI50" s="12">
        <v>-14.684800000000001</v>
      </c>
      <c r="AJ50" s="14">
        <v>-4.8</v>
      </c>
      <c r="AK50" s="12">
        <v>25.961632000000002</v>
      </c>
      <c r="AL50" s="12">
        <v>16.94239936</v>
      </c>
      <c r="AM50" s="14">
        <v>17.112696550400003</v>
      </c>
      <c r="AN50" s="14">
        <v>15.542399359999999</v>
      </c>
      <c r="AO50" s="15">
        <v>-8.3860883478260853</v>
      </c>
      <c r="AP50" s="15">
        <v>-7.3550051199999942</v>
      </c>
      <c r="AQ50" s="15">
        <v>10.108324834193075</v>
      </c>
      <c r="AR50" s="15">
        <v>11.855923525423739</v>
      </c>
      <c r="AS50" s="16"/>
      <c r="AT50" s="16"/>
      <c r="AU50" s="17">
        <v>-0.9860883478260849</v>
      </c>
      <c r="AV50" s="17">
        <v>4.4994880000006177E-2</v>
      </c>
      <c r="AW50" t="s">
        <v>68</v>
      </c>
      <c r="AX50" t="s">
        <v>198</v>
      </c>
      <c r="AY50" t="s">
        <v>198</v>
      </c>
      <c r="AZ50" t="s">
        <v>1556</v>
      </c>
      <c r="BA50" t="s">
        <v>1556</v>
      </c>
      <c r="BB50" t="s">
        <v>198</v>
      </c>
      <c r="BC50" t="s">
        <v>1556</v>
      </c>
      <c r="BD50" s="55">
        <f t="shared" si="0"/>
        <v>0</v>
      </c>
      <c r="BE50" t="s">
        <v>2371</v>
      </c>
    </row>
    <row r="51" spans="1:57" x14ac:dyDescent="0.2">
      <c r="A51" t="s">
        <v>1875</v>
      </c>
      <c r="B51" t="s">
        <v>237</v>
      </c>
      <c r="C51" t="s">
        <v>49</v>
      </c>
      <c r="D51">
        <v>14</v>
      </c>
      <c r="E51" s="18" t="s">
        <v>238</v>
      </c>
      <c r="F51" s="18" t="s">
        <v>239</v>
      </c>
      <c r="G51">
        <v>52.128219999999999</v>
      </c>
      <c r="H51">
        <v>5.0000000000000001E-3</v>
      </c>
      <c r="I51">
        <v>27</v>
      </c>
      <c r="J51">
        <v>-7.4</v>
      </c>
      <c r="K51" t="s">
        <v>240</v>
      </c>
      <c r="L51" t="s">
        <v>53</v>
      </c>
      <c r="M51" t="s">
        <v>2363</v>
      </c>
      <c r="N51" t="s">
        <v>54</v>
      </c>
      <c r="P51" t="s">
        <v>249</v>
      </c>
      <c r="Q51" t="s">
        <v>104</v>
      </c>
      <c r="R51" t="s">
        <v>269</v>
      </c>
      <c r="S51" t="s">
        <v>58</v>
      </c>
      <c r="T51" t="s">
        <v>326</v>
      </c>
      <c r="U51" s="25" t="s">
        <v>327</v>
      </c>
      <c r="V51">
        <v>18</v>
      </c>
      <c r="W51" t="s">
        <v>84</v>
      </c>
      <c r="X51" t="s">
        <v>85</v>
      </c>
      <c r="Y51" t="s">
        <v>85</v>
      </c>
      <c r="Z51" s="1">
        <v>177</v>
      </c>
      <c r="AA51" s="1" t="s">
        <v>309</v>
      </c>
      <c r="AB51" s="1" t="s">
        <v>328</v>
      </c>
      <c r="AC51" s="1">
        <v>3</v>
      </c>
      <c r="AD51" s="1">
        <v>0</v>
      </c>
      <c r="AE51" s="1" t="s">
        <v>73</v>
      </c>
      <c r="AF51" s="1" t="s">
        <v>66</v>
      </c>
      <c r="AG51" s="1" t="s">
        <v>189</v>
      </c>
      <c r="AH51" s="1">
        <v>0</v>
      </c>
      <c r="AI51" s="12">
        <v>-14.151600000000002</v>
      </c>
      <c r="AJ51" s="13">
        <v>-4.8099999999999996</v>
      </c>
      <c r="AK51" s="14">
        <v>25.951322900000001</v>
      </c>
      <c r="AL51" s="14">
        <v>16.932296442000002</v>
      </c>
      <c r="AM51" s="14">
        <v>17.10205549738</v>
      </c>
      <c r="AN51" s="14">
        <v>15.532296442000002</v>
      </c>
      <c r="AO51" s="15">
        <v>-8.4080512130434713</v>
      </c>
      <c r="AP51" s="15">
        <v>-7.3713965889999997</v>
      </c>
      <c r="AQ51" s="15">
        <v>10.07109963890937</v>
      </c>
      <c r="AR51" s="15">
        <v>11.828141374576271</v>
      </c>
      <c r="AS51" s="16"/>
      <c r="AT51" s="16"/>
      <c r="AU51" s="17">
        <v>-1.0080512130434709</v>
      </c>
      <c r="AV51" s="17">
        <v>2.8603411000000634E-2</v>
      </c>
      <c r="AW51" t="s">
        <v>68</v>
      </c>
      <c r="AX51" t="s">
        <v>198</v>
      </c>
      <c r="AY51" t="s">
        <v>198</v>
      </c>
      <c r="AZ51" t="s">
        <v>1556</v>
      </c>
      <c r="BA51" t="s">
        <v>1556</v>
      </c>
      <c r="BB51" t="s">
        <v>198</v>
      </c>
      <c r="BC51" t="s">
        <v>1556</v>
      </c>
      <c r="BD51" s="55">
        <f t="shared" si="0"/>
        <v>0</v>
      </c>
      <c r="BE51" t="s">
        <v>2371</v>
      </c>
    </row>
    <row r="52" spans="1:57" x14ac:dyDescent="0.2">
      <c r="A52" t="s">
        <v>1876</v>
      </c>
      <c r="B52" t="s">
        <v>237</v>
      </c>
      <c r="C52" t="s">
        <v>49</v>
      </c>
      <c r="D52">
        <v>14</v>
      </c>
      <c r="E52" s="18" t="s">
        <v>238</v>
      </c>
      <c r="F52" s="18" t="s">
        <v>239</v>
      </c>
      <c r="G52">
        <v>52.128219999999999</v>
      </c>
      <c r="H52">
        <v>5.0000000000000001E-3</v>
      </c>
      <c r="I52">
        <v>27</v>
      </c>
      <c r="J52">
        <v>-7.4</v>
      </c>
      <c r="K52" t="s">
        <v>240</v>
      </c>
      <c r="L52" t="s">
        <v>53</v>
      </c>
      <c r="M52" t="s">
        <v>2363</v>
      </c>
      <c r="N52" t="s">
        <v>54</v>
      </c>
      <c r="P52" t="s">
        <v>124</v>
      </c>
      <c r="Q52" t="s">
        <v>104</v>
      </c>
      <c r="R52" t="s">
        <v>269</v>
      </c>
      <c r="S52" t="s">
        <v>58</v>
      </c>
      <c r="T52">
        <v>88</v>
      </c>
      <c r="U52" s="25" t="s">
        <v>329</v>
      </c>
      <c r="V52" t="s">
        <v>76</v>
      </c>
      <c r="W52" t="s">
        <v>84</v>
      </c>
      <c r="X52" t="s">
        <v>85</v>
      </c>
      <c r="Y52" t="s">
        <v>85</v>
      </c>
      <c r="Z52">
        <v>171</v>
      </c>
      <c r="AA52" t="s">
        <v>330</v>
      </c>
      <c r="AB52" t="s">
        <v>331</v>
      </c>
      <c r="AC52">
        <v>5</v>
      </c>
      <c r="AD52">
        <v>0</v>
      </c>
      <c r="AE52" t="s">
        <v>97</v>
      </c>
      <c r="AF52" t="s">
        <v>66</v>
      </c>
      <c r="AG52" t="s">
        <v>303</v>
      </c>
      <c r="AH52" s="1">
        <v>0</v>
      </c>
      <c r="AI52" s="12">
        <v>-15.061400000000001</v>
      </c>
      <c r="AJ52" s="13">
        <v>-4.87</v>
      </c>
      <c r="AK52" s="12">
        <v>25.889468300000001</v>
      </c>
      <c r="AL52" s="12">
        <v>16.871678934000002</v>
      </c>
      <c r="AM52" s="14">
        <v>17.038209179260001</v>
      </c>
      <c r="AN52" s="14">
        <v>15.471678934000002</v>
      </c>
      <c r="AO52" s="15">
        <v>-8.5398284043478192</v>
      </c>
      <c r="AP52" s="15">
        <v>-7.4697454029999975</v>
      </c>
      <c r="AQ52" s="15">
        <v>9.8477484672070865</v>
      </c>
      <c r="AR52" s="15">
        <v>11.66144846949153</v>
      </c>
      <c r="AS52" s="16"/>
      <c r="AT52" s="16"/>
      <c r="AU52" s="17">
        <v>-1.1398284043478188</v>
      </c>
      <c r="AV52" s="17">
        <v>-6.9745402999997097E-2</v>
      </c>
      <c r="AW52" t="s">
        <v>68</v>
      </c>
      <c r="AX52" t="s">
        <v>198</v>
      </c>
      <c r="AY52" t="s">
        <v>198</v>
      </c>
      <c r="AZ52" t="s">
        <v>1556</v>
      </c>
      <c r="BA52" t="s">
        <v>1556</v>
      </c>
      <c r="BB52" t="s">
        <v>198</v>
      </c>
      <c r="BC52" t="s">
        <v>1556</v>
      </c>
      <c r="BD52" s="55">
        <f t="shared" si="0"/>
        <v>0</v>
      </c>
      <c r="BE52" t="s">
        <v>2371</v>
      </c>
    </row>
    <row r="53" spans="1:57" x14ac:dyDescent="0.2">
      <c r="A53" t="s">
        <v>1877</v>
      </c>
      <c r="B53" t="s">
        <v>237</v>
      </c>
      <c r="C53" t="s">
        <v>49</v>
      </c>
      <c r="D53">
        <v>14</v>
      </c>
      <c r="E53" s="18" t="s">
        <v>238</v>
      </c>
      <c r="F53" s="18" t="s">
        <v>239</v>
      </c>
      <c r="G53">
        <v>52.128219999999999</v>
      </c>
      <c r="H53">
        <v>5.0000000000000001E-3</v>
      </c>
      <c r="I53">
        <v>27</v>
      </c>
      <c r="J53">
        <v>-7.4</v>
      </c>
      <c r="K53" t="s">
        <v>240</v>
      </c>
      <c r="L53" t="s">
        <v>53</v>
      </c>
      <c r="M53" t="s">
        <v>2363</v>
      </c>
      <c r="N53" t="s">
        <v>54</v>
      </c>
      <c r="P53" t="s">
        <v>241</v>
      </c>
      <c r="Q53" t="s">
        <v>131</v>
      </c>
      <c r="R53" t="s">
        <v>311</v>
      </c>
      <c r="S53" t="s">
        <v>58</v>
      </c>
      <c r="T53">
        <v>50</v>
      </c>
      <c r="U53" s="25" t="s">
        <v>332</v>
      </c>
      <c r="V53" t="s">
        <v>244</v>
      </c>
      <c r="W53" t="s">
        <v>135</v>
      </c>
      <c r="X53" t="s">
        <v>85</v>
      </c>
      <c r="Y53" t="s">
        <v>85</v>
      </c>
      <c r="Z53" s="1">
        <v>173</v>
      </c>
      <c r="AA53" s="1" t="s">
        <v>333</v>
      </c>
      <c r="AB53" s="1" t="s">
        <v>334</v>
      </c>
      <c r="AC53" s="1">
        <v>4</v>
      </c>
      <c r="AD53" s="1">
        <v>0</v>
      </c>
      <c r="AE53" s="1" t="s">
        <v>202</v>
      </c>
      <c r="AF53" s="1" t="s">
        <v>66</v>
      </c>
      <c r="AG53" s="1" t="s">
        <v>119</v>
      </c>
      <c r="AH53" s="1">
        <v>0</v>
      </c>
      <c r="AI53" s="12">
        <v>-14.72</v>
      </c>
      <c r="AJ53" s="14">
        <v>-4.91</v>
      </c>
      <c r="AK53" s="14">
        <v>25.848231900000002</v>
      </c>
      <c r="AL53" s="14">
        <v>16.831267262000001</v>
      </c>
      <c r="AM53" s="14">
        <v>16.995644967179999</v>
      </c>
      <c r="AN53" s="14">
        <v>15.431267262</v>
      </c>
      <c r="AO53" s="15">
        <v>-8.6276798652173863</v>
      </c>
      <c r="AP53" s="15">
        <v>-7.5353112789999983</v>
      </c>
      <c r="AQ53" s="15">
        <v>9.6988476860722272</v>
      </c>
      <c r="AR53" s="15">
        <v>11.550319866101697</v>
      </c>
      <c r="AS53" s="16"/>
      <c r="AT53" s="16"/>
      <c r="AU53" s="17">
        <v>-1.2276798652173859</v>
      </c>
      <c r="AV53" s="17">
        <v>-0.13531127899999795</v>
      </c>
      <c r="AW53" t="s">
        <v>68</v>
      </c>
      <c r="AX53" t="s">
        <v>198</v>
      </c>
      <c r="AY53" t="s">
        <v>198</v>
      </c>
      <c r="AZ53" t="s">
        <v>1556</v>
      </c>
      <c r="BA53" t="s">
        <v>1556</v>
      </c>
      <c r="BB53" t="s">
        <v>198</v>
      </c>
      <c r="BC53" t="s">
        <v>1556</v>
      </c>
      <c r="BD53" s="55">
        <f t="shared" si="0"/>
        <v>0</v>
      </c>
      <c r="BE53" t="s">
        <v>2371</v>
      </c>
    </row>
    <row r="54" spans="1:57" x14ac:dyDescent="0.2">
      <c r="A54" t="s">
        <v>1878</v>
      </c>
      <c r="B54" t="s">
        <v>237</v>
      </c>
      <c r="C54" t="s">
        <v>49</v>
      </c>
      <c r="D54">
        <v>14</v>
      </c>
      <c r="E54" s="18" t="s">
        <v>238</v>
      </c>
      <c r="F54" s="18" t="s">
        <v>239</v>
      </c>
      <c r="G54">
        <v>52.128219999999999</v>
      </c>
      <c r="H54">
        <v>5.0000000000000001E-3</v>
      </c>
      <c r="I54">
        <v>27</v>
      </c>
      <c r="J54">
        <v>-7.4</v>
      </c>
      <c r="K54" t="s">
        <v>240</v>
      </c>
      <c r="L54" t="s">
        <v>53</v>
      </c>
      <c r="M54" t="s">
        <v>2363</v>
      </c>
      <c r="N54" t="s">
        <v>54</v>
      </c>
      <c r="P54" t="s">
        <v>124</v>
      </c>
      <c r="Q54" t="s">
        <v>104</v>
      </c>
      <c r="R54" t="s">
        <v>269</v>
      </c>
      <c r="S54" t="s">
        <v>58</v>
      </c>
      <c r="T54">
        <v>51</v>
      </c>
      <c r="U54" s="25" t="s">
        <v>335</v>
      </c>
      <c r="V54" t="s">
        <v>301</v>
      </c>
      <c r="W54" t="s">
        <v>84</v>
      </c>
      <c r="X54" t="s">
        <v>85</v>
      </c>
      <c r="Y54" t="s">
        <v>85</v>
      </c>
      <c r="Z54" s="1">
        <v>174</v>
      </c>
      <c r="AA54" s="1" t="s">
        <v>266</v>
      </c>
      <c r="AB54" s="1" t="s">
        <v>336</v>
      </c>
      <c r="AC54" s="1">
        <v>6</v>
      </c>
      <c r="AD54" s="1">
        <v>0</v>
      </c>
      <c r="AE54" s="1" t="s">
        <v>268</v>
      </c>
      <c r="AF54" s="1" t="s">
        <v>66</v>
      </c>
      <c r="AG54" s="1" t="s">
        <v>337</v>
      </c>
      <c r="AH54" s="1">
        <v>0</v>
      </c>
      <c r="AI54" s="12">
        <v>-14.665800000000001</v>
      </c>
      <c r="AJ54" s="13">
        <v>-4.91</v>
      </c>
      <c r="AK54" s="12">
        <v>25.848231900000002</v>
      </c>
      <c r="AL54" s="12">
        <v>16.831267262000001</v>
      </c>
      <c r="AM54" s="14">
        <v>16.995644967179999</v>
      </c>
      <c r="AN54" s="14">
        <v>15.431267262</v>
      </c>
      <c r="AO54" s="15">
        <v>-8.6276798652173863</v>
      </c>
      <c r="AP54" s="15">
        <v>-7.5353112789999983</v>
      </c>
      <c r="AQ54" s="15">
        <v>9.6988476860722272</v>
      </c>
      <c r="AR54" s="15">
        <v>11.550319866101697</v>
      </c>
      <c r="AS54" s="16"/>
      <c r="AT54" s="16"/>
      <c r="AU54" s="17">
        <v>-1.2276798652173859</v>
      </c>
      <c r="AV54" s="17">
        <v>-0.13531127899999795</v>
      </c>
      <c r="AW54" t="s">
        <v>68</v>
      </c>
      <c r="AX54" t="s">
        <v>198</v>
      </c>
      <c r="AY54" t="s">
        <v>198</v>
      </c>
      <c r="AZ54" t="s">
        <v>1556</v>
      </c>
      <c r="BA54" t="s">
        <v>1556</v>
      </c>
      <c r="BB54" t="s">
        <v>198</v>
      </c>
      <c r="BC54" t="s">
        <v>1556</v>
      </c>
      <c r="BD54" s="55">
        <f t="shared" si="0"/>
        <v>0</v>
      </c>
      <c r="BE54" t="s">
        <v>2371</v>
      </c>
    </row>
    <row r="55" spans="1:57" x14ac:dyDescent="0.2">
      <c r="A55" t="s">
        <v>1879</v>
      </c>
      <c r="B55" t="s">
        <v>237</v>
      </c>
      <c r="C55" t="s">
        <v>49</v>
      </c>
      <c r="D55">
        <v>14</v>
      </c>
      <c r="E55" s="18" t="s">
        <v>238</v>
      </c>
      <c r="F55" s="18" t="s">
        <v>239</v>
      </c>
      <c r="G55">
        <v>52.128219999999999</v>
      </c>
      <c r="H55">
        <v>5.0000000000000001E-3</v>
      </c>
      <c r="I55">
        <v>27</v>
      </c>
      <c r="J55">
        <v>-7.4</v>
      </c>
      <c r="K55" t="s">
        <v>240</v>
      </c>
      <c r="L55" t="s">
        <v>53</v>
      </c>
      <c r="M55" t="s">
        <v>2363</v>
      </c>
      <c r="N55" t="s">
        <v>54</v>
      </c>
      <c r="P55" t="s">
        <v>338</v>
      </c>
      <c r="Q55" t="s">
        <v>298</v>
      </c>
      <c r="R55" t="s">
        <v>263</v>
      </c>
      <c r="S55" t="s">
        <v>58</v>
      </c>
      <c r="T55">
        <v>91</v>
      </c>
      <c r="U55" s="25" t="s">
        <v>339</v>
      </c>
      <c r="V55">
        <v>18</v>
      </c>
      <c r="W55" t="s">
        <v>77</v>
      </c>
      <c r="X55" t="s">
        <v>62</v>
      </c>
      <c r="Y55" t="s">
        <v>79</v>
      </c>
      <c r="AB55" s="1" t="s">
        <v>340</v>
      </c>
      <c r="AC55" s="1">
        <v>5</v>
      </c>
      <c r="AD55" s="1">
        <v>0</v>
      </c>
      <c r="AE55" s="1" t="s">
        <v>73</v>
      </c>
      <c r="AF55" s="1" t="s">
        <v>341</v>
      </c>
      <c r="AG55" s="1" t="s">
        <v>67</v>
      </c>
      <c r="AH55" s="1">
        <v>1</v>
      </c>
      <c r="AI55" s="12">
        <v>-14.380800000000002</v>
      </c>
      <c r="AJ55" s="13">
        <v>-4.93</v>
      </c>
      <c r="AK55" s="14">
        <v>25.827613700000001</v>
      </c>
      <c r="AL55" s="14">
        <v>16.811061425999998</v>
      </c>
      <c r="AM55" s="14">
        <v>16.974362861140001</v>
      </c>
      <c r="AN55" s="14">
        <v>15.411061425999998</v>
      </c>
      <c r="AO55" s="15">
        <v>-8.6716055956521743</v>
      </c>
      <c r="AP55" s="15">
        <v>-7.5680942169999952</v>
      </c>
      <c r="AQ55" s="15">
        <v>9.6243972955047887</v>
      </c>
      <c r="AR55" s="15">
        <v>11.494755564406788</v>
      </c>
      <c r="AS55" s="16"/>
      <c r="AT55" s="16"/>
      <c r="AU55" s="17">
        <v>-1.2716055956521739</v>
      </c>
      <c r="AV55" s="17">
        <v>-0.16809421699999483</v>
      </c>
      <c r="AW55" t="s">
        <v>68</v>
      </c>
      <c r="AX55" t="s">
        <v>198</v>
      </c>
      <c r="AY55" t="s">
        <v>198</v>
      </c>
      <c r="AZ55" t="s">
        <v>1556</v>
      </c>
      <c r="BA55" t="s">
        <v>1556</v>
      </c>
      <c r="BB55" t="s">
        <v>198</v>
      </c>
      <c r="BC55" t="s">
        <v>1556</v>
      </c>
      <c r="BD55" s="55">
        <f t="shared" si="0"/>
        <v>0</v>
      </c>
      <c r="BE55" t="s">
        <v>2371</v>
      </c>
    </row>
    <row r="56" spans="1:57" x14ac:dyDescent="0.2">
      <c r="A56" t="s">
        <v>1880</v>
      </c>
      <c r="B56" t="s">
        <v>237</v>
      </c>
      <c r="C56" t="s">
        <v>49</v>
      </c>
      <c r="D56">
        <v>14</v>
      </c>
      <c r="E56" s="18" t="s">
        <v>238</v>
      </c>
      <c r="F56" s="18" t="s">
        <v>239</v>
      </c>
      <c r="G56">
        <v>52.128219999999999</v>
      </c>
      <c r="H56">
        <v>5.0000000000000001E-3</v>
      </c>
      <c r="I56">
        <v>27</v>
      </c>
      <c r="J56">
        <v>-7.4</v>
      </c>
      <c r="K56" t="s">
        <v>240</v>
      </c>
      <c r="L56" t="s">
        <v>53</v>
      </c>
      <c r="M56" t="s">
        <v>2363</v>
      </c>
      <c r="N56" t="s">
        <v>54</v>
      </c>
      <c r="P56" t="s">
        <v>255</v>
      </c>
      <c r="Q56" t="s">
        <v>56</v>
      </c>
      <c r="R56" t="s">
        <v>269</v>
      </c>
      <c r="S56" t="s">
        <v>58</v>
      </c>
      <c r="T56" t="s">
        <v>342</v>
      </c>
      <c r="U56" s="25" t="s">
        <v>343</v>
      </c>
      <c r="V56" t="s">
        <v>279</v>
      </c>
      <c r="W56" t="s">
        <v>140</v>
      </c>
      <c r="X56" t="s">
        <v>79</v>
      </c>
      <c r="Y56" t="s">
        <v>79</v>
      </c>
      <c r="AA56" s="1" t="s">
        <v>344</v>
      </c>
      <c r="AB56" s="1" t="s">
        <v>345</v>
      </c>
      <c r="AC56" s="1">
        <v>8</v>
      </c>
      <c r="AD56" s="1">
        <v>0</v>
      </c>
      <c r="AE56" s="1" t="s">
        <v>73</v>
      </c>
      <c r="AF56" s="1" t="s">
        <v>66</v>
      </c>
      <c r="AG56" s="1" t="s">
        <v>119</v>
      </c>
      <c r="AH56" s="1">
        <v>1</v>
      </c>
      <c r="AI56" s="12">
        <v>-14.106400000000002</v>
      </c>
      <c r="AJ56" s="14">
        <v>-5.01</v>
      </c>
      <c r="AK56" s="12">
        <v>25.745140899999999</v>
      </c>
      <c r="AL56" s="12">
        <v>16.730238082</v>
      </c>
      <c r="AM56" s="14">
        <v>16.889234436979997</v>
      </c>
      <c r="AN56" s="14">
        <v>15.330238081999999</v>
      </c>
      <c r="AO56" s="15">
        <v>-8.8473085173913031</v>
      </c>
      <c r="AP56" s="15">
        <v>-7.6992259689999969</v>
      </c>
      <c r="AQ56" s="15">
        <v>9.3265957332350791</v>
      </c>
      <c r="AR56" s="15">
        <v>11.272498357627123</v>
      </c>
      <c r="AS56" s="16"/>
      <c r="AT56" s="16"/>
      <c r="AU56" s="17">
        <v>-1.4473085173913027</v>
      </c>
      <c r="AV56" s="17">
        <v>-0.29922596899999654</v>
      </c>
      <c r="AW56" t="s">
        <v>68</v>
      </c>
      <c r="AX56" t="s">
        <v>198</v>
      </c>
      <c r="AY56" t="s">
        <v>198</v>
      </c>
      <c r="AZ56" t="s">
        <v>1556</v>
      </c>
      <c r="BA56" t="s">
        <v>1556</v>
      </c>
      <c r="BB56" t="s">
        <v>198</v>
      </c>
      <c r="BC56" t="s">
        <v>1556</v>
      </c>
      <c r="BD56" s="55">
        <f t="shared" si="0"/>
        <v>0</v>
      </c>
      <c r="BE56" t="s">
        <v>2371</v>
      </c>
    </row>
    <row r="57" spans="1:57" x14ac:dyDescent="0.2">
      <c r="A57" t="s">
        <v>1881</v>
      </c>
      <c r="B57" t="s">
        <v>237</v>
      </c>
      <c r="C57" t="s">
        <v>49</v>
      </c>
      <c r="D57">
        <v>14</v>
      </c>
      <c r="E57" s="18" t="s">
        <v>238</v>
      </c>
      <c r="F57" s="18" t="s">
        <v>239</v>
      </c>
      <c r="G57">
        <v>52.128219999999999</v>
      </c>
      <c r="H57">
        <v>5.0000000000000001E-3</v>
      </c>
      <c r="I57">
        <v>27</v>
      </c>
      <c r="J57">
        <v>-7.4</v>
      </c>
      <c r="K57" t="s">
        <v>240</v>
      </c>
      <c r="L57" t="s">
        <v>53</v>
      </c>
      <c r="M57" t="s">
        <v>2363</v>
      </c>
      <c r="N57" t="s">
        <v>54</v>
      </c>
      <c r="P57" t="s">
        <v>249</v>
      </c>
      <c r="Q57" t="s">
        <v>104</v>
      </c>
      <c r="R57" t="s">
        <v>299</v>
      </c>
      <c r="S57" t="s">
        <v>58</v>
      </c>
      <c r="T57">
        <v>78</v>
      </c>
      <c r="U57" s="25" t="s">
        <v>346</v>
      </c>
      <c r="V57">
        <v>14</v>
      </c>
      <c r="W57" t="s">
        <v>152</v>
      </c>
      <c r="X57" t="s">
        <v>62</v>
      </c>
      <c r="Y57" t="s">
        <v>79</v>
      </c>
      <c r="AB57" s="1" t="s">
        <v>347</v>
      </c>
      <c r="AC57" s="1">
        <v>11</v>
      </c>
      <c r="AD57" s="1">
        <v>0</v>
      </c>
      <c r="AE57" s="1" t="s">
        <v>268</v>
      </c>
      <c r="AF57" s="1" t="s">
        <v>66</v>
      </c>
      <c r="AG57" s="1" t="s">
        <v>67</v>
      </c>
      <c r="AH57" s="1">
        <v>2</v>
      </c>
      <c r="AI57" s="12">
        <v>-13.624600000000001</v>
      </c>
      <c r="AJ57" s="13">
        <v>-5.04</v>
      </c>
      <c r="AK57" s="14">
        <v>25.714213600000001</v>
      </c>
      <c r="AL57" s="14">
        <v>16.699929328</v>
      </c>
      <c r="AM57" s="14">
        <v>16.857311277919997</v>
      </c>
      <c r="AN57" s="14">
        <v>15.299929327999999</v>
      </c>
      <c r="AO57" s="15">
        <v>-8.9131971130434771</v>
      </c>
      <c r="AP57" s="15">
        <v>-7.7484003759999993</v>
      </c>
      <c r="AQ57" s="15">
        <v>9.2149201473839373</v>
      </c>
      <c r="AR57" s="15">
        <v>11.189151905084747</v>
      </c>
      <c r="AS57" s="16"/>
      <c r="AT57" s="16"/>
      <c r="AU57" s="17">
        <v>-1.5131971130434767</v>
      </c>
      <c r="AV57" s="17">
        <v>-0.34840037599999896</v>
      </c>
      <c r="AW57" t="s">
        <v>68</v>
      </c>
      <c r="AX57" t="s">
        <v>198</v>
      </c>
      <c r="AY57" t="s">
        <v>198</v>
      </c>
      <c r="AZ57" t="s">
        <v>1556</v>
      </c>
      <c r="BA57" t="s">
        <v>1556</v>
      </c>
      <c r="BB57" t="s">
        <v>198</v>
      </c>
      <c r="BC57" t="s">
        <v>1556</v>
      </c>
      <c r="BD57" s="55">
        <f t="shared" si="0"/>
        <v>0</v>
      </c>
      <c r="BE57" t="s">
        <v>2371</v>
      </c>
    </row>
    <row r="58" spans="1:57" x14ac:dyDescent="0.2">
      <c r="A58" t="s">
        <v>1882</v>
      </c>
      <c r="B58" t="s">
        <v>237</v>
      </c>
      <c r="C58" t="s">
        <v>49</v>
      </c>
      <c r="D58">
        <v>14</v>
      </c>
      <c r="E58" s="18" t="s">
        <v>238</v>
      </c>
      <c r="F58" s="18" t="s">
        <v>239</v>
      </c>
      <c r="G58">
        <v>52.128219999999999</v>
      </c>
      <c r="H58">
        <v>5.0000000000000001E-3</v>
      </c>
      <c r="I58">
        <v>27</v>
      </c>
      <c r="J58">
        <v>-7.4</v>
      </c>
      <c r="K58" t="s">
        <v>240</v>
      </c>
      <c r="L58" t="s">
        <v>53</v>
      </c>
      <c r="M58" t="s">
        <v>2363</v>
      </c>
      <c r="N58" t="s">
        <v>54</v>
      </c>
      <c r="P58" t="s">
        <v>249</v>
      </c>
      <c r="Q58" t="s">
        <v>104</v>
      </c>
      <c r="R58" t="s">
        <v>263</v>
      </c>
      <c r="S58" t="s">
        <v>58</v>
      </c>
      <c r="T58">
        <v>84</v>
      </c>
      <c r="U58" s="25" t="s">
        <v>348</v>
      </c>
      <c r="V58" t="s">
        <v>265</v>
      </c>
      <c r="W58" t="s">
        <v>140</v>
      </c>
      <c r="X58" t="s">
        <v>79</v>
      </c>
      <c r="Y58" t="s">
        <v>79</v>
      </c>
      <c r="Z58" s="1">
        <v>158</v>
      </c>
      <c r="AA58" s="1" t="s">
        <v>349</v>
      </c>
      <c r="AB58" s="1" t="s">
        <v>350</v>
      </c>
      <c r="AC58" s="1">
        <v>3</v>
      </c>
      <c r="AD58" s="1">
        <v>1</v>
      </c>
      <c r="AE58" s="1" t="s">
        <v>202</v>
      </c>
      <c r="AF58" s="1" t="s">
        <v>66</v>
      </c>
      <c r="AG58" s="1" t="s">
        <v>351</v>
      </c>
      <c r="AH58" s="1">
        <v>1</v>
      </c>
      <c r="AI58" s="12">
        <v>-14.952399999999999</v>
      </c>
      <c r="AJ58" s="13">
        <v>-5.09</v>
      </c>
      <c r="AK58" s="12">
        <v>25.662668100000001</v>
      </c>
      <c r="AL58" s="12">
        <v>16.649414738000001</v>
      </c>
      <c r="AM58" s="14">
        <v>16.80410601282</v>
      </c>
      <c r="AN58" s="14">
        <v>15.249414738</v>
      </c>
      <c r="AO58" s="15">
        <v>-9.0230114391304301</v>
      </c>
      <c r="AP58" s="15">
        <v>-7.8303577209999986</v>
      </c>
      <c r="AQ58" s="15">
        <v>9.028794170965373</v>
      </c>
      <c r="AR58" s="15">
        <v>11.050241150847461</v>
      </c>
      <c r="AS58" s="16"/>
      <c r="AT58" s="16"/>
      <c r="AU58" s="17">
        <v>-1.6230114391304298</v>
      </c>
      <c r="AV58" s="17">
        <v>-0.43035772099999825</v>
      </c>
      <c r="AW58" t="s">
        <v>68</v>
      </c>
      <c r="AX58" t="s">
        <v>198</v>
      </c>
      <c r="AY58" t="s">
        <v>198</v>
      </c>
      <c r="AZ58" t="s">
        <v>1556</v>
      </c>
      <c r="BA58" t="s">
        <v>1556</v>
      </c>
      <c r="BB58" t="s">
        <v>198</v>
      </c>
      <c r="BC58" t="s">
        <v>1556</v>
      </c>
      <c r="BD58" s="55">
        <f t="shared" si="0"/>
        <v>0</v>
      </c>
      <c r="BE58" t="s">
        <v>2371</v>
      </c>
    </row>
    <row r="59" spans="1:57" x14ac:dyDescent="0.2">
      <c r="A59" t="s">
        <v>1883</v>
      </c>
      <c r="B59" t="s">
        <v>237</v>
      </c>
      <c r="C59" t="s">
        <v>49</v>
      </c>
      <c r="D59">
        <v>14</v>
      </c>
      <c r="E59" s="18" t="s">
        <v>238</v>
      </c>
      <c r="F59" s="18" t="s">
        <v>239</v>
      </c>
      <c r="G59">
        <v>52.128219999999999</v>
      </c>
      <c r="H59">
        <v>5.0000000000000001E-3</v>
      </c>
      <c r="I59">
        <v>27</v>
      </c>
      <c r="J59">
        <v>-7.4</v>
      </c>
      <c r="K59" t="s">
        <v>240</v>
      </c>
      <c r="L59" t="s">
        <v>53</v>
      </c>
      <c r="M59" t="s">
        <v>2363</v>
      </c>
      <c r="N59" t="s">
        <v>54</v>
      </c>
      <c r="P59" t="s">
        <v>249</v>
      </c>
      <c r="Q59" t="s">
        <v>104</v>
      </c>
      <c r="R59" t="s">
        <v>352</v>
      </c>
      <c r="S59" t="s">
        <v>58</v>
      </c>
      <c r="T59" t="s">
        <v>353</v>
      </c>
      <c r="U59" s="25" t="s">
        <v>354</v>
      </c>
      <c r="V59" t="s">
        <v>355</v>
      </c>
      <c r="W59" t="s">
        <v>192</v>
      </c>
      <c r="X59" t="s">
        <v>62</v>
      </c>
      <c r="Y59" t="s">
        <v>85</v>
      </c>
      <c r="AB59" s="1" t="s">
        <v>356</v>
      </c>
      <c r="AC59" s="1">
        <v>4</v>
      </c>
      <c r="AD59" s="1">
        <v>0</v>
      </c>
      <c r="AE59" s="1" t="s">
        <v>188</v>
      </c>
      <c r="AF59" s="1" t="s">
        <v>325</v>
      </c>
      <c r="AG59" s="1" t="s">
        <v>357</v>
      </c>
      <c r="AH59" s="1">
        <v>0</v>
      </c>
      <c r="AI59" s="12">
        <v>-15.401200000000003</v>
      </c>
      <c r="AJ59" s="14">
        <v>-5.1100000000000003</v>
      </c>
      <c r="AK59" s="14">
        <v>25.6420499</v>
      </c>
      <c r="AL59" s="14">
        <v>16.629208901999998</v>
      </c>
      <c r="AM59" s="14">
        <v>16.782823906780003</v>
      </c>
      <c r="AN59" s="14">
        <v>15.229208901999998</v>
      </c>
      <c r="AO59" s="15">
        <v>-9.0669371695652181</v>
      </c>
      <c r="AP59" s="15">
        <v>-7.8631406589999955</v>
      </c>
      <c r="AQ59" s="15">
        <v>8.9543437803979344</v>
      </c>
      <c r="AR59" s="15">
        <v>10.994676849152549</v>
      </c>
      <c r="AS59" s="16"/>
      <c r="AT59" s="16"/>
      <c r="AU59" s="17">
        <v>-1.6669371695652178</v>
      </c>
      <c r="AV59" s="17">
        <v>-0.46314065899999513</v>
      </c>
      <c r="AW59" t="s">
        <v>68</v>
      </c>
      <c r="AX59" t="s">
        <v>198</v>
      </c>
      <c r="AY59" t="s">
        <v>198</v>
      </c>
      <c r="AZ59" t="s">
        <v>1556</v>
      </c>
      <c r="BA59" t="s">
        <v>1556</v>
      </c>
      <c r="BB59" t="s">
        <v>198</v>
      </c>
      <c r="BC59" t="s">
        <v>1556</v>
      </c>
      <c r="BD59" s="55">
        <f t="shared" si="0"/>
        <v>0</v>
      </c>
      <c r="BE59" t="s">
        <v>2371</v>
      </c>
    </row>
    <row r="60" spans="1:57" x14ac:dyDescent="0.2">
      <c r="A60" t="s">
        <v>1884</v>
      </c>
      <c r="B60" t="s">
        <v>237</v>
      </c>
      <c r="C60" t="s">
        <v>49</v>
      </c>
      <c r="D60">
        <v>14</v>
      </c>
      <c r="E60" s="18" t="s">
        <v>238</v>
      </c>
      <c r="F60" s="18" t="s">
        <v>239</v>
      </c>
      <c r="G60">
        <v>52.128219999999999</v>
      </c>
      <c r="H60">
        <v>5.0000000000000001E-3</v>
      </c>
      <c r="I60">
        <v>27</v>
      </c>
      <c r="J60">
        <v>-7.4</v>
      </c>
      <c r="K60" t="s">
        <v>240</v>
      </c>
      <c r="L60" t="s">
        <v>53</v>
      </c>
      <c r="M60" t="s">
        <v>2363</v>
      </c>
      <c r="N60" t="s">
        <v>54</v>
      </c>
      <c r="P60" t="s">
        <v>143</v>
      </c>
      <c r="Q60" t="s">
        <v>131</v>
      </c>
      <c r="R60" t="s">
        <v>242</v>
      </c>
      <c r="S60" t="s">
        <v>58</v>
      </c>
      <c r="T60">
        <v>115</v>
      </c>
      <c r="U60" s="25" t="s">
        <v>358</v>
      </c>
      <c r="V60" t="s">
        <v>293</v>
      </c>
      <c r="W60" t="s">
        <v>84</v>
      </c>
      <c r="X60" t="s">
        <v>85</v>
      </c>
      <c r="Y60" t="s">
        <v>85</v>
      </c>
      <c r="Z60">
        <v>179</v>
      </c>
      <c r="AA60" t="s">
        <v>359</v>
      </c>
      <c r="AB60" t="s">
        <v>360</v>
      </c>
      <c r="AC60">
        <v>2</v>
      </c>
      <c r="AD60">
        <v>0</v>
      </c>
      <c r="AE60" t="s">
        <v>97</v>
      </c>
      <c r="AF60" t="s">
        <v>66</v>
      </c>
      <c r="AG60" t="s">
        <v>67</v>
      </c>
      <c r="AH60" s="1">
        <v>0</v>
      </c>
      <c r="AI60" s="12">
        <v>-13.9978</v>
      </c>
      <c r="AJ60" s="13">
        <v>-5.12</v>
      </c>
      <c r="AK60" s="12">
        <v>25.631740799999999</v>
      </c>
      <c r="AL60" s="12">
        <v>16.619105983999997</v>
      </c>
      <c r="AM60" s="14">
        <v>16.77218285376</v>
      </c>
      <c r="AN60" s="14">
        <v>15.219105983999997</v>
      </c>
      <c r="AO60" s="15">
        <v>-9.0889000347826112</v>
      </c>
      <c r="AP60" s="15">
        <v>-7.879532128000001</v>
      </c>
      <c r="AQ60" s="15">
        <v>8.9171185851142187</v>
      </c>
      <c r="AR60" s="15">
        <v>10.966894698305083</v>
      </c>
      <c r="AS60" s="16"/>
      <c r="AT60" s="16"/>
      <c r="AU60" s="17">
        <v>-1.6889000347826109</v>
      </c>
      <c r="AV60" s="17">
        <v>-0.47953212800000067</v>
      </c>
      <c r="AW60" t="s">
        <v>68</v>
      </c>
      <c r="AX60" t="s">
        <v>198</v>
      </c>
      <c r="AY60" t="s">
        <v>198</v>
      </c>
      <c r="AZ60" t="s">
        <v>1556</v>
      </c>
      <c r="BA60" t="s">
        <v>1556</v>
      </c>
      <c r="BB60" t="s">
        <v>198</v>
      </c>
      <c r="BC60" t="s">
        <v>1556</v>
      </c>
      <c r="BD60" s="55">
        <f t="shared" si="0"/>
        <v>0</v>
      </c>
      <c r="BE60" t="s">
        <v>2371</v>
      </c>
    </row>
    <row r="61" spans="1:57" x14ac:dyDescent="0.2">
      <c r="A61" t="s">
        <v>1885</v>
      </c>
      <c r="B61" t="s">
        <v>237</v>
      </c>
      <c r="C61" t="s">
        <v>49</v>
      </c>
      <c r="D61">
        <v>14</v>
      </c>
      <c r="E61" s="18" t="s">
        <v>238</v>
      </c>
      <c r="F61" s="18" t="s">
        <v>239</v>
      </c>
      <c r="G61">
        <v>52.128219999999999</v>
      </c>
      <c r="H61">
        <v>5.0000000000000001E-3</v>
      </c>
      <c r="I61">
        <v>27</v>
      </c>
      <c r="J61">
        <v>-7.4</v>
      </c>
      <c r="K61" t="s">
        <v>240</v>
      </c>
      <c r="L61" t="s">
        <v>53</v>
      </c>
      <c r="M61" t="s">
        <v>2363</v>
      </c>
      <c r="N61" t="s">
        <v>54</v>
      </c>
      <c r="P61" t="s">
        <v>143</v>
      </c>
      <c r="Q61" t="s">
        <v>156</v>
      </c>
      <c r="R61" t="s">
        <v>311</v>
      </c>
      <c r="S61" t="s">
        <v>58</v>
      </c>
      <c r="T61">
        <v>99</v>
      </c>
      <c r="U61" s="25" t="s">
        <v>361</v>
      </c>
      <c r="V61" t="s">
        <v>244</v>
      </c>
      <c r="W61" t="s">
        <v>135</v>
      </c>
      <c r="X61" t="s">
        <v>85</v>
      </c>
      <c r="Y61" s="1" t="s">
        <v>85</v>
      </c>
      <c r="Z61" s="1">
        <v>175</v>
      </c>
      <c r="AA61" s="1" t="s">
        <v>362</v>
      </c>
      <c r="AB61" s="1" t="s">
        <v>220</v>
      </c>
      <c r="AC61" s="1">
        <v>1</v>
      </c>
      <c r="AD61" s="1">
        <v>0</v>
      </c>
      <c r="AE61" s="1" t="s">
        <v>188</v>
      </c>
      <c r="AF61" s="1" t="s">
        <v>66</v>
      </c>
      <c r="AG61" s="1" t="s">
        <v>363</v>
      </c>
      <c r="AH61" s="1">
        <v>0</v>
      </c>
      <c r="AI61" s="12">
        <v>-14.185400000000001</v>
      </c>
      <c r="AJ61" s="13">
        <v>-5.14</v>
      </c>
      <c r="AK61" s="14">
        <v>25.611122600000002</v>
      </c>
      <c r="AL61" s="14">
        <v>16.598900148000002</v>
      </c>
      <c r="AM61" s="14">
        <v>16.750900747720003</v>
      </c>
      <c r="AN61" s="14">
        <v>15.198900148000002</v>
      </c>
      <c r="AO61" s="15">
        <v>-9.132825765217385</v>
      </c>
      <c r="AP61" s="15">
        <v>-7.9123150659999979</v>
      </c>
      <c r="AQ61" s="15">
        <v>8.8426681945468051</v>
      </c>
      <c r="AR61" s="15">
        <v>10.911330396610174</v>
      </c>
      <c r="AS61" s="16"/>
      <c r="AT61" s="16"/>
      <c r="AU61" s="17">
        <v>-1.7328257652173846</v>
      </c>
      <c r="AV61" s="17">
        <v>-0.51231506599999754</v>
      </c>
      <c r="AW61" t="s">
        <v>68</v>
      </c>
      <c r="AX61" t="s">
        <v>198</v>
      </c>
      <c r="AY61" t="s">
        <v>198</v>
      </c>
      <c r="AZ61" t="s">
        <v>1556</v>
      </c>
      <c r="BA61" t="s">
        <v>1556</v>
      </c>
      <c r="BB61" t="s">
        <v>198</v>
      </c>
      <c r="BC61" t="s">
        <v>1556</v>
      </c>
      <c r="BD61" s="55">
        <f t="shared" si="0"/>
        <v>0</v>
      </c>
      <c r="BE61" t="s">
        <v>2371</v>
      </c>
    </row>
    <row r="62" spans="1:57" x14ac:dyDescent="0.2">
      <c r="A62" t="s">
        <v>1886</v>
      </c>
      <c r="B62" t="s">
        <v>237</v>
      </c>
      <c r="C62" t="s">
        <v>49</v>
      </c>
      <c r="D62">
        <v>14</v>
      </c>
      <c r="E62" s="18" t="s">
        <v>238</v>
      </c>
      <c r="F62" s="18" t="s">
        <v>239</v>
      </c>
      <c r="G62">
        <v>52.128219999999999</v>
      </c>
      <c r="H62">
        <v>5.0000000000000001E-3</v>
      </c>
      <c r="I62">
        <v>27</v>
      </c>
      <c r="J62">
        <v>-7.4</v>
      </c>
      <c r="K62" t="s">
        <v>240</v>
      </c>
      <c r="L62" t="s">
        <v>53</v>
      </c>
      <c r="M62" t="s">
        <v>2363</v>
      </c>
      <c r="N62" t="s">
        <v>54</v>
      </c>
      <c r="P62" t="s">
        <v>241</v>
      </c>
      <c r="Q62" t="s">
        <v>131</v>
      </c>
      <c r="R62" t="s">
        <v>322</v>
      </c>
      <c r="S62" t="s">
        <v>58</v>
      </c>
      <c r="T62">
        <v>76</v>
      </c>
      <c r="U62" s="25" t="s">
        <v>364</v>
      </c>
      <c r="V62">
        <v>15</v>
      </c>
      <c r="W62" t="s">
        <v>192</v>
      </c>
      <c r="X62" t="s">
        <v>62</v>
      </c>
      <c r="Y62" t="s">
        <v>85</v>
      </c>
      <c r="AA62" s="1" t="s">
        <v>365</v>
      </c>
      <c r="AB62" s="1" t="s">
        <v>360</v>
      </c>
      <c r="AC62" s="1">
        <v>2</v>
      </c>
      <c r="AD62" s="1">
        <v>0</v>
      </c>
      <c r="AE62" s="1" t="s">
        <v>202</v>
      </c>
      <c r="AF62" s="1" t="s">
        <v>66</v>
      </c>
      <c r="AG62" s="1" t="s">
        <v>317</v>
      </c>
      <c r="AH62" s="1">
        <v>0</v>
      </c>
      <c r="AI62" s="12">
        <v>-14.972800000000001</v>
      </c>
      <c r="AJ62" s="14">
        <v>-5.27</v>
      </c>
      <c r="AK62" s="12">
        <v>25.477104300000001</v>
      </c>
      <c r="AL62" s="12">
        <v>16.467562214000001</v>
      </c>
      <c r="AM62" s="14">
        <v>16.612567058460002</v>
      </c>
      <c r="AN62" s="14">
        <v>15.067562214000001</v>
      </c>
      <c r="AO62" s="15">
        <v>-9.418343013043474</v>
      </c>
      <c r="AP62" s="15">
        <v>-8.1254041629999989</v>
      </c>
      <c r="AQ62" s="15">
        <v>8.3587406558585187</v>
      </c>
      <c r="AR62" s="15">
        <v>10.550162435593222</v>
      </c>
      <c r="AS62" s="16"/>
      <c r="AT62" s="16"/>
      <c r="AU62" s="17">
        <v>-2.0183430130434736</v>
      </c>
      <c r="AV62" s="17">
        <v>-0.72540416299999855</v>
      </c>
      <c r="AW62" t="s">
        <v>68</v>
      </c>
      <c r="AX62" t="s">
        <v>198</v>
      </c>
      <c r="AY62" t="s">
        <v>198</v>
      </c>
      <c r="AZ62" t="s">
        <v>1556</v>
      </c>
      <c r="BA62" t="s">
        <v>1556</v>
      </c>
      <c r="BB62" t="s">
        <v>198</v>
      </c>
      <c r="BC62" t="s">
        <v>1556</v>
      </c>
      <c r="BD62" s="55">
        <f t="shared" si="0"/>
        <v>0</v>
      </c>
      <c r="BE62" t="s">
        <v>2371</v>
      </c>
    </row>
    <row r="63" spans="1:57" x14ac:dyDescent="0.2">
      <c r="A63" t="s">
        <v>1887</v>
      </c>
      <c r="B63" t="s">
        <v>237</v>
      </c>
      <c r="C63" t="s">
        <v>49</v>
      </c>
      <c r="D63">
        <v>14</v>
      </c>
      <c r="E63" s="18" t="s">
        <v>238</v>
      </c>
      <c r="F63" s="18" t="s">
        <v>239</v>
      </c>
      <c r="G63">
        <v>52.128219999999999</v>
      </c>
      <c r="H63">
        <v>5.0000000000000001E-3</v>
      </c>
      <c r="I63">
        <v>27</v>
      </c>
      <c r="J63">
        <v>-7.4</v>
      </c>
      <c r="K63" t="s">
        <v>240</v>
      </c>
      <c r="L63" t="s">
        <v>53</v>
      </c>
      <c r="M63" t="s">
        <v>2363</v>
      </c>
      <c r="N63" t="s">
        <v>54</v>
      </c>
      <c r="P63" t="s">
        <v>255</v>
      </c>
      <c r="Q63" t="s">
        <v>56</v>
      </c>
      <c r="R63" t="s">
        <v>311</v>
      </c>
      <c r="S63" t="s">
        <v>58</v>
      </c>
      <c r="T63">
        <v>90</v>
      </c>
      <c r="U63" s="25" t="s">
        <v>366</v>
      </c>
      <c r="V63" t="s">
        <v>367</v>
      </c>
      <c r="W63" t="s">
        <v>285</v>
      </c>
      <c r="X63" t="s">
        <v>79</v>
      </c>
      <c r="Y63" s="1" t="s">
        <v>79</v>
      </c>
      <c r="Z63" s="1">
        <v>156</v>
      </c>
      <c r="AA63" s="1" t="s">
        <v>368</v>
      </c>
      <c r="AB63" s="1" t="s">
        <v>220</v>
      </c>
      <c r="AC63" s="1">
        <v>1</v>
      </c>
      <c r="AD63" s="1">
        <v>0</v>
      </c>
      <c r="AE63" s="1" t="s">
        <v>268</v>
      </c>
      <c r="AF63" s="1" t="s">
        <v>248</v>
      </c>
      <c r="AG63" s="1" t="s">
        <v>67</v>
      </c>
      <c r="AH63" s="1">
        <v>1</v>
      </c>
      <c r="AI63" s="12">
        <v>-14.0626</v>
      </c>
      <c r="AJ63" s="13">
        <v>-5.28</v>
      </c>
      <c r="AK63" s="14">
        <v>25.4667952</v>
      </c>
      <c r="AL63" s="14">
        <v>16.457459296</v>
      </c>
      <c r="AM63" s="14">
        <v>16.601926005439999</v>
      </c>
      <c r="AN63" s="14">
        <v>15.057459295999999</v>
      </c>
      <c r="AO63" s="15">
        <v>-9.4403058782608671</v>
      </c>
      <c r="AP63" s="15">
        <v>-8.1417956319999973</v>
      </c>
      <c r="AQ63" s="15">
        <v>8.3215154605748012</v>
      </c>
      <c r="AR63" s="15">
        <v>10.522380284745767</v>
      </c>
      <c r="AS63" s="16"/>
      <c r="AT63" s="16"/>
      <c r="AU63" s="17">
        <v>-2.0403058782608667</v>
      </c>
      <c r="AV63" s="17">
        <v>-0.74179563199999698</v>
      </c>
      <c r="AW63" t="s">
        <v>68</v>
      </c>
      <c r="AX63" t="s">
        <v>198</v>
      </c>
      <c r="AY63" t="s">
        <v>198</v>
      </c>
      <c r="AZ63" t="s">
        <v>1556</v>
      </c>
      <c r="BA63" t="s">
        <v>1556</v>
      </c>
      <c r="BB63" t="s">
        <v>198</v>
      </c>
      <c r="BC63" t="s">
        <v>1556</v>
      </c>
      <c r="BD63" s="55">
        <f t="shared" si="0"/>
        <v>0</v>
      </c>
      <c r="BE63" t="s">
        <v>2371</v>
      </c>
    </row>
    <row r="64" spans="1:57" x14ac:dyDescent="0.2">
      <c r="A64" t="s">
        <v>1888</v>
      </c>
      <c r="B64" t="s">
        <v>237</v>
      </c>
      <c r="C64" t="s">
        <v>49</v>
      </c>
      <c r="D64">
        <v>14</v>
      </c>
      <c r="E64" s="18" t="s">
        <v>238</v>
      </c>
      <c r="F64" s="18" t="s">
        <v>239</v>
      </c>
      <c r="G64">
        <v>52.128219999999999</v>
      </c>
      <c r="H64">
        <v>5.0000000000000001E-3</v>
      </c>
      <c r="I64">
        <v>27</v>
      </c>
      <c r="J64">
        <v>-7.4</v>
      </c>
      <c r="K64" t="s">
        <v>240</v>
      </c>
      <c r="L64" t="s">
        <v>53</v>
      </c>
      <c r="M64" t="s">
        <v>2363</v>
      </c>
      <c r="N64" t="s">
        <v>54</v>
      </c>
      <c r="P64" s="18" t="s">
        <v>143</v>
      </c>
      <c r="Q64" s="18" t="s">
        <v>131</v>
      </c>
      <c r="R64" t="s">
        <v>242</v>
      </c>
      <c r="S64" t="s">
        <v>58</v>
      </c>
      <c r="T64">
        <v>105</v>
      </c>
      <c r="U64" s="25" t="s">
        <v>369</v>
      </c>
      <c r="V64" t="s">
        <v>284</v>
      </c>
      <c r="W64" t="s">
        <v>285</v>
      </c>
      <c r="X64" t="s">
        <v>79</v>
      </c>
      <c r="Y64" t="s">
        <v>79</v>
      </c>
      <c r="Z64" s="1">
        <v>166</v>
      </c>
      <c r="AA64" s="1" t="s">
        <v>370</v>
      </c>
      <c r="AB64" s="1" t="s">
        <v>371</v>
      </c>
      <c r="AC64" s="1">
        <v>2</v>
      </c>
      <c r="AD64" s="1">
        <v>0</v>
      </c>
      <c r="AE64" s="1" t="s">
        <v>202</v>
      </c>
      <c r="AF64" s="1" t="s">
        <v>282</v>
      </c>
      <c r="AG64" s="1" t="s">
        <v>67</v>
      </c>
      <c r="AH64" s="1">
        <v>1</v>
      </c>
      <c r="AI64" s="12">
        <v>-14.921000000000003</v>
      </c>
      <c r="AJ64" s="13">
        <v>-5.29</v>
      </c>
      <c r="AK64" s="12">
        <v>25.456486099999999</v>
      </c>
      <c r="AL64" s="12">
        <v>16.447356377999999</v>
      </c>
      <c r="AM64" s="14">
        <v>16.591284952419997</v>
      </c>
      <c r="AN64" s="14">
        <v>15.047356377999998</v>
      </c>
      <c r="AO64" s="15">
        <v>-9.462268743478262</v>
      </c>
      <c r="AP64" s="15">
        <v>-8.1581871010000029</v>
      </c>
      <c r="AQ64" s="15">
        <v>8.2842902652910819</v>
      </c>
      <c r="AR64" s="15">
        <v>10.4945981338983</v>
      </c>
      <c r="AS64" s="16"/>
      <c r="AT64" s="16"/>
      <c r="AU64" s="17">
        <v>-2.0622687434782616</v>
      </c>
      <c r="AV64" s="17">
        <v>-0.75818710100000253</v>
      </c>
      <c r="AW64" t="s">
        <v>68</v>
      </c>
      <c r="AX64" t="s">
        <v>198</v>
      </c>
      <c r="AY64" t="s">
        <v>198</v>
      </c>
      <c r="AZ64" t="s">
        <v>1556</v>
      </c>
      <c r="BA64" t="s">
        <v>1556</v>
      </c>
      <c r="BB64" t="s">
        <v>198</v>
      </c>
      <c r="BC64" t="s">
        <v>1556</v>
      </c>
      <c r="BD64" s="55">
        <f t="shared" si="0"/>
        <v>0</v>
      </c>
      <c r="BE64" t="s">
        <v>2371</v>
      </c>
    </row>
    <row r="65" spans="1:57" x14ac:dyDescent="0.2">
      <c r="A65" t="s">
        <v>1889</v>
      </c>
      <c r="B65" t="s">
        <v>237</v>
      </c>
      <c r="C65" t="s">
        <v>49</v>
      </c>
      <c r="D65">
        <v>14</v>
      </c>
      <c r="E65" s="18" t="s">
        <v>238</v>
      </c>
      <c r="F65" s="18" t="s">
        <v>239</v>
      </c>
      <c r="G65">
        <v>52.128219999999999</v>
      </c>
      <c r="H65">
        <v>5.0000000000000001E-3</v>
      </c>
      <c r="I65">
        <v>27</v>
      </c>
      <c r="J65">
        <v>-7.4</v>
      </c>
      <c r="K65" t="s">
        <v>240</v>
      </c>
      <c r="L65" t="s">
        <v>53</v>
      </c>
      <c r="M65" t="s">
        <v>2363</v>
      </c>
      <c r="N65" t="s">
        <v>54</v>
      </c>
      <c r="P65" s="18" t="s">
        <v>143</v>
      </c>
      <c r="Q65" s="18" t="s">
        <v>56</v>
      </c>
      <c r="R65" t="s">
        <v>311</v>
      </c>
      <c r="S65" t="s">
        <v>58</v>
      </c>
      <c r="T65">
        <v>102</v>
      </c>
      <c r="U65" s="25" t="s">
        <v>372</v>
      </c>
      <c r="V65" s="19" t="s">
        <v>373</v>
      </c>
      <c r="W65" s="19" t="s">
        <v>374</v>
      </c>
      <c r="X65" t="s">
        <v>62</v>
      </c>
      <c r="Y65" t="s">
        <v>62</v>
      </c>
      <c r="AB65" s="1" t="s">
        <v>198</v>
      </c>
      <c r="AC65" s="1">
        <v>0</v>
      </c>
      <c r="AD65" s="1">
        <v>0</v>
      </c>
      <c r="AE65" s="1" t="s">
        <v>188</v>
      </c>
      <c r="AF65" s="1" t="s">
        <v>66</v>
      </c>
      <c r="AG65" s="1" t="s">
        <v>67</v>
      </c>
      <c r="AH65" s="1"/>
      <c r="AI65" s="12">
        <v>-14.488600000000002</v>
      </c>
      <c r="AJ65" s="14">
        <v>-5.34</v>
      </c>
      <c r="AK65" s="14">
        <v>25.4049406</v>
      </c>
      <c r="AL65" s="14">
        <v>16.396841788</v>
      </c>
      <c r="AM65" s="14">
        <v>16.53807968732</v>
      </c>
      <c r="AN65" s="14">
        <v>14.996841787999999</v>
      </c>
      <c r="AO65" s="15">
        <v>-9.572083069565215</v>
      </c>
      <c r="AP65" s="15">
        <v>-8.2401444460000022</v>
      </c>
      <c r="AQ65" s="15">
        <v>8.0981642888725158</v>
      </c>
      <c r="AR65" s="15">
        <v>10.355687379661013</v>
      </c>
      <c r="AS65" s="16"/>
      <c r="AT65" s="16"/>
      <c r="AU65" s="17">
        <v>-2.1720830695652147</v>
      </c>
      <c r="AV65" s="17">
        <v>-0.84014444600000182</v>
      </c>
      <c r="AW65" t="s">
        <v>68</v>
      </c>
      <c r="AX65" t="s">
        <v>1821</v>
      </c>
      <c r="AY65" t="s">
        <v>198</v>
      </c>
      <c r="AZ65" t="s">
        <v>1556</v>
      </c>
      <c r="BA65" t="s">
        <v>1556</v>
      </c>
      <c r="BB65" t="s">
        <v>198</v>
      </c>
      <c r="BC65" t="s">
        <v>1556</v>
      </c>
      <c r="BD65" s="55">
        <f>1/3</f>
        <v>0.33333333333333331</v>
      </c>
      <c r="BE65" t="s">
        <v>2371</v>
      </c>
    </row>
    <row r="66" spans="1:57" x14ac:dyDescent="0.2">
      <c r="A66" t="s">
        <v>1890</v>
      </c>
      <c r="B66" t="s">
        <v>237</v>
      </c>
      <c r="C66" t="s">
        <v>49</v>
      </c>
      <c r="D66">
        <v>14</v>
      </c>
      <c r="E66" s="18" t="s">
        <v>238</v>
      </c>
      <c r="F66" s="18" t="s">
        <v>239</v>
      </c>
      <c r="G66">
        <v>52.128219999999999</v>
      </c>
      <c r="H66">
        <v>5.0000000000000001E-3</v>
      </c>
      <c r="I66">
        <v>27</v>
      </c>
      <c r="J66">
        <v>-7.4</v>
      </c>
      <c r="K66" t="s">
        <v>240</v>
      </c>
      <c r="L66" t="s">
        <v>53</v>
      </c>
      <c r="M66" t="s">
        <v>2363</v>
      </c>
      <c r="N66" t="s">
        <v>54</v>
      </c>
      <c r="P66" t="s">
        <v>255</v>
      </c>
      <c r="Q66" t="s">
        <v>56</v>
      </c>
      <c r="R66" t="s">
        <v>311</v>
      </c>
      <c r="S66" t="s">
        <v>58</v>
      </c>
      <c r="T66" t="s">
        <v>375</v>
      </c>
      <c r="U66" s="25" t="s">
        <v>376</v>
      </c>
      <c r="V66">
        <v>35</v>
      </c>
      <c r="W66" t="s">
        <v>127</v>
      </c>
      <c r="X66" t="s">
        <v>85</v>
      </c>
      <c r="Y66" s="1" t="s">
        <v>85</v>
      </c>
      <c r="Z66" s="1">
        <v>177</v>
      </c>
      <c r="AA66" s="1" t="s">
        <v>377</v>
      </c>
      <c r="AB66" s="1" t="s">
        <v>198</v>
      </c>
      <c r="AC66" s="1">
        <v>0</v>
      </c>
      <c r="AD66" s="1">
        <v>0</v>
      </c>
      <c r="AE66" s="1" t="s">
        <v>202</v>
      </c>
      <c r="AF66" s="1" t="s">
        <v>66</v>
      </c>
      <c r="AG66" s="1" t="s">
        <v>189</v>
      </c>
      <c r="AH66" s="1">
        <v>0</v>
      </c>
      <c r="AI66" s="12">
        <v>-14.482200000000002</v>
      </c>
      <c r="AJ66" s="14">
        <v>-5.41</v>
      </c>
      <c r="AK66" s="12">
        <v>25.332776899999999</v>
      </c>
      <c r="AL66" s="12">
        <v>16.326121361999999</v>
      </c>
      <c r="AM66" s="14">
        <v>16.463592316179998</v>
      </c>
      <c r="AN66" s="14">
        <v>14.926121361999998</v>
      </c>
      <c r="AO66" s="15">
        <v>-9.7258231260869579</v>
      </c>
      <c r="AP66" s="15">
        <v>-8.3548847289999983</v>
      </c>
      <c r="AQ66" s="15">
        <v>7.8375879218865121</v>
      </c>
      <c r="AR66" s="15">
        <v>10.161212323728817</v>
      </c>
      <c r="AS66" s="16"/>
      <c r="AT66" s="16"/>
      <c r="AU66" s="17">
        <v>-2.3258231260869575</v>
      </c>
      <c r="AV66" s="17">
        <v>-0.95488472899999799</v>
      </c>
      <c r="AW66" t="s">
        <v>68</v>
      </c>
      <c r="AX66" t="s">
        <v>1821</v>
      </c>
      <c r="AY66" t="s">
        <v>198</v>
      </c>
      <c r="AZ66" t="s">
        <v>1556</v>
      </c>
      <c r="BA66" t="s">
        <v>1556</v>
      </c>
      <c r="BB66" t="s">
        <v>198</v>
      </c>
      <c r="BC66" t="s">
        <v>1556</v>
      </c>
      <c r="BD66" s="55">
        <f>1/3</f>
        <v>0.33333333333333331</v>
      </c>
      <c r="BE66" t="s">
        <v>2371</v>
      </c>
    </row>
    <row r="67" spans="1:57" x14ac:dyDescent="0.2">
      <c r="A67" t="s">
        <v>1891</v>
      </c>
      <c r="B67" t="s">
        <v>237</v>
      </c>
      <c r="C67" t="s">
        <v>49</v>
      </c>
      <c r="D67">
        <v>14</v>
      </c>
      <c r="E67" s="18" t="s">
        <v>238</v>
      </c>
      <c r="F67" s="18" t="s">
        <v>239</v>
      </c>
      <c r="G67">
        <v>52.128219999999999</v>
      </c>
      <c r="H67">
        <v>5.0000000000000001E-3</v>
      </c>
      <c r="I67">
        <v>27</v>
      </c>
      <c r="J67">
        <v>-7.4</v>
      </c>
      <c r="K67" t="s">
        <v>240</v>
      </c>
      <c r="L67" t="s">
        <v>53</v>
      </c>
      <c r="M67" t="s">
        <v>2363</v>
      </c>
      <c r="N67" t="s">
        <v>54</v>
      </c>
      <c r="P67" t="s">
        <v>378</v>
      </c>
      <c r="Q67" t="s">
        <v>131</v>
      </c>
      <c r="R67" t="s">
        <v>379</v>
      </c>
      <c r="S67" t="s">
        <v>58</v>
      </c>
      <c r="T67" t="s">
        <v>380</v>
      </c>
      <c r="U67" s="25" t="s">
        <v>381</v>
      </c>
      <c r="V67" t="s">
        <v>71</v>
      </c>
      <c r="W67" t="s">
        <v>71</v>
      </c>
      <c r="X67" t="s">
        <v>85</v>
      </c>
      <c r="Y67" t="s">
        <v>85</v>
      </c>
      <c r="Z67" s="1">
        <v>177</v>
      </c>
      <c r="AA67" s="1" t="s">
        <v>382</v>
      </c>
      <c r="AB67" s="1" t="s">
        <v>383</v>
      </c>
      <c r="AC67" s="1">
        <v>4</v>
      </c>
      <c r="AD67" s="1">
        <v>0</v>
      </c>
      <c r="AE67" s="1" t="s">
        <v>202</v>
      </c>
      <c r="AF67" s="1" t="s">
        <v>66</v>
      </c>
      <c r="AG67" s="1" t="s">
        <v>67</v>
      </c>
      <c r="AH67" s="1">
        <v>0</v>
      </c>
      <c r="AI67" s="12">
        <v>-14.7662</v>
      </c>
      <c r="AJ67" s="14">
        <v>-5.72</v>
      </c>
      <c r="AK67" s="14">
        <v>25.013194800000001</v>
      </c>
      <c r="AL67" s="14">
        <v>16.012930904000001</v>
      </c>
      <c r="AM67" s="14">
        <v>16.133719672559998</v>
      </c>
      <c r="AN67" s="14">
        <v>14.612930904000001</v>
      </c>
      <c r="AO67" s="15">
        <v>-10.406671947826082</v>
      </c>
      <c r="AP67" s="15">
        <v>-8.8630202679999996</v>
      </c>
      <c r="AQ67" s="15">
        <v>6.6836068680913865</v>
      </c>
      <c r="AR67" s="15">
        <v>9.2999656474576273</v>
      </c>
      <c r="AS67" s="16"/>
      <c r="AT67" s="16"/>
      <c r="AU67" s="17">
        <v>-3.0066719478260815</v>
      </c>
      <c r="AV67" s="17">
        <v>-1.4630202679999993</v>
      </c>
      <c r="AW67" t="s">
        <v>68</v>
      </c>
      <c r="AX67" t="s">
        <v>1821</v>
      </c>
      <c r="AY67" t="s">
        <v>198</v>
      </c>
      <c r="AZ67" t="s">
        <v>1556</v>
      </c>
      <c r="BA67" t="s">
        <v>1556</v>
      </c>
      <c r="BB67" t="s">
        <v>1821</v>
      </c>
      <c r="BC67" t="s">
        <v>1556</v>
      </c>
      <c r="BD67" s="55">
        <f>2/3</f>
        <v>0.66666666666666663</v>
      </c>
      <c r="BE67" t="s">
        <v>2372</v>
      </c>
    </row>
    <row r="68" spans="1:57" x14ac:dyDescent="0.2">
      <c r="A68" t="s">
        <v>1892</v>
      </c>
      <c r="B68" t="s">
        <v>237</v>
      </c>
      <c r="C68" t="s">
        <v>49</v>
      </c>
      <c r="D68">
        <v>14</v>
      </c>
      <c r="E68" s="18" t="s">
        <v>238</v>
      </c>
      <c r="F68" s="18" t="s">
        <v>239</v>
      </c>
      <c r="G68">
        <v>52.128219999999999</v>
      </c>
      <c r="H68">
        <v>5.0000000000000001E-3</v>
      </c>
      <c r="I68">
        <v>27</v>
      </c>
      <c r="J68">
        <v>-7.4</v>
      </c>
      <c r="K68" t="s">
        <v>240</v>
      </c>
      <c r="L68" t="s">
        <v>53</v>
      </c>
      <c r="M68" t="s">
        <v>2363</v>
      </c>
      <c r="N68" t="s">
        <v>54</v>
      </c>
      <c r="P68" t="s">
        <v>249</v>
      </c>
      <c r="Q68" t="s">
        <v>104</v>
      </c>
      <c r="R68" t="s">
        <v>263</v>
      </c>
      <c r="S68" t="s">
        <v>58</v>
      </c>
      <c r="T68">
        <v>49</v>
      </c>
      <c r="U68" s="25" t="s">
        <v>384</v>
      </c>
      <c r="V68" t="s">
        <v>265</v>
      </c>
      <c r="W68" t="s">
        <v>140</v>
      </c>
      <c r="X68" t="s">
        <v>79</v>
      </c>
      <c r="Y68" t="s">
        <v>79</v>
      </c>
      <c r="Z68" s="1">
        <v>161</v>
      </c>
      <c r="AA68" s="1" t="s">
        <v>333</v>
      </c>
      <c r="AB68" s="1" t="s">
        <v>385</v>
      </c>
      <c r="AC68" s="1">
        <v>6</v>
      </c>
      <c r="AD68" s="1">
        <v>1</v>
      </c>
      <c r="AE68" s="1" t="s">
        <v>73</v>
      </c>
      <c r="AF68" s="1" t="s">
        <v>66</v>
      </c>
      <c r="AG68" s="1" t="s">
        <v>119</v>
      </c>
      <c r="AH68" s="1">
        <v>1</v>
      </c>
      <c r="AI68" s="12">
        <v>-14.598600000000001</v>
      </c>
      <c r="AJ68" s="14">
        <v>-5.79</v>
      </c>
      <c r="AK68" s="12">
        <v>24.9410311</v>
      </c>
      <c r="AL68" s="12">
        <v>15.942210478</v>
      </c>
      <c r="AM68" s="14">
        <v>16.059232301419996</v>
      </c>
      <c r="AN68" s="14">
        <v>14.542210477999999</v>
      </c>
      <c r="AO68" s="15">
        <v>-10.560412004347823</v>
      </c>
      <c r="AP68" s="15">
        <v>-8.9777605509999958</v>
      </c>
      <c r="AQ68" s="15">
        <v>6.4230305011053845</v>
      </c>
      <c r="AR68" s="15">
        <v>9.1054905915254309</v>
      </c>
      <c r="AS68" s="16"/>
      <c r="AT68" s="16"/>
      <c r="AU68" s="17">
        <v>-3.1604120043478225</v>
      </c>
      <c r="AV68" s="17">
        <v>-1.5777605509999955</v>
      </c>
      <c r="AW68" t="s">
        <v>68</v>
      </c>
      <c r="AX68" t="s">
        <v>1821</v>
      </c>
      <c r="AY68" t="s">
        <v>198</v>
      </c>
      <c r="AZ68" t="s">
        <v>1556</v>
      </c>
      <c r="BA68" t="s">
        <v>1556</v>
      </c>
      <c r="BB68" t="s">
        <v>1821</v>
      </c>
      <c r="BC68" t="s">
        <v>1556</v>
      </c>
      <c r="BD68" s="55">
        <f>2/3</f>
        <v>0.66666666666666663</v>
      </c>
      <c r="BE68" t="s">
        <v>2372</v>
      </c>
    </row>
    <row r="69" spans="1:57" x14ac:dyDescent="0.2">
      <c r="A69" t="s">
        <v>1893</v>
      </c>
      <c r="B69" t="s">
        <v>237</v>
      </c>
      <c r="C69" t="s">
        <v>49</v>
      </c>
      <c r="D69">
        <v>14</v>
      </c>
      <c r="E69" s="18" t="s">
        <v>238</v>
      </c>
      <c r="F69" s="18" t="s">
        <v>239</v>
      </c>
      <c r="G69">
        <v>52.128219999999999</v>
      </c>
      <c r="H69">
        <v>5.0000000000000001E-3</v>
      </c>
      <c r="I69">
        <v>27</v>
      </c>
      <c r="J69">
        <v>-7.4</v>
      </c>
      <c r="K69" t="s">
        <v>240</v>
      </c>
      <c r="L69" t="s">
        <v>53</v>
      </c>
      <c r="M69" t="s">
        <v>2363</v>
      </c>
      <c r="N69" t="s">
        <v>54</v>
      </c>
      <c r="P69" t="s">
        <v>103</v>
      </c>
      <c r="Q69" t="s">
        <v>104</v>
      </c>
      <c r="R69" t="s">
        <v>263</v>
      </c>
      <c r="S69" t="s">
        <v>58</v>
      </c>
      <c r="T69">
        <v>83</v>
      </c>
      <c r="U69" s="26" t="s">
        <v>386</v>
      </c>
      <c r="V69">
        <v>25</v>
      </c>
      <c r="W69" t="s">
        <v>77</v>
      </c>
      <c r="X69" t="s">
        <v>79</v>
      </c>
      <c r="Y69" t="s">
        <v>79</v>
      </c>
      <c r="Z69" s="1">
        <v>171</v>
      </c>
      <c r="AA69" s="1" t="s">
        <v>387</v>
      </c>
      <c r="AB69" s="1" t="s">
        <v>388</v>
      </c>
      <c r="AC69" s="1">
        <v>11</v>
      </c>
      <c r="AD69" s="1">
        <v>1</v>
      </c>
      <c r="AE69" s="1" t="s">
        <v>268</v>
      </c>
      <c r="AF69" s="1" t="s">
        <v>66</v>
      </c>
      <c r="AG69" s="1" t="s">
        <v>67</v>
      </c>
      <c r="AH69" s="1">
        <v>2</v>
      </c>
      <c r="AI69" s="12">
        <v>-14.341200000000002</v>
      </c>
      <c r="AJ69" s="14">
        <v>-6.38</v>
      </c>
      <c r="AK69" s="12">
        <v>24.332794200000002</v>
      </c>
      <c r="AL69" s="12">
        <v>15.346138316000001</v>
      </c>
      <c r="AM69" s="14">
        <v>15.431410173240002</v>
      </c>
      <c r="AN69" s="14">
        <v>13.946138316000001</v>
      </c>
      <c r="AO69" s="15">
        <v>-11.856221052173908</v>
      </c>
      <c r="AP69" s="15">
        <v>-9.944857221999996</v>
      </c>
      <c r="AQ69" s="15">
        <v>4.2267439793662582</v>
      </c>
      <c r="AR69" s="15">
        <v>7.46634369152543</v>
      </c>
      <c r="AS69" s="16"/>
      <c r="AT69" s="16"/>
      <c r="AU69" s="17">
        <v>-4.4562210521739072</v>
      </c>
      <c r="AV69" s="17">
        <v>-2.5448572219999956</v>
      </c>
      <c r="AW69" t="s">
        <v>68</v>
      </c>
      <c r="AX69" t="s">
        <v>1821</v>
      </c>
      <c r="AY69" t="s">
        <v>1821</v>
      </c>
      <c r="AZ69" t="s">
        <v>1556</v>
      </c>
      <c r="BA69" t="s">
        <v>1556</v>
      </c>
      <c r="BB69" t="s">
        <v>1821</v>
      </c>
      <c r="BC69" t="s">
        <v>1556</v>
      </c>
      <c r="BD69" s="55">
        <f>3/3</f>
        <v>1</v>
      </c>
      <c r="BE69" t="s">
        <v>2372</v>
      </c>
    </row>
    <row r="70" spans="1:57" x14ac:dyDescent="0.2">
      <c r="A70" t="s">
        <v>1894</v>
      </c>
      <c r="B70" t="s">
        <v>237</v>
      </c>
      <c r="C70" t="s">
        <v>49</v>
      </c>
      <c r="D70">
        <v>14</v>
      </c>
      <c r="E70" s="18" t="s">
        <v>238</v>
      </c>
      <c r="F70" s="18" t="s">
        <v>239</v>
      </c>
      <c r="G70">
        <v>52.128219999999999</v>
      </c>
      <c r="H70">
        <v>5.0000000000000001E-3</v>
      </c>
      <c r="I70">
        <v>27</v>
      </c>
      <c r="J70">
        <v>-7.4</v>
      </c>
      <c r="K70" t="s">
        <v>240</v>
      </c>
      <c r="L70" t="s">
        <v>53</v>
      </c>
      <c r="M70" t="s">
        <v>2363</v>
      </c>
      <c r="N70" t="s">
        <v>54</v>
      </c>
      <c r="P70" t="s">
        <v>255</v>
      </c>
      <c r="Q70" t="s">
        <v>56</v>
      </c>
      <c r="R70" t="s">
        <v>269</v>
      </c>
      <c r="S70" t="s">
        <v>58</v>
      </c>
      <c r="T70">
        <v>60</v>
      </c>
      <c r="U70" s="26" t="s">
        <v>389</v>
      </c>
      <c r="V70" t="s">
        <v>390</v>
      </c>
      <c r="W70" t="s">
        <v>140</v>
      </c>
      <c r="X70" t="s">
        <v>79</v>
      </c>
      <c r="Y70" t="s">
        <v>79</v>
      </c>
      <c r="Z70" s="1">
        <v>169</v>
      </c>
      <c r="AA70" s="1" t="s">
        <v>333</v>
      </c>
      <c r="AB70" s="1" t="s">
        <v>391</v>
      </c>
      <c r="AC70" s="1">
        <v>10</v>
      </c>
      <c r="AD70" s="1">
        <v>0</v>
      </c>
      <c r="AE70" s="1" t="s">
        <v>81</v>
      </c>
      <c r="AF70" s="1" t="s">
        <v>282</v>
      </c>
      <c r="AG70" s="1" t="s">
        <v>392</v>
      </c>
      <c r="AH70" s="1">
        <v>2</v>
      </c>
      <c r="AI70" s="12">
        <v>-15.266200000000003</v>
      </c>
      <c r="AJ70" s="14">
        <v>-6.43</v>
      </c>
      <c r="AK70" s="14">
        <v>24.281248699999999</v>
      </c>
      <c r="AL70" s="14">
        <v>15.295623725999999</v>
      </c>
      <c r="AM70" s="14">
        <v>15.378204908139997</v>
      </c>
      <c r="AN70" s="14">
        <v>13.895623725999998</v>
      </c>
      <c r="AO70" s="15">
        <v>-11.966035378260869</v>
      </c>
      <c r="AP70" s="15">
        <v>-10.026814567000002</v>
      </c>
      <c r="AQ70" s="15">
        <v>4.0406180029476788</v>
      </c>
      <c r="AR70" s="15">
        <v>7.3274329372881315</v>
      </c>
      <c r="AS70" s="16">
        <v>0.70928800000000003</v>
      </c>
      <c r="AT70" s="16">
        <v>55.47</v>
      </c>
      <c r="AU70" s="17">
        <v>-4.5660353782608691</v>
      </c>
      <c r="AV70" s="17">
        <v>-2.626814567000002</v>
      </c>
      <c r="AW70" t="s">
        <v>68</v>
      </c>
      <c r="AX70" t="s">
        <v>1821</v>
      </c>
      <c r="AY70" t="s">
        <v>1821</v>
      </c>
      <c r="AZ70" t="s">
        <v>198</v>
      </c>
      <c r="BA70" t="s">
        <v>1821</v>
      </c>
      <c r="BB70" t="s">
        <v>1821</v>
      </c>
      <c r="BC70" t="s">
        <v>198</v>
      </c>
      <c r="BD70" s="55">
        <f>4/6</f>
        <v>0.66666666666666663</v>
      </c>
      <c r="BE70" t="s">
        <v>2372</v>
      </c>
    </row>
    <row r="71" spans="1:57" x14ac:dyDescent="0.2">
      <c r="A71" t="s">
        <v>1895</v>
      </c>
      <c r="B71" t="s">
        <v>393</v>
      </c>
      <c r="C71" t="s">
        <v>49</v>
      </c>
      <c r="D71">
        <v>14</v>
      </c>
      <c r="E71" t="s">
        <v>99</v>
      </c>
      <c r="F71" s="18" t="s">
        <v>100</v>
      </c>
      <c r="G71" s="18">
        <v>51.234999999999999</v>
      </c>
      <c r="H71" s="18">
        <v>1.34</v>
      </c>
      <c r="I71">
        <v>12</v>
      </c>
      <c r="J71">
        <v>-6.9</v>
      </c>
      <c r="K71" t="s">
        <v>394</v>
      </c>
      <c r="L71" t="s">
        <v>53</v>
      </c>
      <c r="M71" t="s">
        <v>2362</v>
      </c>
      <c r="N71" t="s">
        <v>102</v>
      </c>
      <c r="P71" t="s">
        <v>395</v>
      </c>
      <c r="Q71" t="s">
        <v>104</v>
      </c>
      <c r="R71" t="s">
        <v>396</v>
      </c>
      <c r="S71" t="s">
        <v>58</v>
      </c>
      <c r="T71">
        <v>6</v>
      </c>
      <c r="U71" s="24" t="s">
        <v>397</v>
      </c>
      <c r="V71" t="s">
        <v>398</v>
      </c>
      <c r="W71" t="s">
        <v>146</v>
      </c>
      <c r="X71" t="s">
        <v>85</v>
      </c>
      <c r="Y71" t="s">
        <v>85</v>
      </c>
      <c r="Z71" s="1">
        <v>173</v>
      </c>
      <c r="AA71" s="1" t="s">
        <v>399</v>
      </c>
      <c r="AB71" s="1" t="s">
        <v>400</v>
      </c>
      <c r="AC71" s="1">
        <v>7</v>
      </c>
      <c r="AD71" s="1">
        <v>1</v>
      </c>
      <c r="AE71" s="1" t="s">
        <v>188</v>
      </c>
      <c r="AF71" s="1" t="s">
        <v>66</v>
      </c>
      <c r="AG71" s="1" t="s">
        <v>67</v>
      </c>
      <c r="AH71" s="1">
        <v>0</v>
      </c>
      <c r="AI71" s="12">
        <v>-13.593400000000001</v>
      </c>
      <c r="AJ71" s="13">
        <v>-5.46</v>
      </c>
      <c r="AK71" s="12">
        <v>25.281231399999999</v>
      </c>
      <c r="AL71" s="12">
        <v>16.275606772</v>
      </c>
      <c r="AM71" s="14">
        <v>16.410387051080001</v>
      </c>
      <c r="AN71" s="14">
        <v>14.875606771999999</v>
      </c>
      <c r="AO71" s="15">
        <v>-9.8356374521739109</v>
      </c>
      <c r="AP71" s="15">
        <v>-8.4368420739999976</v>
      </c>
      <c r="AQ71" s="15">
        <v>7.6514619454679478</v>
      </c>
      <c r="AR71" s="15">
        <v>10.02230156949153</v>
      </c>
      <c r="AS71" s="16"/>
      <c r="AT71" s="16"/>
      <c r="AU71" s="17">
        <v>-2.9356374521739106</v>
      </c>
      <c r="AV71" s="17">
        <v>-1.5368420739999973</v>
      </c>
      <c r="AW71" t="s">
        <v>68</v>
      </c>
      <c r="AX71" t="s">
        <v>1821</v>
      </c>
      <c r="AY71" t="s">
        <v>198</v>
      </c>
      <c r="AZ71" t="s">
        <v>1556</v>
      </c>
      <c r="BA71" t="s">
        <v>1556</v>
      </c>
      <c r="BB71" t="s">
        <v>198</v>
      </c>
      <c r="BC71" t="s">
        <v>1556</v>
      </c>
      <c r="BD71" s="55">
        <f>1/3</f>
        <v>0.33333333333333331</v>
      </c>
      <c r="BE71" t="s">
        <v>2371</v>
      </c>
    </row>
    <row r="72" spans="1:57" x14ac:dyDescent="0.2">
      <c r="A72" t="s">
        <v>1896</v>
      </c>
      <c r="B72" t="s">
        <v>393</v>
      </c>
      <c r="C72" t="s">
        <v>49</v>
      </c>
      <c r="D72">
        <v>14</v>
      </c>
      <c r="E72" t="s">
        <v>99</v>
      </c>
      <c r="F72" s="18" t="s">
        <v>100</v>
      </c>
      <c r="G72" s="18">
        <v>51.234999999999999</v>
      </c>
      <c r="H72" s="18">
        <v>1.34</v>
      </c>
      <c r="I72">
        <v>12</v>
      </c>
      <c r="J72">
        <v>-6.9</v>
      </c>
      <c r="K72" t="s">
        <v>394</v>
      </c>
      <c r="L72" t="s">
        <v>53</v>
      </c>
      <c r="M72" t="s">
        <v>2362</v>
      </c>
      <c r="N72" t="s">
        <v>102</v>
      </c>
      <c r="P72" t="s">
        <v>401</v>
      </c>
      <c r="Q72" t="s">
        <v>298</v>
      </c>
      <c r="R72" t="s">
        <v>402</v>
      </c>
      <c r="S72" t="s">
        <v>58</v>
      </c>
      <c r="T72">
        <v>8</v>
      </c>
      <c r="U72" s="24" t="s">
        <v>403</v>
      </c>
      <c r="V72" t="s">
        <v>114</v>
      </c>
      <c r="W72" t="s">
        <v>140</v>
      </c>
      <c r="X72" t="s">
        <v>79</v>
      </c>
      <c r="Y72" t="s">
        <v>79</v>
      </c>
      <c r="Z72" s="1">
        <v>154</v>
      </c>
      <c r="AA72" s="1" t="s">
        <v>404</v>
      </c>
      <c r="AB72" s="1" t="s">
        <v>405</v>
      </c>
      <c r="AC72" s="1">
        <v>13</v>
      </c>
      <c r="AD72" s="1">
        <v>0</v>
      </c>
      <c r="AE72" s="1" t="s">
        <v>406</v>
      </c>
      <c r="AF72" s="1" t="s">
        <v>66</v>
      </c>
      <c r="AG72" s="1" t="s">
        <v>67</v>
      </c>
      <c r="AH72" s="1">
        <v>2</v>
      </c>
      <c r="AI72" s="12">
        <v>-13.993600000000001</v>
      </c>
      <c r="AJ72" s="13">
        <v>-5.85</v>
      </c>
      <c r="AK72" s="14">
        <v>24.8791765</v>
      </c>
      <c r="AL72" s="14">
        <v>15.88159297</v>
      </c>
      <c r="AM72" s="14">
        <v>15.995385983299999</v>
      </c>
      <c r="AN72" s="14">
        <v>14.481592969999999</v>
      </c>
      <c r="AO72" s="15">
        <v>-10.692189195652171</v>
      </c>
      <c r="AP72" s="15">
        <v>-9.0761093650000007</v>
      </c>
      <c r="AQ72" s="15">
        <v>6.1996793294031001</v>
      </c>
      <c r="AR72" s="15">
        <v>8.938797686440676</v>
      </c>
      <c r="AS72" s="16">
        <v>0.70864409459634248</v>
      </c>
      <c r="AT72" s="16"/>
      <c r="AU72" s="17">
        <v>-3.7921891956521705</v>
      </c>
      <c r="AV72" s="17">
        <v>-2.1761093650000003</v>
      </c>
      <c r="AW72" t="s">
        <v>407</v>
      </c>
      <c r="AX72" t="s">
        <v>1821</v>
      </c>
      <c r="AY72" t="s">
        <v>1821</v>
      </c>
      <c r="AZ72" t="s">
        <v>198</v>
      </c>
      <c r="BA72" t="s">
        <v>1821</v>
      </c>
      <c r="BB72" t="s">
        <v>1821</v>
      </c>
      <c r="BC72" t="s">
        <v>198</v>
      </c>
      <c r="BD72" s="55">
        <f>4/6</f>
        <v>0.66666666666666663</v>
      </c>
      <c r="BE72" t="s">
        <v>2372</v>
      </c>
    </row>
    <row r="73" spans="1:57" x14ac:dyDescent="0.2">
      <c r="A73" t="s">
        <v>1897</v>
      </c>
      <c r="B73" t="s">
        <v>393</v>
      </c>
      <c r="C73" t="s">
        <v>49</v>
      </c>
      <c r="D73">
        <v>14</v>
      </c>
      <c r="E73" t="s">
        <v>99</v>
      </c>
      <c r="F73" s="18" t="s">
        <v>100</v>
      </c>
      <c r="G73" s="18">
        <v>51.234999999999999</v>
      </c>
      <c r="H73" s="18">
        <v>1.34</v>
      </c>
      <c r="I73">
        <v>12</v>
      </c>
      <c r="J73">
        <v>-6.9</v>
      </c>
      <c r="K73" t="s">
        <v>394</v>
      </c>
      <c r="L73" t="s">
        <v>53</v>
      </c>
      <c r="M73" t="s">
        <v>2362</v>
      </c>
      <c r="N73" t="s">
        <v>102</v>
      </c>
      <c r="P73" t="s">
        <v>408</v>
      </c>
      <c r="Q73" t="s">
        <v>104</v>
      </c>
      <c r="R73" t="s">
        <v>409</v>
      </c>
      <c r="S73" t="s">
        <v>58</v>
      </c>
      <c r="T73">
        <v>15</v>
      </c>
      <c r="U73" s="24" t="s">
        <v>410</v>
      </c>
      <c r="V73" t="s">
        <v>170</v>
      </c>
      <c r="W73" t="s">
        <v>146</v>
      </c>
      <c r="X73" t="s">
        <v>85</v>
      </c>
      <c r="Y73" s="1" t="s">
        <v>86</v>
      </c>
      <c r="Z73" s="1">
        <v>174</v>
      </c>
      <c r="AA73" s="1" t="s">
        <v>411</v>
      </c>
      <c r="AB73" s="1" t="s">
        <v>412</v>
      </c>
      <c r="AC73" s="1">
        <v>9</v>
      </c>
      <c r="AD73" s="1">
        <v>0</v>
      </c>
      <c r="AE73" s="1" t="s">
        <v>406</v>
      </c>
      <c r="AF73" s="1" t="s">
        <v>66</v>
      </c>
      <c r="AG73" s="1" t="s">
        <v>67</v>
      </c>
      <c r="AH73" s="1">
        <v>0</v>
      </c>
      <c r="AI73" s="12">
        <v>-14.1778</v>
      </c>
      <c r="AJ73" s="14">
        <v>-6.78</v>
      </c>
      <c r="AK73" s="12">
        <v>23.920430199999998</v>
      </c>
      <c r="AL73" s="12">
        <v>14.942021595999996</v>
      </c>
      <c r="AM73" s="14">
        <v>15.005768052439999</v>
      </c>
      <c r="AN73" s="14">
        <v>13.542021595999996</v>
      </c>
      <c r="AO73" s="15">
        <v>-12.734735660869569</v>
      </c>
      <c r="AP73" s="15">
        <v>-10.600515981999997</v>
      </c>
      <c r="AQ73" s="15">
        <v>2.7377361680176784</v>
      </c>
      <c r="AR73" s="15">
        <v>6.3550576576271229</v>
      </c>
      <c r="AS73" s="16"/>
      <c r="AT73" s="16"/>
      <c r="AU73" s="17">
        <v>-5.8347356608695691</v>
      </c>
      <c r="AV73" s="17">
        <v>-3.7005159819999971</v>
      </c>
      <c r="AW73" t="s">
        <v>68</v>
      </c>
      <c r="AX73" t="s">
        <v>1821</v>
      </c>
      <c r="AY73" t="s">
        <v>1821</v>
      </c>
      <c r="AZ73" t="s">
        <v>1556</v>
      </c>
      <c r="BA73" t="s">
        <v>1556</v>
      </c>
      <c r="BB73" t="s">
        <v>1821</v>
      </c>
      <c r="BC73" t="s">
        <v>1556</v>
      </c>
      <c r="BD73" s="55">
        <f>3/3</f>
        <v>1</v>
      </c>
      <c r="BE73" t="s">
        <v>2372</v>
      </c>
    </row>
    <row r="74" spans="1:57" x14ac:dyDescent="0.2">
      <c r="A74" t="s">
        <v>1898</v>
      </c>
      <c r="B74" t="s">
        <v>393</v>
      </c>
      <c r="C74" t="s">
        <v>49</v>
      </c>
      <c r="D74">
        <v>14</v>
      </c>
      <c r="E74" t="s">
        <v>99</v>
      </c>
      <c r="F74" s="18" t="s">
        <v>100</v>
      </c>
      <c r="G74" s="18">
        <v>51.234999999999999</v>
      </c>
      <c r="H74" s="18">
        <v>1.34</v>
      </c>
      <c r="I74">
        <v>12</v>
      </c>
      <c r="J74">
        <v>-6.9</v>
      </c>
      <c r="K74" t="s">
        <v>394</v>
      </c>
      <c r="L74" t="s">
        <v>53</v>
      </c>
      <c r="M74" t="s">
        <v>2362</v>
      </c>
      <c r="N74" t="s">
        <v>102</v>
      </c>
      <c r="P74" t="s">
        <v>413</v>
      </c>
      <c r="Q74" t="s">
        <v>131</v>
      </c>
      <c r="R74" t="s">
        <v>414</v>
      </c>
      <c r="S74" t="s">
        <v>58</v>
      </c>
      <c r="T74">
        <v>18</v>
      </c>
      <c r="U74" s="23" t="s">
        <v>415</v>
      </c>
      <c r="V74" t="s">
        <v>139</v>
      </c>
      <c r="W74" t="s">
        <v>127</v>
      </c>
      <c r="X74" t="s">
        <v>85</v>
      </c>
      <c r="Y74" t="s">
        <v>85</v>
      </c>
      <c r="Z74">
        <v>174</v>
      </c>
      <c r="AA74" t="s">
        <v>416</v>
      </c>
      <c r="AB74" t="s">
        <v>417</v>
      </c>
      <c r="AC74">
        <v>2</v>
      </c>
      <c r="AD74">
        <v>1</v>
      </c>
      <c r="AE74" t="s">
        <v>73</v>
      </c>
      <c r="AF74" t="s">
        <v>66</v>
      </c>
      <c r="AG74" s="1" t="s">
        <v>67</v>
      </c>
      <c r="AH74" s="1">
        <v>0</v>
      </c>
      <c r="AI74" s="12">
        <v>-12.750599999999999</v>
      </c>
      <c r="AJ74" s="13">
        <v>-5.96</v>
      </c>
      <c r="AK74" s="14">
        <v>24.7657764</v>
      </c>
      <c r="AL74" s="14">
        <v>15.770460872000001</v>
      </c>
      <c r="AM74" s="14">
        <v>15.878334400079998</v>
      </c>
      <c r="AN74" s="14">
        <v>14.370460872000001</v>
      </c>
      <c r="AO74" s="15">
        <v>-10.933780713043474</v>
      </c>
      <c r="AP74" s="15">
        <v>-9.2564155239999977</v>
      </c>
      <c r="AQ74" s="15">
        <v>5.7902021812822477</v>
      </c>
      <c r="AR74" s="15">
        <v>8.6331940271186483</v>
      </c>
      <c r="AS74" s="16"/>
      <c r="AT74" s="16"/>
      <c r="AU74" s="17">
        <v>-4.0337807130434733</v>
      </c>
      <c r="AV74" s="17">
        <v>-2.3564155239999973</v>
      </c>
      <c r="AW74" t="s">
        <v>68</v>
      </c>
      <c r="AX74" t="s">
        <v>1821</v>
      </c>
      <c r="AY74" t="s">
        <v>1821</v>
      </c>
      <c r="AZ74" t="s">
        <v>1556</v>
      </c>
      <c r="BA74" t="s">
        <v>1556</v>
      </c>
      <c r="BB74" t="s">
        <v>1821</v>
      </c>
      <c r="BC74" t="s">
        <v>1556</v>
      </c>
      <c r="BD74" s="55">
        <f>3/3</f>
        <v>1</v>
      </c>
      <c r="BE74" t="s">
        <v>2372</v>
      </c>
    </row>
    <row r="75" spans="1:57" x14ac:dyDescent="0.2">
      <c r="A75" t="s">
        <v>1899</v>
      </c>
      <c r="B75" t="s">
        <v>393</v>
      </c>
      <c r="C75" t="s">
        <v>49</v>
      </c>
      <c r="D75">
        <v>14</v>
      </c>
      <c r="E75" t="s">
        <v>99</v>
      </c>
      <c r="F75" s="18" t="s">
        <v>100</v>
      </c>
      <c r="G75" s="18">
        <v>51.234999999999999</v>
      </c>
      <c r="H75" s="18">
        <v>1.34</v>
      </c>
      <c r="I75">
        <v>12</v>
      </c>
      <c r="J75">
        <v>-6.9</v>
      </c>
      <c r="K75" t="s">
        <v>394</v>
      </c>
      <c r="L75" t="s">
        <v>53</v>
      </c>
      <c r="M75" t="s">
        <v>2362</v>
      </c>
      <c r="N75" t="s">
        <v>102</v>
      </c>
      <c r="P75" t="s">
        <v>418</v>
      </c>
      <c r="Q75" t="s">
        <v>56</v>
      </c>
      <c r="R75" t="s">
        <v>419</v>
      </c>
      <c r="S75" t="s">
        <v>58</v>
      </c>
      <c r="T75" t="s">
        <v>420</v>
      </c>
      <c r="U75" s="24" t="s">
        <v>421</v>
      </c>
      <c r="V75" t="s">
        <v>422</v>
      </c>
      <c r="W75" t="s">
        <v>127</v>
      </c>
      <c r="X75" t="s">
        <v>85</v>
      </c>
      <c r="Y75" s="1" t="s">
        <v>85</v>
      </c>
      <c r="Z75" s="1"/>
      <c r="AA75" s="1"/>
      <c r="AB75" s="1" t="s">
        <v>198</v>
      </c>
      <c r="AC75" s="1">
        <v>0</v>
      </c>
      <c r="AD75" s="1">
        <v>0</v>
      </c>
      <c r="AE75" s="1" t="s">
        <v>202</v>
      </c>
      <c r="AF75" s="1" t="s">
        <v>195</v>
      </c>
      <c r="AG75" s="1" t="s">
        <v>423</v>
      </c>
      <c r="AH75" s="1">
        <v>0</v>
      </c>
      <c r="AI75" s="12">
        <v>-13.6928</v>
      </c>
      <c r="AJ75" s="13">
        <v>-5.03</v>
      </c>
      <c r="AK75" s="12">
        <v>25.724522700000001</v>
      </c>
      <c r="AL75" s="12">
        <v>16.710032246000001</v>
      </c>
      <c r="AM75" s="14">
        <v>16.86795233094</v>
      </c>
      <c r="AN75" s="14">
        <v>15.310032246</v>
      </c>
      <c r="AO75" s="15">
        <v>-8.8912342478260822</v>
      </c>
      <c r="AP75" s="15">
        <v>-7.7320089069999938</v>
      </c>
      <c r="AQ75" s="15">
        <v>9.2521453426676565</v>
      </c>
      <c r="AR75" s="15">
        <v>11.216934055932214</v>
      </c>
      <c r="AS75" s="16">
        <v>0.70867491454723897</v>
      </c>
      <c r="AT75" s="16"/>
      <c r="AU75" s="17">
        <v>-1.9912342478260818</v>
      </c>
      <c r="AV75" s="17">
        <v>-0.83200890699999341</v>
      </c>
      <c r="AW75" t="s">
        <v>407</v>
      </c>
      <c r="AX75" t="s">
        <v>198</v>
      </c>
      <c r="AY75" t="s">
        <v>198</v>
      </c>
      <c r="AZ75" t="s">
        <v>198</v>
      </c>
      <c r="BA75" t="s">
        <v>198</v>
      </c>
      <c r="BB75" t="s">
        <v>198</v>
      </c>
      <c r="BC75" t="s">
        <v>198</v>
      </c>
      <c r="BD75" s="55">
        <f>0/6</f>
        <v>0</v>
      </c>
      <c r="BE75" t="s">
        <v>2371</v>
      </c>
    </row>
    <row r="76" spans="1:57" x14ac:dyDescent="0.2">
      <c r="A76" t="s">
        <v>1900</v>
      </c>
      <c r="B76" t="s">
        <v>393</v>
      </c>
      <c r="C76" t="s">
        <v>49</v>
      </c>
      <c r="D76">
        <v>14</v>
      </c>
      <c r="E76" t="s">
        <v>99</v>
      </c>
      <c r="F76" s="18" t="s">
        <v>100</v>
      </c>
      <c r="G76" s="18">
        <v>51.234999999999999</v>
      </c>
      <c r="H76" s="18">
        <v>1.34</v>
      </c>
      <c r="I76">
        <v>12</v>
      </c>
      <c r="J76">
        <v>-6.9</v>
      </c>
      <c r="K76" t="s">
        <v>394</v>
      </c>
      <c r="L76" t="s">
        <v>53</v>
      </c>
      <c r="M76" t="s">
        <v>2362</v>
      </c>
      <c r="N76" t="s">
        <v>102</v>
      </c>
      <c r="P76" t="s">
        <v>424</v>
      </c>
      <c r="Q76" t="s">
        <v>56</v>
      </c>
      <c r="R76" t="s">
        <v>425</v>
      </c>
      <c r="S76" t="s">
        <v>58</v>
      </c>
      <c r="T76" t="s">
        <v>426</v>
      </c>
      <c r="U76" s="24" t="s">
        <v>427</v>
      </c>
      <c r="V76" t="s">
        <v>121</v>
      </c>
      <c r="W76" t="s">
        <v>77</v>
      </c>
      <c r="X76" t="s">
        <v>79</v>
      </c>
      <c r="Y76" t="s">
        <v>79</v>
      </c>
      <c r="Z76" s="1">
        <v>161</v>
      </c>
      <c r="AA76" s="1" t="s">
        <v>428</v>
      </c>
      <c r="AB76" s="1" t="s">
        <v>429</v>
      </c>
      <c r="AC76" s="1">
        <v>3</v>
      </c>
      <c r="AD76" s="1">
        <v>0</v>
      </c>
      <c r="AE76" s="1" t="s">
        <v>202</v>
      </c>
      <c r="AF76" s="1" t="s">
        <v>66</v>
      </c>
      <c r="AG76" s="1" t="s">
        <v>423</v>
      </c>
      <c r="AH76" s="1">
        <v>2</v>
      </c>
      <c r="AI76" s="12">
        <v>-14.3904</v>
      </c>
      <c r="AJ76" s="14">
        <v>-2.91</v>
      </c>
      <c r="AK76" s="14">
        <v>27.910051899999999</v>
      </c>
      <c r="AL76" s="14">
        <v>18.851850861999999</v>
      </c>
      <c r="AM76" s="14">
        <v>19.123855571180002</v>
      </c>
      <c r="AN76" s="14">
        <v>17.451850862000001</v>
      </c>
      <c r="AO76" s="15">
        <v>-4.2351068217391257</v>
      </c>
      <c r="AP76" s="15">
        <v>-4.2570174789999982</v>
      </c>
      <c r="AQ76" s="15">
        <v>17.143886742815042</v>
      </c>
      <c r="AR76" s="15">
        <v>17.106750035593222</v>
      </c>
      <c r="AS76" s="16">
        <v>0.70920397796934331</v>
      </c>
      <c r="AT76" s="16"/>
      <c r="AU76" s="17">
        <v>2.6648931782608747</v>
      </c>
      <c r="AV76" s="17">
        <v>2.6429825210000022</v>
      </c>
      <c r="AW76" t="s">
        <v>407</v>
      </c>
      <c r="AX76" t="s">
        <v>1821</v>
      </c>
      <c r="AY76" t="s">
        <v>1821</v>
      </c>
      <c r="AZ76" t="s">
        <v>198</v>
      </c>
      <c r="BA76" t="s">
        <v>1821</v>
      </c>
      <c r="BB76" t="s">
        <v>1821</v>
      </c>
      <c r="BC76" t="s">
        <v>1821</v>
      </c>
      <c r="BD76" s="55">
        <f>5/6</f>
        <v>0.83333333333333337</v>
      </c>
      <c r="BE76" t="s">
        <v>2372</v>
      </c>
    </row>
    <row r="77" spans="1:57" x14ac:dyDescent="0.2">
      <c r="A77" t="s">
        <v>1901</v>
      </c>
      <c r="B77" t="s">
        <v>393</v>
      </c>
      <c r="C77" t="s">
        <v>49</v>
      </c>
      <c r="D77">
        <v>14</v>
      </c>
      <c r="E77" t="s">
        <v>99</v>
      </c>
      <c r="F77" s="18" t="s">
        <v>100</v>
      </c>
      <c r="G77" s="18">
        <v>51.234999999999999</v>
      </c>
      <c r="H77" s="18">
        <v>1.34</v>
      </c>
      <c r="I77">
        <v>12</v>
      </c>
      <c r="J77">
        <v>-6.9</v>
      </c>
      <c r="K77" t="s">
        <v>394</v>
      </c>
      <c r="L77" t="s">
        <v>53</v>
      </c>
      <c r="M77" t="s">
        <v>2362</v>
      </c>
      <c r="N77" t="s">
        <v>102</v>
      </c>
      <c r="P77" t="s">
        <v>424</v>
      </c>
      <c r="Q77" t="s">
        <v>56</v>
      </c>
      <c r="R77" t="s">
        <v>430</v>
      </c>
      <c r="S77" t="s">
        <v>58</v>
      </c>
      <c r="T77" t="s">
        <v>431</v>
      </c>
      <c r="U77" s="24" t="s">
        <v>432</v>
      </c>
      <c r="V77" s="21">
        <v>30</v>
      </c>
      <c r="W77" t="s">
        <v>127</v>
      </c>
      <c r="X77" t="s">
        <v>85</v>
      </c>
      <c r="Y77" s="1" t="s">
        <v>85</v>
      </c>
      <c r="Z77" s="1">
        <v>169</v>
      </c>
      <c r="AA77" s="1" t="s">
        <v>433</v>
      </c>
      <c r="AB77" s="1" t="s">
        <v>198</v>
      </c>
      <c r="AC77" s="1">
        <v>0</v>
      </c>
      <c r="AD77" s="1">
        <v>0</v>
      </c>
      <c r="AE77" s="1" t="s">
        <v>73</v>
      </c>
      <c r="AF77" s="1" t="s">
        <v>434</v>
      </c>
      <c r="AG77" s="1" t="s">
        <v>435</v>
      </c>
      <c r="AH77" s="1">
        <v>0</v>
      </c>
      <c r="AI77" s="12">
        <v>-12.650400000000001</v>
      </c>
      <c r="AJ77" s="13">
        <v>-5.83</v>
      </c>
      <c r="AK77" s="12">
        <v>24.899794700000001</v>
      </c>
      <c r="AL77" s="12">
        <v>15.901798806000002</v>
      </c>
      <c r="AM77" s="14">
        <v>16.016668089340001</v>
      </c>
      <c r="AN77" s="14">
        <v>14.501798806000002</v>
      </c>
      <c r="AO77" s="15">
        <v>-10.648263465217385</v>
      </c>
      <c r="AP77" s="15">
        <v>-9.0433264269999967</v>
      </c>
      <c r="AQ77" s="15">
        <v>6.2741297199705341</v>
      </c>
      <c r="AR77" s="15">
        <v>8.9943619881355996</v>
      </c>
      <c r="AS77" s="16">
        <v>0.70910123752525911</v>
      </c>
      <c r="AT77" s="16"/>
      <c r="AU77" s="17">
        <v>-3.7482634652173843</v>
      </c>
      <c r="AV77" s="17">
        <v>-2.1433264269999963</v>
      </c>
      <c r="AW77" t="s">
        <v>407</v>
      </c>
      <c r="AX77" t="s">
        <v>1821</v>
      </c>
      <c r="AY77" t="s">
        <v>1821</v>
      </c>
      <c r="AZ77" t="s">
        <v>198</v>
      </c>
      <c r="BA77" t="s">
        <v>1821</v>
      </c>
      <c r="BB77" t="s">
        <v>1821</v>
      </c>
      <c r="BC77" t="s">
        <v>1821</v>
      </c>
      <c r="BD77" s="55">
        <f>5/6</f>
        <v>0.83333333333333337</v>
      </c>
      <c r="BE77" t="s">
        <v>2372</v>
      </c>
    </row>
    <row r="78" spans="1:57" x14ac:dyDescent="0.2">
      <c r="A78" t="s">
        <v>1902</v>
      </c>
      <c r="B78" t="s">
        <v>393</v>
      </c>
      <c r="C78" t="s">
        <v>49</v>
      </c>
      <c r="D78">
        <v>14</v>
      </c>
      <c r="E78" t="s">
        <v>99</v>
      </c>
      <c r="F78" s="18" t="s">
        <v>100</v>
      </c>
      <c r="G78" s="18">
        <v>51.234999999999999</v>
      </c>
      <c r="H78" s="18">
        <v>1.34</v>
      </c>
      <c r="I78">
        <v>12</v>
      </c>
      <c r="J78">
        <v>-6.9</v>
      </c>
      <c r="K78" t="s">
        <v>394</v>
      </c>
      <c r="L78" t="s">
        <v>53</v>
      </c>
      <c r="M78" t="s">
        <v>2362</v>
      </c>
      <c r="N78" t="s">
        <v>102</v>
      </c>
      <c r="P78" t="s">
        <v>436</v>
      </c>
      <c r="Q78" t="s">
        <v>131</v>
      </c>
      <c r="R78" t="s">
        <v>396</v>
      </c>
      <c r="S78" t="s">
        <v>58</v>
      </c>
      <c r="T78">
        <v>30</v>
      </c>
      <c r="U78" s="24" t="s">
        <v>437</v>
      </c>
      <c r="V78" t="s">
        <v>114</v>
      </c>
      <c r="W78" t="s">
        <v>84</v>
      </c>
      <c r="X78" t="s">
        <v>86</v>
      </c>
      <c r="Y78" s="1" t="s">
        <v>85</v>
      </c>
      <c r="Z78" s="1">
        <v>173</v>
      </c>
      <c r="AA78" s="1" t="s">
        <v>438</v>
      </c>
      <c r="AB78" s="1" t="s">
        <v>439</v>
      </c>
      <c r="AC78" s="1">
        <v>4</v>
      </c>
      <c r="AD78" s="1">
        <v>0</v>
      </c>
      <c r="AE78" s="1" t="s">
        <v>188</v>
      </c>
      <c r="AF78" s="1" t="s">
        <v>66</v>
      </c>
      <c r="AG78" s="1" t="s">
        <v>67</v>
      </c>
      <c r="AH78" s="1">
        <v>0</v>
      </c>
      <c r="AI78" s="12">
        <v>-13.651200000000001</v>
      </c>
      <c r="AJ78" s="13">
        <v>-4.08</v>
      </c>
      <c r="AK78" s="14">
        <v>26.7038872</v>
      </c>
      <c r="AL78" s="14">
        <v>17.669809455999999</v>
      </c>
      <c r="AM78" s="14">
        <v>17.878852367839997</v>
      </c>
      <c r="AN78" s="14">
        <v>16.269809456000001</v>
      </c>
      <c r="AO78" s="15">
        <v>-6.8047620521739081</v>
      </c>
      <c r="AP78" s="15">
        <v>-6.1748193520000001</v>
      </c>
      <c r="AQ78" s="15">
        <v>12.788538894620494</v>
      </c>
      <c r="AR78" s="15">
        <v>13.856238386440678</v>
      </c>
      <c r="AS78" s="16">
        <v>0.708762511934385</v>
      </c>
      <c r="AT78" s="16"/>
      <c r="AU78" s="17">
        <v>9.5237947826092295E-2</v>
      </c>
      <c r="AV78" s="17">
        <v>0.72518064800000026</v>
      </c>
      <c r="AW78" t="s">
        <v>407</v>
      </c>
      <c r="AX78" t="s">
        <v>198</v>
      </c>
      <c r="AY78" t="s">
        <v>198</v>
      </c>
      <c r="AZ78" t="s">
        <v>198</v>
      </c>
      <c r="BA78" t="s">
        <v>198</v>
      </c>
      <c r="BB78" t="s">
        <v>198</v>
      </c>
      <c r="BC78" t="s">
        <v>198</v>
      </c>
      <c r="BD78" s="55">
        <f>0/6</f>
        <v>0</v>
      </c>
      <c r="BE78" t="s">
        <v>2371</v>
      </c>
    </row>
    <row r="79" spans="1:57" x14ac:dyDescent="0.2">
      <c r="A79" t="s">
        <v>1903</v>
      </c>
      <c r="B79" t="s">
        <v>393</v>
      </c>
      <c r="C79" t="s">
        <v>49</v>
      </c>
      <c r="D79">
        <v>14</v>
      </c>
      <c r="E79" t="s">
        <v>99</v>
      </c>
      <c r="F79" s="18" t="s">
        <v>100</v>
      </c>
      <c r="G79" s="18">
        <v>51.234999999999999</v>
      </c>
      <c r="H79" s="18">
        <v>1.34</v>
      </c>
      <c r="I79">
        <v>12</v>
      </c>
      <c r="J79">
        <v>-6.9</v>
      </c>
      <c r="K79" t="s">
        <v>394</v>
      </c>
      <c r="L79" t="s">
        <v>53</v>
      </c>
      <c r="M79" t="s">
        <v>2362</v>
      </c>
      <c r="N79" t="s">
        <v>102</v>
      </c>
      <c r="P79" t="s">
        <v>424</v>
      </c>
      <c r="Q79" t="s">
        <v>56</v>
      </c>
      <c r="R79" t="s">
        <v>440</v>
      </c>
      <c r="S79" t="s">
        <v>58</v>
      </c>
      <c r="T79" t="s">
        <v>441</v>
      </c>
      <c r="U79" s="24" t="s">
        <v>442</v>
      </c>
      <c r="V79" s="21">
        <v>50</v>
      </c>
      <c r="W79" t="s">
        <v>285</v>
      </c>
      <c r="X79" t="s">
        <v>79</v>
      </c>
      <c r="Y79" s="1" t="s">
        <v>79</v>
      </c>
      <c r="Z79" s="1">
        <v>153</v>
      </c>
      <c r="AA79" s="1" t="s">
        <v>443</v>
      </c>
      <c r="AB79" s="1" t="s">
        <v>198</v>
      </c>
      <c r="AC79" s="1">
        <v>0</v>
      </c>
      <c r="AD79" s="1">
        <v>0</v>
      </c>
      <c r="AE79" s="1" t="s">
        <v>73</v>
      </c>
      <c r="AF79" s="1" t="s">
        <v>444</v>
      </c>
      <c r="AG79" s="1" t="s">
        <v>445</v>
      </c>
      <c r="AH79" s="1">
        <v>1</v>
      </c>
      <c r="AI79" s="12">
        <v>-13.540799999999999</v>
      </c>
      <c r="AJ79" s="14">
        <v>-5.7</v>
      </c>
      <c r="AK79" s="12">
        <v>25.033813000000002</v>
      </c>
      <c r="AL79" s="12">
        <v>16.033136740000003</v>
      </c>
      <c r="AM79" s="14">
        <v>16.155001778600003</v>
      </c>
      <c r="AN79" s="14">
        <v>14.633136740000003</v>
      </c>
      <c r="AO79" s="15">
        <v>-10.362746217391294</v>
      </c>
      <c r="AP79" s="15">
        <v>-8.8302373299999957</v>
      </c>
      <c r="AQ79" s="15">
        <v>6.7580572586588241</v>
      </c>
      <c r="AR79" s="15">
        <v>9.3555299491525492</v>
      </c>
      <c r="AS79" s="16">
        <v>0.70917192868452195</v>
      </c>
      <c r="AT79" s="16"/>
      <c r="AU79" s="17">
        <v>-3.4627462173912935</v>
      </c>
      <c r="AV79" s="17">
        <v>-1.9302373299999953</v>
      </c>
      <c r="AW79" t="s">
        <v>407</v>
      </c>
      <c r="AX79" t="s">
        <v>1821</v>
      </c>
      <c r="AY79" t="s">
        <v>198</v>
      </c>
      <c r="AZ79" t="s">
        <v>198</v>
      </c>
      <c r="BA79" t="s">
        <v>1821</v>
      </c>
      <c r="BB79" t="s">
        <v>1821</v>
      </c>
      <c r="BC79" t="s">
        <v>1821</v>
      </c>
      <c r="BD79" s="55">
        <f>4/6</f>
        <v>0.66666666666666663</v>
      </c>
      <c r="BE79" t="s">
        <v>2372</v>
      </c>
    </row>
    <row r="80" spans="1:57" x14ac:dyDescent="0.2">
      <c r="A80" t="s">
        <v>1904</v>
      </c>
      <c r="B80" t="s">
        <v>393</v>
      </c>
      <c r="C80" t="s">
        <v>49</v>
      </c>
      <c r="D80">
        <v>14</v>
      </c>
      <c r="E80" t="s">
        <v>99</v>
      </c>
      <c r="F80" s="18" t="s">
        <v>100</v>
      </c>
      <c r="G80" s="18">
        <v>51.234999999999999</v>
      </c>
      <c r="H80" s="18">
        <v>1.34</v>
      </c>
      <c r="I80">
        <v>12</v>
      </c>
      <c r="J80">
        <v>-6.9</v>
      </c>
      <c r="K80" t="s">
        <v>394</v>
      </c>
      <c r="L80" t="s">
        <v>53</v>
      </c>
      <c r="M80" t="s">
        <v>2362</v>
      </c>
      <c r="N80" t="s">
        <v>102</v>
      </c>
      <c r="P80" t="s">
        <v>446</v>
      </c>
      <c r="Q80" t="s">
        <v>56</v>
      </c>
      <c r="R80" t="s">
        <v>149</v>
      </c>
      <c r="S80" t="s">
        <v>58</v>
      </c>
      <c r="T80">
        <v>48</v>
      </c>
      <c r="U80" s="24" t="s">
        <v>447</v>
      </c>
      <c r="V80" t="s">
        <v>163</v>
      </c>
      <c r="W80" t="s">
        <v>84</v>
      </c>
      <c r="X80" t="s">
        <v>85</v>
      </c>
      <c r="Y80" s="1" t="s">
        <v>85</v>
      </c>
      <c r="Z80" s="1">
        <v>177</v>
      </c>
      <c r="AA80" s="1" t="s">
        <v>448</v>
      </c>
      <c r="AB80" s="1" t="s">
        <v>198</v>
      </c>
      <c r="AC80" s="1">
        <v>0</v>
      </c>
      <c r="AD80" s="1">
        <v>0</v>
      </c>
      <c r="AE80" s="1" t="s">
        <v>406</v>
      </c>
      <c r="AF80" s="1" t="s">
        <v>66</v>
      </c>
      <c r="AG80" s="1" t="s">
        <v>67</v>
      </c>
      <c r="AH80" s="1">
        <v>0</v>
      </c>
      <c r="AI80" s="12">
        <v>-14.098800000000001</v>
      </c>
      <c r="AJ80" s="13">
        <v>-5.63</v>
      </c>
      <c r="AK80" s="14">
        <v>25.105976699999999</v>
      </c>
      <c r="AL80" s="14">
        <v>16.103857165999997</v>
      </c>
      <c r="AM80" s="14">
        <v>16.229489149739997</v>
      </c>
      <c r="AN80" s="14">
        <v>14.703857165999997</v>
      </c>
      <c r="AO80" s="15">
        <v>-10.209006160869569</v>
      </c>
      <c r="AP80" s="15">
        <v>-8.7154970469999995</v>
      </c>
      <c r="AQ80" s="15">
        <v>7.0186336256447985</v>
      </c>
      <c r="AR80" s="15">
        <v>9.5500050050847474</v>
      </c>
      <c r="AS80" s="16">
        <v>0.7084956186440069</v>
      </c>
      <c r="AT80" s="16"/>
      <c r="AU80" s="17">
        <v>-3.3090061608695684</v>
      </c>
      <c r="AV80" s="17">
        <v>-1.8154970469999991</v>
      </c>
      <c r="AW80" t="s">
        <v>407</v>
      </c>
      <c r="AX80" t="s">
        <v>1821</v>
      </c>
      <c r="AY80" t="s">
        <v>198</v>
      </c>
      <c r="AZ80" t="s">
        <v>198</v>
      </c>
      <c r="BA80" t="s">
        <v>198</v>
      </c>
      <c r="BB80" t="s">
        <v>198</v>
      </c>
      <c r="BC80" t="s">
        <v>198</v>
      </c>
      <c r="BD80" s="55">
        <f>1/6</f>
        <v>0.16666666666666666</v>
      </c>
      <c r="BE80" t="s">
        <v>2371</v>
      </c>
    </row>
    <row r="81" spans="1:57" x14ac:dyDescent="0.2">
      <c r="A81" t="s">
        <v>1905</v>
      </c>
      <c r="B81" t="s">
        <v>393</v>
      </c>
      <c r="C81" t="s">
        <v>49</v>
      </c>
      <c r="D81">
        <v>14</v>
      </c>
      <c r="E81" t="s">
        <v>99</v>
      </c>
      <c r="F81" s="18" t="s">
        <v>100</v>
      </c>
      <c r="G81" s="18">
        <v>51.234999999999999</v>
      </c>
      <c r="H81" s="18">
        <v>1.34</v>
      </c>
      <c r="I81">
        <v>12</v>
      </c>
      <c r="J81">
        <v>-6.9</v>
      </c>
      <c r="K81" t="s">
        <v>394</v>
      </c>
      <c r="L81" t="s">
        <v>53</v>
      </c>
      <c r="M81" t="s">
        <v>2362</v>
      </c>
      <c r="N81" t="s">
        <v>102</v>
      </c>
      <c r="P81" t="s">
        <v>449</v>
      </c>
      <c r="Q81" t="s">
        <v>56</v>
      </c>
      <c r="R81" t="s">
        <v>221</v>
      </c>
      <c r="S81" t="s">
        <v>58</v>
      </c>
      <c r="T81">
        <v>57</v>
      </c>
      <c r="U81" s="24" t="s">
        <v>450</v>
      </c>
      <c r="V81">
        <v>35</v>
      </c>
      <c r="W81" t="s">
        <v>140</v>
      </c>
      <c r="X81" t="s">
        <v>79</v>
      </c>
      <c r="Y81" t="s">
        <v>79</v>
      </c>
      <c r="Z81" s="1">
        <v>158</v>
      </c>
      <c r="AA81" s="1" t="s">
        <v>451</v>
      </c>
      <c r="AB81" s="1" t="s">
        <v>452</v>
      </c>
      <c r="AC81" s="1">
        <v>10</v>
      </c>
      <c r="AD81" s="1">
        <v>2</v>
      </c>
      <c r="AE81" s="1" t="s">
        <v>188</v>
      </c>
      <c r="AF81" s="1" t="s">
        <v>66</v>
      </c>
      <c r="AG81" s="1" t="s">
        <v>453</v>
      </c>
      <c r="AH81" s="1">
        <v>2</v>
      </c>
      <c r="AI81" s="12">
        <v>-14.398200000000001</v>
      </c>
      <c r="AJ81" s="13">
        <v>-5.51</v>
      </c>
      <c r="AK81" s="12">
        <v>25.2296859</v>
      </c>
      <c r="AL81" s="12">
        <v>16.225092182000001</v>
      </c>
      <c r="AM81" s="14">
        <v>16.357181785979996</v>
      </c>
      <c r="AN81" s="14">
        <v>14.825092182000001</v>
      </c>
      <c r="AO81" s="15">
        <v>-9.945451778260864</v>
      </c>
      <c r="AP81" s="15">
        <v>-8.5187994189999969</v>
      </c>
      <c r="AQ81" s="15">
        <v>7.4653359690493826</v>
      </c>
      <c r="AR81" s="15">
        <v>9.8833908152542431</v>
      </c>
      <c r="AS81" s="16">
        <v>0.708575316760929</v>
      </c>
      <c r="AT81" s="16"/>
      <c r="AU81" s="17">
        <v>-3.0454517782608637</v>
      </c>
      <c r="AV81" s="17">
        <v>-1.6187994189999966</v>
      </c>
      <c r="AW81" t="s">
        <v>407</v>
      </c>
      <c r="AX81" t="s">
        <v>1821</v>
      </c>
      <c r="AY81" t="s">
        <v>198</v>
      </c>
      <c r="AZ81" t="s">
        <v>198</v>
      </c>
      <c r="BA81" t="s">
        <v>198</v>
      </c>
      <c r="BB81" t="s">
        <v>198</v>
      </c>
      <c r="BC81" t="s">
        <v>198</v>
      </c>
      <c r="BD81" s="55">
        <f>1/6</f>
        <v>0.16666666666666666</v>
      </c>
      <c r="BE81" t="s">
        <v>2371</v>
      </c>
    </row>
    <row r="82" spans="1:57" x14ac:dyDescent="0.2">
      <c r="A82" t="s">
        <v>1906</v>
      </c>
      <c r="B82" t="s">
        <v>393</v>
      </c>
      <c r="C82" t="s">
        <v>49</v>
      </c>
      <c r="D82">
        <v>14</v>
      </c>
      <c r="E82" t="s">
        <v>99</v>
      </c>
      <c r="F82" s="18" t="s">
        <v>100</v>
      </c>
      <c r="G82" s="18">
        <v>51.234999999999999</v>
      </c>
      <c r="H82" s="18">
        <v>1.34</v>
      </c>
      <c r="I82">
        <v>12</v>
      </c>
      <c r="J82">
        <v>-6.9</v>
      </c>
      <c r="K82" t="s">
        <v>394</v>
      </c>
      <c r="L82" t="s">
        <v>53</v>
      </c>
      <c r="M82" t="s">
        <v>2362</v>
      </c>
      <c r="N82" t="s">
        <v>102</v>
      </c>
      <c r="P82" t="s">
        <v>338</v>
      </c>
      <c r="Q82" t="s">
        <v>298</v>
      </c>
      <c r="R82" t="s">
        <v>454</v>
      </c>
      <c r="S82" t="s">
        <v>58</v>
      </c>
      <c r="T82">
        <v>61</v>
      </c>
      <c r="U82" s="24" t="s">
        <v>455</v>
      </c>
      <c r="V82">
        <v>20</v>
      </c>
      <c r="W82" t="s">
        <v>77</v>
      </c>
      <c r="X82" t="s">
        <v>79</v>
      </c>
      <c r="Y82" t="s">
        <v>79</v>
      </c>
      <c r="Z82" s="1">
        <v>165</v>
      </c>
      <c r="AA82" s="1" t="s">
        <v>456</v>
      </c>
      <c r="AB82" s="1" t="s">
        <v>457</v>
      </c>
      <c r="AC82" s="1">
        <v>1</v>
      </c>
      <c r="AD82" s="1">
        <v>1</v>
      </c>
      <c r="AE82" s="1" t="s">
        <v>73</v>
      </c>
      <c r="AF82" s="1" t="s">
        <v>66</v>
      </c>
      <c r="AG82" s="1" t="s">
        <v>67</v>
      </c>
      <c r="AH82" s="1">
        <v>2</v>
      </c>
      <c r="AI82" s="12">
        <v>-13.841000000000001</v>
      </c>
      <c r="AJ82" s="14">
        <v>-5.77</v>
      </c>
      <c r="AK82" s="14">
        <v>24.961649300000001</v>
      </c>
      <c r="AL82" s="14">
        <v>15.962416314000002</v>
      </c>
      <c r="AM82" s="14">
        <v>16.080514407460001</v>
      </c>
      <c r="AN82" s="14">
        <v>14.562416314000002</v>
      </c>
      <c r="AO82" s="15">
        <v>-10.516486273913037</v>
      </c>
      <c r="AP82" s="15">
        <v>-8.9449776129999989</v>
      </c>
      <c r="AQ82" s="15">
        <v>6.4974808916728186</v>
      </c>
      <c r="AR82" s="15">
        <v>9.1610548932203404</v>
      </c>
      <c r="AS82" s="16">
        <v>0.70849759808809665</v>
      </c>
      <c r="AT82" s="16"/>
      <c r="AU82" s="17">
        <v>-3.6164862739130363</v>
      </c>
      <c r="AV82" s="17">
        <v>-2.0449776129999986</v>
      </c>
      <c r="AW82" t="s">
        <v>407</v>
      </c>
      <c r="AX82" t="s">
        <v>1821</v>
      </c>
      <c r="AY82" t="s">
        <v>198</v>
      </c>
      <c r="AZ82" t="s">
        <v>198</v>
      </c>
      <c r="BA82" t="s">
        <v>1821</v>
      </c>
      <c r="BB82" t="s">
        <v>1821</v>
      </c>
      <c r="BC82" t="s">
        <v>198</v>
      </c>
      <c r="BD82" s="55">
        <f>3/6</f>
        <v>0.5</v>
      </c>
      <c r="BE82" t="s">
        <v>2372</v>
      </c>
    </row>
    <row r="83" spans="1:57" ht="34" x14ac:dyDescent="0.2">
      <c r="A83" t="s">
        <v>1907</v>
      </c>
      <c r="B83" t="s">
        <v>393</v>
      </c>
      <c r="C83" t="s">
        <v>49</v>
      </c>
      <c r="D83">
        <v>14</v>
      </c>
      <c r="E83" t="s">
        <v>99</v>
      </c>
      <c r="F83" s="18" t="s">
        <v>100</v>
      </c>
      <c r="G83" s="18">
        <v>51.234999999999999</v>
      </c>
      <c r="H83" s="18">
        <v>1.34</v>
      </c>
      <c r="I83">
        <v>12</v>
      </c>
      <c r="J83">
        <v>-6.9</v>
      </c>
      <c r="K83" t="s">
        <v>394</v>
      </c>
      <c r="L83" t="s">
        <v>53</v>
      </c>
      <c r="M83" t="s">
        <v>2362</v>
      </c>
      <c r="N83" t="s">
        <v>102</v>
      </c>
      <c r="P83" t="s">
        <v>449</v>
      </c>
      <c r="Q83" t="s">
        <v>56</v>
      </c>
      <c r="R83" s="27" t="s">
        <v>454</v>
      </c>
      <c r="S83" t="s">
        <v>58</v>
      </c>
      <c r="T83" t="s">
        <v>458</v>
      </c>
      <c r="U83" s="24" t="s">
        <v>459</v>
      </c>
      <c r="V83" s="21">
        <v>20</v>
      </c>
      <c r="W83" t="s">
        <v>77</v>
      </c>
      <c r="X83" t="s">
        <v>79</v>
      </c>
      <c r="Y83" t="s">
        <v>79</v>
      </c>
      <c r="Z83" s="1">
        <v>155</v>
      </c>
      <c r="AA83" s="1" t="s">
        <v>460</v>
      </c>
      <c r="AB83" s="1" t="s">
        <v>461</v>
      </c>
      <c r="AC83" s="1">
        <v>6</v>
      </c>
      <c r="AD83" s="1">
        <v>1</v>
      </c>
      <c r="AE83" s="1" t="s">
        <v>73</v>
      </c>
      <c r="AF83" s="1" t="s">
        <v>66</v>
      </c>
      <c r="AG83" s="1" t="s">
        <v>462</v>
      </c>
      <c r="AH83" s="1">
        <v>2</v>
      </c>
      <c r="AI83" s="12">
        <v>-14.445400000000001</v>
      </c>
      <c r="AJ83" s="13">
        <v>-6.03</v>
      </c>
      <c r="AK83" s="12">
        <v>24.693612699999999</v>
      </c>
      <c r="AL83" s="12">
        <v>15.699740446</v>
      </c>
      <c r="AM83" s="14">
        <v>15.80384702894</v>
      </c>
      <c r="AN83" s="14">
        <v>14.299740445999999</v>
      </c>
      <c r="AO83" s="15">
        <v>-11.087520769565215</v>
      </c>
      <c r="AP83" s="15">
        <v>-9.3711558070000009</v>
      </c>
      <c r="AQ83" s="15">
        <v>5.5296258142962458</v>
      </c>
      <c r="AR83" s="15">
        <v>8.4387189711864394</v>
      </c>
      <c r="AS83" s="16">
        <v>0.70906142352918888</v>
      </c>
      <c r="AT83" s="16"/>
      <c r="AU83" s="17">
        <v>-4.1875207695652144</v>
      </c>
      <c r="AV83" s="17">
        <v>-2.4711558070000006</v>
      </c>
      <c r="AW83" t="s">
        <v>407</v>
      </c>
      <c r="AX83" t="s">
        <v>1821</v>
      </c>
      <c r="AY83" t="s">
        <v>1821</v>
      </c>
      <c r="AZ83" t="s">
        <v>198</v>
      </c>
      <c r="BA83" t="s">
        <v>1821</v>
      </c>
      <c r="BB83" t="s">
        <v>1821</v>
      </c>
      <c r="BC83" t="s">
        <v>198</v>
      </c>
      <c r="BD83" s="55">
        <f>4/6</f>
        <v>0.66666666666666663</v>
      </c>
      <c r="BE83" t="s">
        <v>2372</v>
      </c>
    </row>
    <row r="84" spans="1:57" x14ac:dyDescent="0.2">
      <c r="A84" t="s">
        <v>1908</v>
      </c>
      <c r="B84" t="s">
        <v>393</v>
      </c>
      <c r="C84" t="s">
        <v>49</v>
      </c>
      <c r="D84">
        <v>14</v>
      </c>
      <c r="E84" t="s">
        <v>99</v>
      </c>
      <c r="F84" s="18" t="s">
        <v>100</v>
      </c>
      <c r="G84" s="18">
        <v>51.234999999999999</v>
      </c>
      <c r="H84" s="18">
        <v>1.34</v>
      </c>
      <c r="I84">
        <v>12</v>
      </c>
      <c r="J84">
        <v>-6.9</v>
      </c>
      <c r="K84" t="s">
        <v>394</v>
      </c>
      <c r="L84" t="s">
        <v>53</v>
      </c>
      <c r="M84" t="s">
        <v>2362</v>
      </c>
      <c r="N84" t="s">
        <v>102</v>
      </c>
      <c r="P84" t="s">
        <v>424</v>
      </c>
      <c r="Q84" t="s">
        <v>56</v>
      </c>
      <c r="R84" t="s">
        <v>149</v>
      </c>
      <c r="S84" t="s">
        <v>58</v>
      </c>
      <c r="T84">
        <v>63</v>
      </c>
      <c r="U84" s="24" t="s">
        <v>463</v>
      </c>
      <c r="V84">
        <v>20</v>
      </c>
      <c r="W84" t="s">
        <v>77</v>
      </c>
      <c r="X84" t="s">
        <v>79</v>
      </c>
      <c r="Y84" s="1" t="s">
        <v>79</v>
      </c>
      <c r="Z84" s="1">
        <v>158</v>
      </c>
      <c r="AA84" s="1" t="s">
        <v>464</v>
      </c>
      <c r="AB84" s="1" t="s">
        <v>198</v>
      </c>
      <c r="AC84" s="1">
        <v>0</v>
      </c>
      <c r="AD84" s="1">
        <v>0</v>
      </c>
      <c r="AE84" s="1" t="s">
        <v>73</v>
      </c>
      <c r="AF84" s="1" t="s">
        <v>66</v>
      </c>
      <c r="AG84" s="1" t="s">
        <v>67</v>
      </c>
      <c r="AH84" s="1">
        <v>1</v>
      </c>
      <c r="AI84" s="12">
        <v>-13.909199999999998</v>
      </c>
      <c r="AJ84" s="13">
        <v>-4.33</v>
      </c>
      <c r="AK84" s="14">
        <v>26.446159699999999</v>
      </c>
      <c r="AL84" s="14">
        <v>17.417236505999998</v>
      </c>
      <c r="AM84" s="14">
        <v>17.612826042339996</v>
      </c>
      <c r="AN84" s="14">
        <v>16.017236506</v>
      </c>
      <c r="AO84" s="15">
        <v>-7.353833682608693</v>
      </c>
      <c r="AP84" s="15">
        <v>-6.5846060769999966</v>
      </c>
      <c r="AQ84" s="15">
        <v>11.857909012527639</v>
      </c>
      <c r="AR84" s="15">
        <v>13.161684615254243</v>
      </c>
      <c r="AS84" s="16">
        <v>0.71018767527453319</v>
      </c>
      <c r="AT84" s="16"/>
      <c r="AU84" s="17">
        <v>-0.45383368260869261</v>
      </c>
      <c r="AV84" s="17">
        <v>0.3153939230000038</v>
      </c>
      <c r="AW84" t="s">
        <v>407</v>
      </c>
      <c r="AX84" t="s">
        <v>198</v>
      </c>
      <c r="AY84" t="s">
        <v>198</v>
      </c>
      <c r="AZ84" t="s">
        <v>1821</v>
      </c>
      <c r="BA84" t="s">
        <v>1821</v>
      </c>
      <c r="BB84" t="s">
        <v>198</v>
      </c>
      <c r="BC84" t="s">
        <v>1821</v>
      </c>
      <c r="BD84" s="55">
        <f>3/6</f>
        <v>0.5</v>
      </c>
      <c r="BE84" t="s">
        <v>2372</v>
      </c>
    </row>
    <row r="85" spans="1:57" x14ac:dyDescent="0.2">
      <c r="A85" t="s">
        <v>1909</v>
      </c>
      <c r="B85" t="s">
        <v>393</v>
      </c>
      <c r="C85" t="s">
        <v>49</v>
      </c>
      <c r="D85">
        <v>14</v>
      </c>
      <c r="E85" t="s">
        <v>99</v>
      </c>
      <c r="F85" s="18" t="s">
        <v>100</v>
      </c>
      <c r="G85" s="18">
        <v>51.234999999999999</v>
      </c>
      <c r="H85" s="18">
        <v>1.34</v>
      </c>
      <c r="I85">
        <v>12</v>
      </c>
      <c r="J85">
        <v>-6.9</v>
      </c>
      <c r="K85" t="s">
        <v>394</v>
      </c>
      <c r="L85" t="s">
        <v>53</v>
      </c>
      <c r="M85" t="s">
        <v>2362</v>
      </c>
      <c r="N85" t="s">
        <v>102</v>
      </c>
      <c r="P85" t="s">
        <v>449</v>
      </c>
      <c r="Q85" t="s">
        <v>56</v>
      </c>
      <c r="R85" t="s">
        <v>204</v>
      </c>
      <c r="S85" t="s">
        <v>58</v>
      </c>
      <c r="T85">
        <v>64</v>
      </c>
      <c r="U85" s="24" t="s">
        <v>465</v>
      </c>
      <c r="V85" t="s">
        <v>265</v>
      </c>
      <c r="W85" t="s">
        <v>140</v>
      </c>
      <c r="X85" t="s">
        <v>79</v>
      </c>
      <c r="Y85" s="1" t="s">
        <v>78</v>
      </c>
      <c r="Z85" s="1">
        <v>167</v>
      </c>
      <c r="AA85" s="1" t="s">
        <v>466</v>
      </c>
      <c r="AB85" s="1" t="s">
        <v>467</v>
      </c>
      <c r="AC85" s="1">
        <v>1</v>
      </c>
      <c r="AD85" s="1">
        <v>0</v>
      </c>
      <c r="AE85" s="1" t="s">
        <v>73</v>
      </c>
      <c r="AF85" s="1" t="s">
        <v>66</v>
      </c>
      <c r="AG85" s="1" t="s">
        <v>303</v>
      </c>
      <c r="AH85" s="1">
        <v>1</v>
      </c>
      <c r="AI85" s="12">
        <v>-13.9756</v>
      </c>
      <c r="AJ85" s="14">
        <v>-3.79</v>
      </c>
      <c r="AK85" s="12">
        <v>27.002851100000001</v>
      </c>
      <c r="AL85" s="12">
        <v>17.962794078000002</v>
      </c>
      <c r="AM85" s="14">
        <v>18.187442905419999</v>
      </c>
      <c r="AN85" s="14">
        <v>16.562794078000003</v>
      </c>
      <c r="AO85" s="15">
        <v>-6.1678389608695552</v>
      </c>
      <c r="AP85" s="15">
        <v>-5.6994667509999957</v>
      </c>
      <c r="AQ85" s="15">
        <v>13.868069557848214</v>
      </c>
      <c r="AR85" s="15">
        <v>14.661920761016956</v>
      </c>
      <c r="AS85" s="16">
        <v>0.70915169855848703</v>
      </c>
      <c r="AT85" s="16"/>
      <c r="AU85" s="17">
        <v>0.73216103913044517</v>
      </c>
      <c r="AV85" s="17">
        <v>1.2005332490000047</v>
      </c>
      <c r="AW85" t="s">
        <v>407</v>
      </c>
      <c r="AX85" t="s">
        <v>198</v>
      </c>
      <c r="AY85" t="s">
        <v>198</v>
      </c>
      <c r="AZ85" t="s">
        <v>198</v>
      </c>
      <c r="BA85" t="s">
        <v>1821</v>
      </c>
      <c r="BB85" t="s">
        <v>198</v>
      </c>
      <c r="BC85" t="s">
        <v>198</v>
      </c>
      <c r="BD85" s="55">
        <f>1/6</f>
        <v>0.16666666666666666</v>
      </c>
      <c r="BE85" t="s">
        <v>2371</v>
      </c>
    </row>
    <row r="86" spans="1:57" x14ac:dyDescent="0.2">
      <c r="A86" t="s">
        <v>1910</v>
      </c>
      <c r="B86" t="s">
        <v>393</v>
      </c>
      <c r="C86" t="s">
        <v>49</v>
      </c>
      <c r="D86">
        <v>14</v>
      </c>
      <c r="E86" t="s">
        <v>99</v>
      </c>
      <c r="F86" s="18" t="s">
        <v>100</v>
      </c>
      <c r="G86" s="18">
        <v>51.234999999999999</v>
      </c>
      <c r="H86" s="18">
        <v>1.34</v>
      </c>
      <c r="I86">
        <v>12</v>
      </c>
      <c r="J86">
        <v>-6.9</v>
      </c>
      <c r="K86" t="s">
        <v>394</v>
      </c>
      <c r="L86" t="s">
        <v>53</v>
      </c>
      <c r="M86" t="s">
        <v>2362</v>
      </c>
      <c r="N86" t="s">
        <v>102</v>
      </c>
      <c r="P86" t="s">
        <v>468</v>
      </c>
      <c r="Q86" t="s">
        <v>298</v>
      </c>
      <c r="R86" t="s">
        <v>469</v>
      </c>
      <c r="S86" t="s">
        <v>58</v>
      </c>
      <c r="T86">
        <v>72</v>
      </c>
      <c r="U86" s="24" t="s">
        <v>470</v>
      </c>
      <c r="V86" s="21" t="s">
        <v>471</v>
      </c>
      <c r="W86" s="21" t="s">
        <v>472</v>
      </c>
      <c r="X86" s="1" t="s">
        <v>85</v>
      </c>
      <c r="Y86" s="1" t="s">
        <v>85</v>
      </c>
      <c r="Z86" s="1">
        <v>170</v>
      </c>
      <c r="AA86" s="1" t="s">
        <v>473</v>
      </c>
      <c r="AB86" s="1" t="s">
        <v>220</v>
      </c>
      <c r="AC86" s="1">
        <v>1</v>
      </c>
      <c r="AD86" s="1">
        <v>0</v>
      </c>
      <c r="AE86" s="1" t="s">
        <v>406</v>
      </c>
      <c r="AF86" s="1" t="s">
        <v>66</v>
      </c>
      <c r="AG86" s="1" t="s">
        <v>453</v>
      </c>
      <c r="AH86" s="1">
        <v>0</v>
      </c>
      <c r="AI86" s="12">
        <v>-12.9368</v>
      </c>
      <c r="AJ86" s="13">
        <v>-6</v>
      </c>
      <c r="AK86" s="14">
        <v>24.724540000000001</v>
      </c>
      <c r="AL86" s="14">
        <v>15.7300492</v>
      </c>
      <c r="AM86" s="14">
        <v>15.835770188</v>
      </c>
      <c r="AN86" s="14">
        <v>14.330049199999999</v>
      </c>
      <c r="AO86" s="15">
        <v>-11.021632173913041</v>
      </c>
      <c r="AP86" s="15">
        <v>-9.3219813999999985</v>
      </c>
      <c r="AQ86" s="15">
        <v>5.6413014001473885</v>
      </c>
      <c r="AR86" s="15">
        <v>8.5220654237288151</v>
      </c>
      <c r="AS86" s="16">
        <v>0.71112860464446026</v>
      </c>
      <c r="AT86" s="16"/>
      <c r="AU86" s="17">
        <v>-4.1216321739130404</v>
      </c>
      <c r="AV86" s="17">
        <v>-2.4219813999999982</v>
      </c>
      <c r="AW86" t="s">
        <v>407</v>
      </c>
      <c r="AX86" t="s">
        <v>1821</v>
      </c>
      <c r="AY86" t="s">
        <v>1821</v>
      </c>
      <c r="AZ86" t="s">
        <v>1821</v>
      </c>
      <c r="BA86" t="s">
        <v>1821</v>
      </c>
      <c r="BB86" t="s">
        <v>1821</v>
      </c>
      <c r="BC86" t="s">
        <v>1821</v>
      </c>
      <c r="BD86" s="55">
        <f>6/6</f>
        <v>1</v>
      </c>
      <c r="BE86" t="s">
        <v>2372</v>
      </c>
    </row>
    <row r="87" spans="1:57" x14ac:dyDescent="0.2">
      <c r="A87" t="s">
        <v>1911</v>
      </c>
      <c r="B87" t="s">
        <v>393</v>
      </c>
      <c r="C87" t="s">
        <v>49</v>
      </c>
      <c r="D87">
        <v>14</v>
      </c>
      <c r="E87" t="s">
        <v>99</v>
      </c>
      <c r="F87" s="18" t="s">
        <v>100</v>
      </c>
      <c r="G87" s="18">
        <v>51.234999999999999</v>
      </c>
      <c r="H87" s="18">
        <v>1.34</v>
      </c>
      <c r="I87">
        <v>12</v>
      </c>
      <c r="J87">
        <v>-6.9</v>
      </c>
      <c r="K87" t="s">
        <v>394</v>
      </c>
      <c r="L87" t="s">
        <v>53</v>
      </c>
      <c r="M87" t="s">
        <v>2362</v>
      </c>
      <c r="N87" t="s">
        <v>102</v>
      </c>
      <c r="P87" t="s">
        <v>468</v>
      </c>
      <c r="Q87" t="s">
        <v>298</v>
      </c>
      <c r="R87" t="s">
        <v>227</v>
      </c>
      <c r="S87" t="s">
        <v>58</v>
      </c>
      <c r="T87">
        <v>73</v>
      </c>
      <c r="U87" s="24" t="s">
        <v>474</v>
      </c>
      <c r="V87" s="21">
        <v>25</v>
      </c>
      <c r="W87" s="21" t="s">
        <v>84</v>
      </c>
      <c r="X87" s="1" t="s">
        <v>85</v>
      </c>
      <c r="Y87" s="1" t="s">
        <v>85</v>
      </c>
      <c r="Z87" s="1">
        <v>175</v>
      </c>
      <c r="AA87" s="1" t="s">
        <v>475</v>
      </c>
      <c r="AB87" s="1" t="s">
        <v>198</v>
      </c>
      <c r="AC87" s="1">
        <v>0</v>
      </c>
      <c r="AD87" s="1">
        <v>0</v>
      </c>
      <c r="AE87" s="1" t="s">
        <v>406</v>
      </c>
      <c r="AF87" s="1" t="s">
        <v>66</v>
      </c>
      <c r="AG87" s="1" t="s">
        <v>453</v>
      </c>
      <c r="AH87" s="1">
        <v>0</v>
      </c>
      <c r="AI87" s="12">
        <v>-12.8612</v>
      </c>
      <c r="AJ87" s="13">
        <v>-4.3099999999999996</v>
      </c>
      <c r="AK87" s="12">
        <v>26.4667779</v>
      </c>
      <c r="AL87" s="12">
        <v>17.437442342000001</v>
      </c>
      <c r="AM87" s="14">
        <v>17.634108148380001</v>
      </c>
      <c r="AN87" s="14">
        <v>16.037442342000002</v>
      </c>
      <c r="AO87" s="15">
        <v>-7.309907952173905</v>
      </c>
      <c r="AP87" s="15">
        <v>-6.5518231389999997</v>
      </c>
      <c r="AQ87" s="15">
        <v>11.932359403095075</v>
      </c>
      <c r="AR87" s="15">
        <v>13.217248916949153</v>
      </c>
      <c r="AS87" s="16">
        <v>0.70905241924529494</v>
      </c>
      <c r="AT87" s="16"/>
      <c r="AU87" s="17">
        <v>-0.40990795217390463</v>
      </c>
      <c r="AV87" s="17">
        <v>0.34817686100000067</v>
      </c>
      <c r="AW87" t="s">
        <v>407</v>
      </c>
      <c r="AX87" t="s">
        <v>198</v>
      </c>
      <c r="AY87" t="s">
        <v>198</v>
      </c>
      <c r="AZ87" t="s">
        <v>198</v>
      </c>
      <c r="BA87" t="s">
        <v>198</v>
      </c>
      <c r="BB87" t="s">
        <v>198</v>
      </c>
      <c r="BC87" t="s">
        <v>198</v>
      </c>
      <c r="BD87" s="55">
        <f>0/6</f>
        <v>0</v>
      </c>
      <c r="BE87" t="s">
        <v>2371</v>
      </c>
    </row>
    <row r="88" spans="1:57" x14ac:dyDescent="0.2">
      <c r="A88" t="s">
        <v>1912</v>
      </c>
      <c r="B88" t="s">
        <v>393</v>
      </c>
      <c r="C88" t="s">
        <v>49</v>
      </c>
      <c r="D88">
        <v>14</v>
      </c>
      <c r="E88" t="s">
        <v>99</v>
      </c>
      <c r="F88" s="18" t="s">
        <v>100</v>
      </c>
      <c r="G88" s="18">
        <v>51.234999999999999</v>
      </c>
      <c r="H88" s="18">
        <v>1.34</v>
      </c>
      <c r="I88">
        <v>12</v>
      </c>
      <c r="J88">
        <v>-6.9</v>
      </c>
      <c r="K88" t="s">
        <v>394</v>
      </c>
      <c r="L88" t="s">
        <v>53</v>
      </c>
      <c r="M88" t="s">
        <v>2362</v>
      </c>
      <c r="N88" t="s">
        <v>102</v>
      </c>
      <c r="P88" t="s">
        <v>476</v>
      </c>
      <c r="Q88" t="s">
        <v>156</v>
      </c>
      <c r="R88" t="s">
        <v>144</v>
      </c>
      <c r="S88" t="s">
        <v>58</v>
      </c>
      <c r="T88">
        <v>82</v>
      </c>
      <c r="U88" s="24" t="s">
        <v>477</v>
      </c>
      <c r="V88" t="s">
        <v>163</v>
      </c>
      <c r="W88" t="s">
        <v>84</v>
      </c>
      <c r="X88" t="s">
        <v>85</v>
      </c>
      <c r="Y88" t="s">
        <v>85</v>
      </c>
      <c r="AB88" s="1" t="s">
        <v>478</v>
      </c>
      <c r="AC88" s="1">
        <v>12</v>
      </c>
      <c r="AD88" s="1">
        <v>1</v>
      </c>
      <c r="AE88" s="1" t="s">
        <v>188</v>
      </c>
      <c r="AF88" s="1" t="s">
        <v>66</v>
      </c>
      <c r="AG88" s="1" t="s">
        <v>479</v>
      </c>
      <c r="AH88" s="1">
        <v>0</v>
      </c>
      <c r="AI88" s="12">
        <v>-14.0076</v>
      </c>
      <c r="AJ88" s="14">
        <v>-5.82</v>
      </c>
      <c r="AK88" s="14">
        <v>24.910103800000002</v>
      </c>
      <c r="AL88" s="14">
        <v>15.911901724</v>
      </c>
      <c r="AM88" s="14">
        <v>16.027309142360004</v>
      </c>
      <c r="AN88" s="14">
        <v>14.511901723999999</v>
      </c>
      <c r="AO88" s="15">
        <v>-10.626300599999997</v>
      </c>
      <c r="AP88" s="15">
        <v>-9.0269349579999982</v>
      </c>
      <c r="AQ88" s="15">
        <v>6.3113549152542427</v>
      </c>
      <c r="AR88" s="15">
        <v>9.0221441389830535</v>
      </c>
      <c r="AS88" s="16"/>
      <c r="AT88" s="16"/>
      <c r="AU88" s="17">
        <v>-3.7263005999999965</v>
      </c>
      <c r="AV88" s="17">
        <v>-2.1269349579999979</v>
      </c>
      <c r="AW88" t="s">
        <v>68</v>
      </c>
      <c r="AX88" t="s">
        <v>1821</v>
      </c>
      <c r="AY88" t="s">
        <v>1821</v>
      </c>
      <c r="AZ88" t="s">
        <v>1556</v>
      </c>
      <c r="BA88" t="s">
        <v>1556</v>
      </c>
      <c r="BB88" t="s">
        <v>1821</v>
      </c>
      <c r="BC88" t="s">
        <v>1556</v>
      </c>
      <c r="BD88" s="55">
        <f>3/3</f>
        <v>1</v>
      </c>
      <c r="BE88" t="s">
        <v>2372</v>
      </c>
    </row>
    <row r="89" spans="1:57" x14ac:dyDescent="0.2">
      <c r="A89" t="s">
        <v>1913</v>
      </c>
      <c r="B89" t="s">
        <v>393</v>
      </c>
      <c r="C89" t="s">
        <v>49</v>
      </c>
      <c r="D89">
        <v>14</v>
      </c>
      <c r="E89" t="s">
        <v>99</v>
      </c>
      <c r="F89" s="18" t="s">
        <v>100</v>
      </c>
      <c r="G89" s="18">
        <v>51.234999999999999</v>
      </c>
      <c r="H89" s="18">
        <v>1.34</v>
      </c>
      <c r="I89">
        <v>12</v>
      </c>
      <c r="J89">
        <v>-6.9</v>
      </c>
      <c r="K89" t="s">
        <v>394</v>
      </c>
      <c r="L89" t="s">
        <v>53</v>
      </c>
      <c r="M89" t="s">
        <v>2362</v>
      </c>
      <c r="N89" t="s">
        <v>102</v>
      </c>
      <c r="P89" t="s">
        <v>424</v>
      </c>
      <c r="Q89" t="s">
        <v>56</v>
      </c>
      <c r="R89" t="s">
        <v>149</v>
      </c>
      <c r="S89" t="s">
        <v>58</v>
      </c>
      <c r="T89">
        <v>84</v>
      </c>
      <c r="U89" s="24" t="s">
        <v>480</v>
      </c>
      <c r="V89" t="s">
        <v>229</v>
      </c>
      <c r="W89" t="s">
        <v>140</v>
      </c>
      <c r="X89" t="s">
        <v>79</v>
      </c>
      <c r="Y89" t="s">
        <v>79</v>
      </c>
      <c r="Z89" s="1">
        <v>157</v>
      </c>
      <c r="AA89" s="1" t="s">
        <v>481</v>
      </c>
      <c r="AB89" s="1" t="s">
        <v>482</v>
      </c>
      <c r="AC89" s="1">
        <v>5</v>
      </c>
      <c r="AD89" s="1">
        <v>0</v>
      </c>
      <c r="AE89" s="1" t="s">
        <v>73</v>
      </c>
      <c r="AF89" s="1" t="s">
        <v>66</v>
      </c>
      <c r="AG89" s="1" t="s">
        <v>67</v>
      </c>
      <c r="AH89" s="1">
        <v>1</v>
      </c>
      <c r="AI89" s="12">
        <v>-13.7898</v>
      </c>
      <c r="AJ89" s="13">
        <v>-6.23</v>
      </c>
      <c r="AK89" s="12">
        <v>24.487430700000001</v>
      </c>
      <c r="AL89" s="12">
        <v>15.497682086000001</v>
      </c>
      <c r="AM89" s="14">
        <v>15.59102596854</v>
      </c>
      <c r="AN89" s="14">
        <v>14.097682086000001</v>
      </c>
      <c r="AO89" s="15">
        <v>-11.526778073913038</v>
      </c>
      <c r="AP89" s="15">
        <v>-9.6989851869999981</v>
      </c>
      <c r="AQ89" s="15">
        <v>4.7851219086219698</v>
      </c>
      <c r="AR89" s="15">
        <v>7.8830759542372908</v>
      </c>
      <c r="AS89" s="16">
        <v>0.70828231918906048</v>
      </c>
      <c r="AT89" s="16"/>
      <c r="AU89" s="17">
        <v>-4.6267780739130373</v>
      </c>
      <c r="AV89" s="17">
        <v>-2.7989851869999978</v>
      </c>
      <c r="AW89" t="s">
        <v>407</v>
      </c>
      <c r="AX89" t="s">
        <v>1821</v>
      </c>
      <c r="AY89" t="s">
        <v>1821</v>
      </c>
      <c r="AZ89" t="s">
        <v>198</v>
      </c>
      <c r="BA89" t="s">
        <v>1821</v>
      </c>
      <c r="BB89" t="s">
        <v>1821</v>
      </c>
      <c r="BC89" t="s">
        <v>198</v>
      </c>
      <c r="BD89" s="55">
        <f>4/6</f>
        <v>0.66666666666666663</v>
      </c>
      <c r="BE89" t="s">
        <v>2372</v>
      </c>
    </row>
    <row r="90" spans="1:57" x14ac:dyDescent="0.2">
      <c r="A90" t="s">
        <v>1914</v>
      </c>
      <c r="B90" t="s">
        <v>393</v>
      </c>
      <c r="C90" t="s">
        <v>49</v>
      </c>
      <c r="D90">
        <v>14</v>
      </c>
      <c r="E90" t="s">
        <v>99</v>
      </c>
      <c r="F90" s="18" t="s">
        <v>100</v>
      </c>
      <c r="G90" s="18">
        <v>51.234999999999999</v>
      </c>
      <c r="H90" s="18">
        <v>1.34</v>
      </c>
      <c r="I90">
        <v>12</v>
      </c>
      <c r="J90">
        <v>-6.9</v>
      </c>
      <c r="K90" t="s">
        <v>394</v>
      </c>
      <c r="L90" t="s">
        <v>53</v>
      </c>
      <c r="M90" t="s">
        <v>2362</v>
      </c>
      <c r="N90" t="s">
        <v>102</v>
      </c>
      <c r="P90" t="s">
        <v>468</v>
      </c>
      <c r="Q90" t="s">
        <v>298</v>
      </c>
      <c r="R90" t="s">
        <v>149</v>
      </c>
      <c r="S90" t="s">
        <v>58</v>
      </c>
      <c r="T90">
        <v>105</v>
      </c>
      <c r="U90" s="24" t="s">
        <v>483</v>
      </c>
      <c r="V90" t="s">
        <v>265</v>
      </c>
      <c r="W90" s="18" t="s">
        <v>127</v>
      </c>
      <c r="X90" t="s">
        <v>85</v>
      </c>
      <c r="Y90" s="1" t="s">
        <v>85</v>
      </c>
      <c r="Z90" s="1">
        <v>179</v>
      </c>
      <c r="AA90" s="1" t="s">
        <v>484</v>
      </c>
      <c r="AB90" s="1" t="s">
        <v>198</v>
      </c>
      <c r="AC90" s="1">
        <v>0</v>
      </c>
      <c r="AD90" s="1">
        <v>0</v>
      </c>
      <c r="AE90" s="1" t="s">
        <v>406</v>
      </c>
      <c r="AF90" s="1" t="s">
        <v>66</v>
      </c>
      <c r="AG90" s="1" t="s">
        <v>303</v>
      </c>
      <c r="AH90" s="1">
        <v>0</v>
      </c>
      <c r="AI90" s="12">
        <v>-12.8994</v>
      </c>
      <c r="AJ90" s="13">
        <v>-3.72</v>
      </c>
      <c r="AK90" s="14">
        <v>27.075014799999998</v>
      </c>
      <c r="AL90" s="14">
        <v>18.033514503999999</v>
      </c>
      <c r="AM90" s="14">
        <v>18.261930276559994</v>
      </c>
      <c r="AN90" s="14">
        <v>16.633514504000001</v>
      </c>
      <c r="AO90" s="15">
        <v>-6.0140989043478212</v>
      </c>
      <c r="AP90" s="15">
        <v>-5.5847264679999995</v>
      </c>
      <c r="AQ90" s="15">
        <v>14.128645924834203</v>
      </c>
      <c r="AR90" s="15">
        <v>14.856395816949153</v>
      </c>
      <c r="AS90" s="16">
        <v>0.70934674790981178</v>
      </c>
      <c r="AT90" s="16"/>
      <c r="AU90" s="17">
        <v>0.88590109565217912</v>
      </c>
      <c r="AV90" s="17">
        <v>1.3152735320000009</v>
      </c>
      <c r="AW90" t="s">
        <v>407</v>
      </c>
      <c r="AX90" t="s">
        <v>198</v>
      </c>
      <c r="AY90" t="s">
        <v>198</v>
      </c>
      <c r="AZ90" t="s">
        <v>198</v>
      </c>
      <c r="BA90" t="s">
        <v>1821</v>
      </c>
      <c r="BB90" t="s">
        <v>198</v>
      </c>
      <c r="BC90" t="s">
        <v>1821</v>
      </c>
      <c r="BD90" s="55">
        <f>2/6</f>
        <v>0.33333333333333331</v>
      </c>
      <c r="BE90" t="s">
        <v>2371</v>
      </c>
    </row>
    <row r="91" spans="1:57" x14ac:dyDescent="0.2">
      <c r="A91" t="s">
        <v>1915</v>
      </c>
      <c r="B91" t="s">
        <v>393</v>
      </c>
      <c r="C91" t="s">
        <v>49</v>
      </c>
      <c r="D91">
        <v>14</v>
      </c>
      <c r="E91" t="s">
        <v>99</v>
      </c>
      <c r="F91" s="18" t="s">
        <v>100</v>
      </c>
      <c r="G91" s="18">
        <v>51.234999999999999</v>
      </c>
      <c r="H91" s="18">
        <v>1.34</v>
      </c>
      <c r="I91">
        <v>12</v>
      </c>
      <c r="J91">
        <v>-6.9</v>
      </c>
      <c r="K91" t="s">
        <v>394</v>
      </c>
      <c r="L91" t="s">
        <v>53</v>
      </c>
      <c r="M91" t="s">
        <v>2362</v>
      </c>
      <c r="N91" t="s">
        <v>102</v>
      </c>
      <c r="P91" t="s">
        <v>446</v>
      </c>
      <c r="Q91" t="s">
        <v>56</v>
      </c>
      <c r="R91" t="s">
        <v>485</v>
      </c>
      <c r="S91" t="s">
        <v>58</v>
      </c>
      <c r="T91">
        <v>113</v>
      </c>
      <c r="U91" s="24" t="s">
        <v>486</v>
      </c>
      <c r="V91" t="s">
        <v>114</v>
      </c>
      <c r="W91" t="s">
        <v>115</v>
      </c>
      <c r="X91" t="s">
        <v>79</v>
      </c>
      <c r="Y91" s="1" t="s">
        <v>78</v>
      </c>
      <c r="Z91" s="1">
        <v>168</v>
      </c>
      <c r="AA91" s="1" t="s">
        <v>487</v>
      </c>
      <c r="AB91" s="1" t="s">
        <v>488</v>
      </c>
      <c r="AC91" s="1">
        <v>1</v>
      </c>
      <c r="AD91" s="1">
        <v>0</v>
      </c>
      <c r="AE91" s="1" t="s">
        <v>188</v>
      </c>
      <c r="AF91" s="1" t="s">
        <v>66</v>
      </c>
      <c r="AG91" s="1" t="s">
        <v>67</v>
      </c>
      <c r="AH91" s="1">
        <v>1</v>
      </c>
      <c r="AI91" s="12">
        <v>-14.016799999999998</v>
      </c>
      <c r="AJ91" s="14">
        <v>-5.52</v>
      </c>
      <c r="AK91" s="12">
        <v>25.219376799999999</v>
      </c>
      <c r="AL91" s="12">
        <v>16.214989264</v>
      </c>
      <c r="AM91" s="14">
        <v>16.346540732960001</v>
      </c>
      <c r="AN91" s="14">
        <v>14.814989263999999</v>
      </c>
      <c r="AO91" s="15">
        <v>-9.9674146434782589</v>
      </c>
      <c r="AP91" s="15">
        <v>-8.5351908880000025</v>
      </c>
      <c r="AQ91" s="15">
        <v>7.4281107737656624</v>
      </c>
      <c r="AR91" s="15">
        <v>9.8556086644067751</v>
      </c>
      <c r="AS91" s="16">
        <v>0.70974571987084301</v>
      </c>
      <c r="AT91" s="16"/>
      <c r="AU91" s="17">
        <v>-3.0674146434782585</v>
      </c>
      <c r="AV91" s="17">
        <v>-1.6351908880000021</v>
      </c>
      <c r="AW91" t="s">
        <v>407</v>
      </c>
      <c r="AX91" t="s">
        <v>1821</v>
      </c>
      <c r="AY91" t="s">
        <v>198</v>
      </c>
      <c r="AZ91" t="s">
        <v>1821</v>
      </c>
      <c r="BA91" t="s">
        <v>1821</v>
      </c>
      <c r="BB91" t="s">
        <v>198</v>
      </c>
      <c r="BC91" t="s">
        <v>1821</v>
      </c>
      <c r="BD91" s="55">
        <f>4/6</f>
        <v>0.66666666666666663</v>
      </c>
      <c r="BE91" t="s">
        <v>2372</v>
      </c>
    </row>
    <row r="92" spans="1:57" x14ac:dyDescent="0.2">
      <c r="A92" t="s">
        <v>1916</v>
      </c>
      <c r="B92" t="s">
        <v>393</v>
      </c>
      <c r="C92" t="s">
        <v>49</v>
      </c>
      <c r="D92">
        <v>14</v>
      </c>
      <c r="E92" t="s">
        <v>99</v>
      </c>
      <c r="F92" s="18" t="s">
        <v>100</v>
      </c>
      <c r="G92" s="18">
        <v>51.234999999999999</v>
      </c>
      <c r="H92" s="18">
        <v>1.34</v>
      </c>
      <c r="I92">
        <v>12</v>
      </c>
      <c r="J92">
        <v>-6.9</v>
      </c>
      <c r="K92" t="s">
        <v>394</v>
      </c>
      <c r="L92" t="s">
        <v>53</v>
      </c>
      <c r="M92" t="s">
        <v>2362</v>
      </c>
      <c r="N92" t="s">
        <v>102</v>
      </c>
      <c r="P92" t="s">
        <v>418</v>
      </c>
      <c r="Q92" t="s">
        <v>56</v>
      </c>
      <c r="R92" t="s">
        <v>144</v>
      </c>
      <c r="S92" t="s">
        <v>58</v>
      </c>
      <c r="T92">
        <v>116</v>
      </c>
      <c r="U92" s="23" t="s">
        <v>489</v>
      </c>
      <c r="V92" t="s">
        <v>163</v>
      </c>
      <c r="W92" s="18" t="s">
        <v>84</v>
      </c>
      <c r="X92" t="s">
        <v>85</v>
      </c>
      <c r="Y92" t="s">
        <v>85</v>
      </c>
      <c r="Z92">
        <v>177</v>
      </c>
      <c r="AA92" t="s">
        <v>490</v>
      </c>
      <c r="AB92" t="s">
        <v>198</v>
      </c>
      <c r="AC92">
        <v>0</v>
      </c>
      <c r="AD92">
        <v>0</v>
      </c>
      <c r="AE92" t="s">
        <v>202</v>
      </c>
      <c r="AF92" t="s">
        <v>66</v>
      </c>
      <c r="AG92" t="s">
        <v>491</v>
      </c>
      <c r="AH92" s="1">
        <v>0</v>
      </c>
      <c r="AI92" s="12">
        <v>-15.343000000000002</v>
      </c>
      <c r="AJ92" s="13">
        <v>-4.34</v>
      </c>
      <c r="AK92" s="14">
        <v>26.435850600000002</v>
      </c>
      <c r="AL92" s="14">
        <v>17.407133588000001</v>
      </c>
      <c r="AM92" s="14">
        <v>17.602184989320001</v>
      </c>
      <c r="AN92" s="14">
        <v>16.007133588000002</v>
      </c>
      <c r="AO92" s="15">
        <v>-7.375796547826079</v>
      </c>
      <c r="AP92" s="15">
        <v>-6.600997545999995</v>
      </c>
      <c r="AQ92" s="15">
        <v>11.820683817243934</v>
      </c>
      <c r="AR92" s="15">
        <v>13.133902464406788</v>
      </c>
      <c r="AS92" s="16">
        <v>0.71045441045449553</v>
      </c>
      <c r="AT92" s="16"/>
      <c r="AU92" s="17">
        <v>-0.47579654782607861</v>
      </c>
      <c r="AV92" s="17">
        <v>0.29900245400000536</v>
      </c>
      <c r="AW92" t="s">
        <v>407</v>
      </c>
      <c r="AX92" t="s">
        <v>198</v>
      </c>
      <c r="AY92" t="s">
        <v>198</v>
      </c>
      <c r="AZ92" t="s">
        <v>1821</v>
      </c>
      <c r="BA92" t="s">
        <v>1821</v>
      </c>
      <c r="BB92" t="s">
        <v>198</v>
      </c>
      <c r="BC92" t="s">
        <v>1821</v>
      </c>
      <c r="BD92" s="55">
        <f>3/6</f>
        <v>0.5</v>
      </c>
      <c r="BE92" t="s">
        <v>2372</v>
      </c>
    </row>
    <row r="93" spans="1:57" x14ac:dyDescent="0.2">
      <c r="A93" t="s">
        <v>1917</v>
      </c>
      <c r="B93" t="s">
        <v>393</v>
      </c>
      <c r="C93" t="s">
        <v>49</v>
      </c>
      <c r="D93">
        <v>14</v>
      </c>
      <c r="E93" t="s">
        <v>99</v>
      </c>
      <c r="F93" s="18" t="s">
        <v>100</v>
      </c>
      <c r="G93" s="18">
        <v>51.234999999999999</v>
      </c>
      <c r="H93" s="18">
        <v>1.34</v>
      </c>
      <c r="I93">
        <v>12</v>
      </c>
      <c r="J93">
        <v>-6.9</v>
      </c>
      <c r="K93" t="s">
        <v>394</v>
      </c>
      <c r="L93" t="s">
        <v>53</v>
      </c>
      <c r="M93" t="s">
        <v>2362</v>
      </c>
      <c r="N93" t="s">
        <v>102</v>
      </c>
      <c r="P93" t="s">
        <v>424</v>
      </c>
      <c r="Q93" t="s">
        <v>56</v>
      </c>
      <c r="R93" t="s">
        <v>492</v>
      </c>
      <c r="S93" t="s">
        <v>58</v>
      </c>
      <c r="T93">
        <v>121</v>
      </c>
      <c r="U93" s="24" t="s">
        <v>493</v>
      </c>
      <c r="V93" t="s">
        <v>244</v>
      </c>
      <c r="W93" t="s">
        <v>494</v>
      </c>
      <c r="X93" t="s">
        <v>79</v>
      </c>
      <c r="Y93" s="1" t="s">
        <v>79</v>
      </c>
      <c r="Z93" s="1">
        <v>145</v>
      </c>
      <c r="AA93" s="1" t="s">
        <v>495</v>
      </c>
      <c r="AB93" s="1" t="s">
        <v>198</v>
      </c>
      <c r="AC93" s="1">
        <v>0</v>
      </c>
      <c r="AD93" s="1">
        <v>0</v>
      </c>
      <c r="AE93" s="1" t="s">
        <v>73</v>
      </c>
      <c r="AF93" s="1" t="s">
        <v>66</v>
      </c>
      <c r="AG93" s="1" t="s">
        <v>496</v>
      </c>
      <c r="AH93" s="1">
        <v>1</v>
      </c>
      <c r="AI93" s="12">
        <v>-13.1768</v>
      </c>
      <c r="AJ93" s="13">
        <v>-3.35</v>
      </c>
      <c r="AK93" s="12">
        <v>27.4564515</v>
      </c>
      <c r="AL93" s="12">
        <v>18.40732247</v>
      </c>
      <c r="AM93" s="14">
        <v>18.655649238300001</v>
      </c>
      <c r="AN93" s="14">
        <v>17.007322470000002</v>
      </c>
      <c r="AO93" s="15">
        <v>-5.2014728913043404</v>
      </c>
      <c r="AP93" s="15">
        <v>-4.9782421150000005</v>
      </c>
      <c r="AQ93" s="15">
        <v>15.505978150331629</v>
      </c>
      <c r="AR93" s="15">
        <v>15.884335398305085</v>
      </c>
      <c r="AS93" s="16">
        <v>0.70903840190183853</v>
      </c>
      <c r="AT93" s="16"/>
      <c r="AU93" s="17">
        <v>1.6985271086956599</v>
      </c>
      <c r="AV93" s="17">
        <v>1.9217578849999999</v>
      </c>
      <c r="AW93" t="s">
        <v>407</v>
      </c>
      <c r="AX93" t="s">
        <v>198</v>
      </c>
      <c r="AY93" t="s">
        <v>198</v>
      </c>
      <c r="AZ93" t="s">
        <v>198</v>
      </c>
      <c r="BA93" t="s">
        <v>1821</v>
      </c>
      <c r="BB93" t="s">
        <v>198</v>
      </c>
      <c r="BC93" t="s">
        <v>198</v>
      </c>
      <c r="BD93" s="55">
        <f>1/6</f>
        <v>0.16666666666666666</v>
      </c>
      <c r="BE93" t="s">
        <v>2371</v>
      </c>
    </row>
    <row r="94" spans="1:57" x14ac:dyDescent="0.2">
      <c r="A94" t="s">
        <v>1918</v>
      </c>
      <c r="B94" t="s">
        <v>393</v>
      </c>
      <c r="C94" t="s">
        <v>49</v>
      </c>
      <c r="D94">
        <v>14</v>
      </c>
      <c r="E94" t="s">
        <v>99</v>
      </c>
      <c r="F94" s="18" t="s">
        <v>100</v>
      </c>
      <c r="G94" s="18">
        <v>51.234999999999999</v>
      </c>
      <c r="H94" s="18">
        <v>1.34</v>
      </c>
      <c r="I94">
        <v>12</v>
      </c>
      <c r="J94">
        <v>-6.9</v>
      </c>
      <c r="K94" t="s">
        <v>394</v>
      </c>
      <c r="L94" t="s">
        <v>53</v>
      </c>
      <c r="M94" t="s">
        <v>2362</v>
      </c>
      <c r="N94" t="s">
        <v>102</v>
      </c>
      <c r="P94" t="s">
        <v>436</v>
      </c>
      <c r="Q94" t="s">
        <v>156</v>
      </c>
      <c r="R94" t="s">
        <v>419</v>
      </c>
      <c r="S94" t="s">
        <v>58</v>
      </c>
      <c r="T94">
        <v>123</v>
      </c>
      <c r="U94" s="24" t="s">
        <v>497</v>
      </c>
      <c r="V94" t="s">
        <v>229</v>
      </c>
      <c r="W94" t="s">
        <v>146</v>
      </c>
      <c r="X94" t="s">
        <v>85</v>
      </c>
      <c r="Y94" s="1" t="s">
        <v>85</v>
      </c>
      <c r="Z94" s="1">
        <v>167</v>
      </c>
      <c r="AA94" s="1" t="s">
        <v>498</v>
      </c>
      <c r="AB94" s="1" t="s">
        <v>499</v>
      </c>
      <c r="AC94" s="1">
        <v>2</v>
      </c>
      <c r="AD94" s="1">
        <v>0</v>
      </c>
      <c r="AE94" s="1" t="s">
        <v>73</v>
      </c>
      <c r="AF94" s="1" t="s">
        <v>66</v>
      </c>
      <c r="AG94" s="1" t="s">
        <v>67</v>
      </c>
      <c r="AH94" s="1">
        <v>0</v>
      </c>
      <c r="AI94" s="12">
        <v>-13.366</v>
      </c>
      <c r="AJ94" s="14">
        <v>-5.29</v>
      </c>
      <c r="AK94" s="14">
        <v>25.456486099999999</v>
      </c>
      <c r="AL94" s="14">
        <v>16.447356377999999</v>
      </c>
      <c r="AM94" s="14">
        <v>16.591284952419997</v>
      </c>
      <c r="AN94" s="14">
        <v>15.047356377999998</v>
      </c>
      <c r="AO94" s="15">
        <v>-9.462268743478262</v>
      </c>
      <c r="AP94" s="15">
        <v>-8.1581871010000029</v>
      </c>
      <c r="AQ94" s="15">
        <v>8.2842902652910819</v>
      </c>
      <c r="AR94" s="15">
        <v>10.4945981338983</v>
      </c>
      <c r="AS94" s="16">
        <v>0.71063582359854627</v>
      </c>
      <c r="AT94" s="16"/>
      <c r="AU94" s="17">
        <v>-2.5622687434782616</v>
      </c>
      <c r="AV94" s="17">
        <v>-1.2581871010000025</v>
      </c>
      <c r="AW94" t="s">
        <v>407</v>
      </c>
      <c r="AX94" t="s">
        <v>198</v>
      </c>
      <c r="AY94" t="s">
        <v>198</v>
      </c>
      <c r="AZ94" t="s">
        <v>1821</v>
      </c>
      <c r="BA94" t="s">
        <v>1821</v>
      </c>
      <c r="BB94" t="s">
        <v>198</v>
      </c>
      <c r="BC94" t="s">
        <v>1821</v>
      </c>
      <c r="BD94" s="55">
        <f>3/6</f>
        <v>0.5</v>
      </c>
      <c r="BE94" t="s">
        <v>2372</v>
      </c>
    </row>
    <row r="95" spans="1:57" x14ac:dyDescent="0.2">
      <c r="A95" t="s">
        <v>1919</v>
      </c>
      <c r="B95" t="s">
        <v>393</v>
      </c>
      <c r="C95" t="s">
        <v>49</v>
      </c>
      <c r="D95">
        <v>14</v>
      </c>
      <c r="E95" t="s">
        <v>99</v>
      </c>
      <c r="F95" s="18" t="s">
        <v>100</v>
      </c>
      <c r="G95" s="18">
        <v>51.234999999999999</v>
      </c>
      <c r="H95" s="18">
        <v>1.34</v>
      </c>
      <c r="I95">
        <v>12</v>
      </c>
      <c r="J95">
        <v>-6.9</v>
      </c>
      <c r="K95" t="s">
        <v>394</v>
      </c>
      <c r="L95" t="s">
        <v>53</v>
      </c>
      <c r="M95" t="s">
        <v>2362</v>
      </c>
      <c r="N95" t="s">
        <v>102</v>
      </c>
      <c r="P95" t="s">
        <v>338</v>
      </c>
      <c r="Q95" t="s">
        <v>298</v>
      </c>
      <c r="R95" t="s">
        <v>500</v>
      </c>
      <c r="S95" t="s">
        <v>58</v>
      </c>
      <c r="T95">
        <v>124</v>
      </c>
      <c r="U95" s="24" t="s">
        <v>501</v>
      </c>
      <c r="V95" t="s">
        <v>126</v>
      </c>
      <c r="W95" t="s">
        <v>140</v>
      </c>
      <c r="X95" t="s">
        <v>79</v>
      </c>
      <c r="Y95" t="s">
        <v>79</v>
      </c>
      <c r="Z95" s="1">
        <v>169</v>
      </c>
      <c r="AA95" s="1" t="s">
        <v>502</v>
      </c>
      <c r="AB95" s="1" t="s">
        <v>503</v>
      </c>
      <c r="AC95" s="1">
        <v>5</v>
      </c>
      <c r="AD95" s="1">
        <v>0</v>
      </c>
      <c r="AE95" s="1" t="s">
        <v>188</v>
      </c>
      <c r="AF95" s="1" t="s">
        <v>66</v>
      </c>
      <c r="AG95" s="1" t="s">
        <v>479</v>
      </c>
      <c r="AH95" s="1">
        <v>2</v>
      </c>
      <c r="AI95" s="12">
        <v>-14.418600000000001</v>
      </c>
      <c r="AJ95" s="13">
        <v>-5.47</v>
      </c>
      <c r="AK95" s="12">
        <v>25.270922300000002</v>
      </c>
      <c r="AL95" s="12">
        <v>16.265503854000002</v>
      </c>
      <c r="AM95" s="14">
        <v>16.399745998059998</v>
      </c>
      <c r="AN95" s="14">
        <v>14.865503854000002</v>
      </c>
      <c r="AO95" s="15">
        <v>-9.8576003173912969</v>
      </c>
      <c r="AP95" s="15">
        <v>-8.4532335429999961</v>
      </c>
      <c r="AQ95" s="15">
        <v>7.6142367501842418</v>
      </c>
      <c r="AR95" s="15">
        <v>9.9945194186440744</v>
      </c>
      <c r="AS95" s="16">
        <v>0.70879067353854863</v>
      </c>
      <c r="AT95" s="16"/>
      <c r="AU95" s="17">
        <v>-2.9576003173912966</v>
      </c>
      <c r="AV95" s="17">
        <v>-1.5532335429999957</v>
      </c>
      <c r="AW95" t="s">
        <v>407</v>
      </c>
      <c r="AX95" t="s">
        <v>1821</v>
      </c>
      <c r="AY95" t="s">
        <v>198</v>
      </c>
      <c r="AZ95" t="s">
        <v>198</v>
      </c>
      <c r="BA95" t="s">
        <v>198</v>
      </c>
      <c r="BB95" t="s">
        <v>198</v>
      </c>
      <c r="BC95" t="s">
        <v>198</v>
      </c>
      <c r="BD95" s="55">
        <f>1/6</f>
        <v>0.16666666666666666</v>
      </c>
      <c r="BE95" t="s">
        <v>2371</v>
      </c>
    </row>
    <row r="96" spans="1:57" x14ac:dyDescent="0.2">
      <c r="A96" t="s">
        <v>1920</v>
      </c>
      <c r="B96" t="s">
        <v>393</v>
      </c>
      <c r="C96" t="s">
        <v>49</v>
      </c>
      <c r="D96">
        <v>14</v>
      </c>
      <c r="E96" t="s">
        <v>99</v>
      </c>
      <c r="F96" s="18" t="s">
        <v>100</v>
      </c>
      <c r="G96" s="18">
        <v>51.234999999999999</v>
      </c>
      <c r="H96" s="18">
        <v>1.34</v>
      </c>
      <c r="I96">
        <v>12</v>
      </c>
      <c r="J96">
        <v>-6.9</v>
      </c>
      <c r="K96" t="s">
        <v>394</v>
      </c>
      <c r="L96" t="s">
        <v>53</v>
      </c>
      <c r="M96" t="s">
        <v>2362</v>
      </c>
      <c r="N96" t="s">
        <v>102</v>
      </c>
      <c r="P96" t="s">
        <v>436</v>
      </c>
      <c r="Q96" t="s">
        <v>131</v>
      </c>
      <c r="R96" t="s">
        <v>144</v>
      </c>
      <c r="S96" t="s">
        <v>58</v>
      </c>
      <c r="T96" t="s">
        <v>504</v>
      </c>
      <c r="U96" s="24" t="s">
        <v>505</v>
      </c>
      <c r="V96" t="s">
        <v>279</v>
      </c>
      <c r="W96" t="s">
        <v>146</v>
      </c>
      <c r="X96" t="s">
        <v>85</v>
      </c>
      <c r="Y96" s="1" t="s">
        <v>85</v>
      </c>
      <c r="Z96" s="1">
        <v>172</v>
      </c>
      <c r="AA96" s="1" t="s">
        <v>506</v>
      </c>
      <c r="AB96" s="1" t="s">
        <v>507</v>
      </c>
      <c r="AC96" s="1">
        <v>3</v>
      </c>
      <c r="AD96" s="1">
        <v>0</v>
      </c>
      <c r="AE96" s="1" t="s">
        <v>188</v>
      </c>
      <c r="AF96" s="1" t="s">
        <v>66</v>
      </c>
      <c r="AG96" s="1" t="s">
        <v>508</v>
      </c>
      <c r="AH96" s="1">
        <v>0</v>
      </c>
      <c r="AI96" s="12">
        <v>-14.717400000000001</v>
      </c>
      <c r="AJ96" s="13">
        <v>-5.94</v>
      </c>
      <c r="AK96" s="14">
        <v>24.786394600000001</v>
      </c>
      <c r="AL96" s="14">
        <v>15.790666708</v>
      </c>
      <c r="AM96" s="14">
        <v>15.899616506119999</v>
      </c>
      <c r="AN96" s="14">
        <v>14.390666707999999</v>
      </c>
      <c r="AO96" s="15">
        <v>-10.889854982608693</v>
      </c>
      <c r="AP96" s="15">
        <v>-9.2236325859999937</v>
      </c>
      <c r="AQ96" s="15">
        <v>5.8646525718496729</v>
      </c>
      <c r="AR96" s="15">
        <v>8.6887583288135701</v>
      </c>
      <c r="AS96" s="16">
        <v>0.70985843818666472</v>
      </c>
      <c r="AT96" s="16"/>
      <c r="AU96" s="17">
        <v>-3.9898549826086924</v>
      </c>
      <c r="AV96" s="17">
        <v>-2.3236325859999933</v>
      </c>
      <c r="AW96" t="s">
        <v>407</v>
      </c>
      <c r="AX96" t="s">
        <v>1821</v>
      </c>
      <c r="AY96" t="s">
        <v>1821</v>
      </c>
      <c r="AZ96" t="s">
        <v>1821</v>
      </c>
      <c r="BA96" t="s">
        <v>1821</v>
      </c>
      <c r="BB96" t="s">
        <v>1821</v>
      </c>
      <c r="BC96" t="s">
        <v>1821</v>
      </c>
      <c r="BD96" s="55">
        <f>6/6</f>
        <v>1</v>
      </c>
      <c r="BE96" t="s">
        <v>2372</v>
      </c>
    </row>
    <row r="97" spans="1:57" x14ac:dyDescent="0.2">
      <c r="A97" t="s">
        <v>1921</v>
      </c>
      <c r="B97" t="s">
        <v>393</v>
      </c>
      <c r="C97" t="s">
        <v>49</v>
      </c>
      <c r="D97">
        <v>14</v>
      </c>
      <c r="E97" t="s">
        <v>99</v>
      </c>
      <c r="F97" s="18" t="s">
        <v>100</v>
      </c>
      <c r="G97" s="18">
        <v>51.234999999999999</v>
      </c>
      <c r="H97" s="18">
        <v>1.34</v>
      </c>
      <c r="I97">
        <v>12</v>
      </c>
      <c r="J97">
        <v>-6.9</v>
      </c>
      <c r="K97" t="s">
        <v>394</v>
      </c>
      <c r="L97" t="s">
        <v>53</v>
      </c>
      <c r="M97" t="s">
        <v>2362</v>
      </c>
      <c r="N97" t="s">
        <v>102</v>
      </c>
      <c r="P97" t="s">
        <v>424</v>
      </c>
      <c r="Q97" t="s">
        <v>56</v>
      </c>
      <c r="R97" t="s">
        <v>509</v>
      </c>
      <c r="S97" t="s">
        <v>58</v>
      </c>
      <c r="T97" t="s">
        <v>510</v>
      </c>
      <c r="U97" s="24" t="s">
        <v>511</v>
      </c>
      <c r="V97" t="s">
        <v>512</v>
      </c>
      <c r="W97" s="18" t="s">
        <v>84</v>
      </c>
      <c r="X97" t="s">
        <v>85</v>
      </c>
      <c r="Y97" s="1" t="s">
        <v>85</v>
      </c>
      <c r="Z97" s="1">
        <v>173</v>
      </c>
      <c r="AA97" s="1" t="s">
        <v>513</v>
      </c>
      <c r="AB97" s="1" t="s">
        <v>198</v>
      </c>
      <c r="AC97" s="1">
        <v>0</v>
      </c>
      <c r="AD97" s="1">
        <v>0</v>
      </c>
      <c r="AE97" s="1" t="s">
        <v>73</v>
      </c>
      <c r="AF97" s="1" t="s">
        <v>66</v>
      </c>
      <c r="AG97" s="1" t="s">
        <v>514</v>
      </c>
      <c r="AH97" s="1">
        <v>0</v>
      </c>
      <c r="AI97" s="12">
        <v>-13.969800000000001</v>
      </c>
      <c r="AJ97" s="14">
        <v>-5.01</v>
      </c>
      <c r="AK97" s="12">
        <v>25.745140899999999</v>
      </c>
      <c r="AL97" s="12">
        <v>16.730238082</v>
      </c>
      <c r="AM97" s="14">
        <v>16.889234436979997</v>
      </c>
      <c r="AN97" s="14">
        <v>15.330238081999999</v>
      </c>
      <c r="AO97" s="15">
        <v>-8.8473085173913031</v>
      </c>
      <c r="AP97" s="15">
        <v>-7.6992259689999969</v>
      </c>
      <c r="AQ97" s="15">
        <v>9.3265957332350791</v>
      </c>
      <c r="AR97" s="15">
        <v>11.272498357627123</v>
      </c>
      <c r="AS97" s="16">
        <v>0.70888297687837065</v>
      </c>
      <c r="AT97" s="16"/>
      <c r="AU97" s="17">
        <v>-1.9473085173913027</v>
      </c>
      <c r="AV97" s="17">
        <v>-0.79922596899999654</v>
      </c>
      <c r="AW97" t="s">
        <v>407</v>
      </c>
      <c r="AX97" t="s">
        <v>198</v>
      </c>
      <c r="AY97" t="s">
        <v>198</v>
      </c>
      <c r="AZ97" t="s">
        <v>198</v>
      </c>
      <c r="BA97" t="s">
        <v>198</v>
      </c>
      <c r="BB97" t="s">
        <v>198</v>
      </c>
      <c r="BC97" t="s">
        <v>198</v>
      </c>
      <c r="BD97" s="55">
        <f>0/6</f>
        <v>0</v>
      </c>
      <c r="BE97" t="s">
        <v>2371</v>
      </c>
    </row>
    <row r="98" spans="1:57" x14ac:dyDescent="0.2">
      <c r="A98" t="s">
        <v>1922</v>
      </c>
      <c r="B98" t="s">
        <v>393</v>
      </c>
      <c r="C98" t="s">
        <v>49</v>
      </c>
      <c r="D98">
        <v>14</v>
      </c>
      <c r="E98" t="s">
        <v>99</v>
      </c>
      <c r="F98" s="18" t="s">
        <v>100</v>
      </c>
      <c r="G98" s="18">
        <v>51.234999999999999</v>
      </c>
      <c r="H98" s="18">
        <v>1.34</v>
      </c>
      <c r="I98">
        <v>12</v>
      </c>
      <c r="J98">
        <v>-6.9</v>
      </c>
      <c r="K98" t="s">
        <v>394</v>
      </c>
      <c r="L98" t="s">
        <v>53</v>
      </c>
      <c r="M98" t="s">
        <v>2362</v>
      </c>
      <c r="N98" t="s">
        <v>102</v>
      </c>
      <c r="P98" t="s">
        <v>436</v>
      </c>
      <c r="Q98" t="s">
        <v>131</v>
      </c>
      <c r="R98" t="s">
        <v>144</v>
      </c>
      <c r="S98" t="s">
        <v>58</v>
      </c>
      <c r="T98" t="s">
        <v>515</v>
      </c>
      <c r="U98" s="24" t="s">
        <v>516</v>
      </c>
      <c r="V98" t="s">
        <v>279</v>
      </c>
      <c r="W98" t="s">
        <v>146</v>
      </c>
      <c r="X98" t="s">
        <v>85</v>
      </c>
      <c r="Y98" t="s">
        <v>85</v>
      </c>
      <c r="Z98" s="1">
        <v>173</v>
      </c>
      <c r="AA98" s="1" t="s">
        <v>517</v>
      </c>
      <c r="AB98" s="1" t="s">
        <v>518</v>
      </c>
      <c r="AC98" s="1">
        <v>1</v>
      </c>
      <c r="AD98" s="1">
        <v>0</v>
      </c>
      <c r="AE98" s="1" t="s">
        <v>73</v>
      </c>
      <c r="AF98" s="1" t="s">
        <v>66</v>
      </c>
      <c r="AG98" s="1" t="s">
        <v>514</v>
      </c>
      <c r="AH98" s="1">
        <v>0</v>
      </c>
      <c r="AI98" s="12">
        <v>-13.241800000000001</v>
      </c>
      <c r="AJ98" s="13">
        <v>-5.85</v>
      </c>
      <c r="AK98" s="14">
        <v>24.8791765</v>
      </c>
      <c r="AL98" s="14">
        <v>15.88159297</v>
      </c>
      <c r="AM98" s="14">
        <v>15.995385983299999</v>
      </c>
      <c r="AN98" s="14">
        <v>14.481592969999999</v>
      </c>
      <c r="AO98" s="15">
        <v>-10.692189195652171</v>
      </c>
      <c r="AP98" s="15">
        <v>-9.0761093650000007</v>
      </c>
      <c r="AQ98" s="15">
        <v>6.1996793294031001</v>
      </c>
      <c r="AR98" s="15">
        <v>8.938797686440676</v>
      </c>
      <c r="AS98" s="16">
        <v>0.71227137017617359</v>
      </c>
      <c r="AT98" s="16"/>
      <c r="AU98" s="17">
        <v>-3.7921891956521705</v>
      </c>
      <c r="AV98" s="17">
        <v>-2.1761093650000003</v>
      </c>
      <c r="AW98" t="s">
        <v>407</v>
      </c>
      <c r="AX98" t="s">
        <v>1821</v>
      </c>
      <c r="AY98" t="s">
        <v>1821</v>
      </c>
      <c r="AZ98" t="s">
        <v>1821</v>
      </c>
      <c r="BA98" t="s">
        <v>1821</v>
      </c>
      <c r="BB98" t="s">
        <v>1821</v>
      </c>
      <c r="BC98" t="s">
        <v>1821</v>
      </c>
      <c r="BD98" s="55">
        <f>6/6</f>
        <v>1</v>
      </c>
      <c r="BE98" t="s">
        <v>2372</v>
      </c>
    </row>
    <row r="99" spans="1:57" x14ac:dyDescent="0.2">
      <c r="A99" t="s">
        <v>1923</v>
      </c>
      <c r="B99" t="s">
        <v>393</v>
      </c>
      <c r="C99" t="s">
        <v>49</v>
      </c>
      <c r="D99">
        <v>14</v>
      </c>
      <c r="E99" t="s">
        <v>99</v>
      </c>
      <c r="F99" s="18" t="s">
        <v>100</v>
      </c>
      <c r="G99" s="18">
        <v>51.234999999999999</v>
      </c>
      <c r="H99" s="18">
        <v>1.34</v>
      </c>
      <c r="I99">
        <v>12</v>
      </c>
      <c r="J99">
        <v>-6.9</v>
      </c>
      <c r="K99" t="s">
        <v>394</v>
      </c>
      <c r="L99" t="s">
        <v>53</v>
      </c>
      <c r="M99" t="s">
        <v>2362</v>
      </c>
      <c r="N99" t="s">
        <v>102</v>
      </c>
      <c r="P99" t="s">
        <v>519</v>
      </c>
      <c r="Q99" t="s">
        <v>131</v>
      </c>
      <c r="R99" t="s">
        <v>149</v>
      </c>
      <c r="S99" t="s">
        <v>58</v>
      </c>
      <c r="T99">
        <v>135</v>
      </c>
      <c r="U99" s="24" t="s">
        <v>520</v>
      </c>
      <c r="V99" s="21">
        <v>20</v>
      </c>
      <c r="W99" t="s">
        <v>84</v>
      </c>
      <c r="X99" t="s">
        <v>85</v>
      </c>
      <c r="Y99" t="s">
        <v>85</v>
      </c>
      <c r="AA99" s="1" t="s">
        <v>521</v>
      </c>
      <c r="AB99" s="1" t="s">
        <v>522</v>
      </c>
      <c r="AC99" s="1">
        <v>3</v>
      </c>
      <c r="AD99" s="1">
        <v>0</v>
      </c>
      <c r="AE99" s="1" t="s">
        <v>406</v>
      </c>
      <c r="AF99" s="1" t="s">
        <v>66</v>
      </c>
      <c r="AG99" s="1" t="s">
        <v>67</v>
      </c>
      <c r="AH99" s="1">
        <v>0</v>
      </c>
      <c r="AI99" s="12">
        <v>-13.3492</v>
      </c>
      <c r="AJ99" s="13">
        <v>-6.69</v>
      </c>
      <c r="AK99" s="12">
        <v>24.013212100000001</v>
      </c>
      <c r="AL99" s="12">
        <v>15.032947858</v>
      </c>
      <c r="AM99" s="14">
        <v>15.101537529620002</v>
      </c>
      <c r="AN99" s="14">
        <v>13.632947858</v>
      </c>
      <c r="AO99" s="15">
        <v>-12.53706987391304</v>
      </c>
      <c r="AP99" s="15">
        <v>-10.452992760999997</v>
      </c>
      <c r="AQ99" s="15">
        <v>3.0727629255711175</v>
      </c>
      <c r="AR99" s="15">
        <v>6.6050970152542412</v>
      </c>
      <c r="AS99" s="16">
        <v>0.70881866704889385</v>
      </c>
      <c r="AT99" s="16"/>
      <c r="AU99" s="17">
        <v>-5.63706987391304</v>
      </c>
      <c r="AV99" s="17">
        <v>-3.5529927609999969</v>
      </c>
      <c r="AW99" t="s">
        <v>407</v>
      </c>
      <c r="AX99" t="s">
        <v>1821</v>
      </c>
      <c r="AY99" t="s">
        <v>1821</v>
      </c>
      <c r="AZ99" t="s">
        <v>198</v>
      </c>
      <c r="BA99" t="s">
        <v>1821</v>
      </c>
      <c r="BB99" t="s">
        <v>1821</v>
      </c>
      <c r="BC99" t="s">
        <v>198</v>
      </c>
      <c r="BD99" s="55">
        <f>4/6</f>
        <v>0.66666666666666663</v>
      </c>
      <c r="BE99" t="s">
        <v>2372</v>
      </c>
    </row>
    <row r="100" spans="1:57" x14ac:dyDescent="0.2">
      <c r="A100" t="s">
        <v>1924</v>
      </c>
      <c r="B100" t="s">
        <v>393</v>
      </c>
      <c r="C100" t="s">
        <v>49</v>
      </c>
      <c r="D100">
        <v>14</v>
      </c>
      <c r="E100" t="s">
        <v>99</v>
      </c>
      <c r="F100" s="18" t="s">
        <v>100</v>
      </c>
      <c r="G100" s="18">
        <v>51.234999999999999</v>
      </c>
      <c r="H100" s="18">
        <v>1.34</v>
      </c>
      <c r="I100">
        <v>12</v>
      </c>
      <c r="J100">
        <v>-6.9</v>
      </c>
      <c r="K100" t="s">
        <v>394</v>
      </c>
      <c r="L100" t="s">
        <v>53</v>
      </c>
      <c r="M100" t="s">
        <v>2362</v>
      </c>
      <c r="N100" t="s">
        <v>102</v>
      </c>
      <c r="P100" t="s">
        <v>338</v>
      </c>
      <c r="Q100" t="s">
        <v>298</v>
      </c>
      <c r="R100" t="s">
        <v>492</v>
      </c>
      <c r="S100" t="s">
        <v>58</v>
      </c>
      <c r="T100">
        <v>138</v>
      </c>
      <c r="U100" s="24" t="s">
        <v>523</v>
      </c>
      <c r="V100" s="21">
        <v>25</v>
      </c>
      <c r="W100" t="s">
        <v>77</v>
      </c>
      <c r="X100" t="s">
        <v>79</v>
      </c>
      <c r="Y100" t="s">
        <v>79</v>
      </c>
      <c r="Z100" s="1">
        <v>166</v>
      </c>
      <c r="AA100" s="1" t="s">
        <v>524</v>
      </c>
      <c r="AB100" s="1" t="s">
        <v>525</v>
      </c>
      <c r="AC100" s="1">
        <v>7</v>
      </c>
      <c r="AD100" s="1">
        <v>0</v>
      </c>
      <c r="AE100" s="1" t="s">
        <v>188</v>
      </c>
      <c r="AF100" s="1" t="s">
        <v>66</v>
      </c>
      <c r="AG100" s="1" t="s">
        <v>303</v>
      </c>
      <c r="AH100" s="1">
        <v>2</v>
      </c>
      <c r="AI100" s="12">
        <v>-15.395600000000002</v>
      </c>
      <c r="AJ100" s="14">
        <v>-3.66</v>
      </c>
      <c r="AK100" s="14">
        <v>27.136869400000002</v>
      </c>
      <c r="AL100" s="14">
        <v>18.094132012000003</v>
      </c>
      <c r="AM100" s="14">
        <v>18.325776594680001</v>
      </c>
      <c r="AN100" s="14">
        <v>16.694132012000004</v>
      </c>
      <c r="AO100" s="15">
        <v>-5.8823217130434653</v>
      </c>
      <c r="AP100" s="15">
        <v>-5.4863776539999947</v>
      </c>
      <c r="AQ100" s="15">
        <v>14.3519970965365</v>
      </c>
      <c r="AR100" s="15">
        <v>15.023088722033908</v>
      </c>
      <c r="AS100" s="16">
        <v>0.70940622232441952</v>
      </c>
      <c r="AT100" s="16"/>
      <c r="AU100" s="17">
        <v>1.0176782869565351</v>
      </c>
      <c r="AV100" s="17">
        <v>1.4136223460000057</v>
      </c>
      <c r="AW100" t="s">
        <v>407</v>
      </c>
      <c r="AX100" t="s">
        <v>198</v>
      </c>
      <c r="AY100" t="s">
        <v>198</v>
      </c>
      <c r="AZ100" t="s">
        <v>198</v>
      </c>
      <c r="BA100" t="s">
        <v>1821</v>
      </c>
      <c r="BB100" t="s">
        <v>198</v>
      </c>
      <c r="BC100" t="s">
        <v>1821</v>
      </c>
      <c r="BD100" s="55">
        <f>2/6</f>
        <v>0.33333333333333331</v>
      </c>
      <c r="BE100" t="s">
        <v>2371</v>
      </c>
    </row>
    <row r="101" spans="1:57" x14ac:dyDescent="0.2">
      <c r="A101" t="s">
        <v>1925</v>
      </c>
      <c r="B101" t="s">
        <v>393</v>
      </c>
      <c r="C101" t="s">
        <v>49</v>
      </c>
      <c r="D101">
        <v>14</v>
      </c>
      <c r="E101" t="s">
        <v>99</v>
      </c>
      <c r="F101" s="18" t="s">
        <v>100</v>
      </c>
      <c r="G101" s="18">
        <v>51.234999999999999</v>
      </c>
      <c r="H101" s="18">
        <v>1.34</v>
      </c>
      <c r="I101">
        <v>12</v>
      </c>
      <c r="J101">
        <v>-6.9</v>
      </c>
      <c r="K101" t="s">
        <v>394</v>
      </c>
      <c r="L101" t="s">
        <v>53</v>
      </c>
      <c r="M101" t="s">
        <v>2362</v>
      </c>
      <c r="N101" t="s">
        <v>102</v>
      </c>
      <c r="P101" t="s">
        <v>338</v>
      </c>
      <c r="Q101" t="s">
        <v>298</v>
      </c>
      <c r="R101" t="s">
        <v>227</v>
      </c>
      <c r="S101" t="s">
        <v>58</v>
      </c>
      <c r="T101">
        <v>144</v>
      </c>
      <c r="U101" s="24" t="s">
        <v>526</v>
      </c>
      <c r="V101" t="s">
        <v>163</v>
      </c>
      <c r="W101" s="18" t="s">
        <v>84</v>
      </c>
      <c r="X101" t="s">
        <v>85</v>
      </c>
      <c r="Y101" t="s">
        <v>85</v>
      </c>
      <c r="Z101" s="1">
        <v>165</v>
      </c>
      <c r="AA101" s="1" t="s">
        <v>527</v>
      </c>
      <c r="AB101" s="1" t="s">
        <v>528</v>
      </c>
      <c r="AC101" s="1">
        <v>5</v>
      </c>
      <c r="AD101" s="1">
        <v>0</v>
      </c>
      <c r="AE101" s="1" t="s">
        <v>188</v>
      </c>
      <c r="AF101" s="1" t="s">
        <v>66</v>
      </c>
      <c r="AG101" s="1" t="s">
        <v>67</v>
      </c>
      <c r="AH101" s="1">
        <v>0</v>
      </c>
      <c r="AI101" s="12">
        <v>-14.145199999999999</v>
      </c>
      <c r="AJ101" s="13">
        <v>-6.26</v>
      </c>
      <c r="AK101" s="12">
        <v>24.456503400000003</v>
      </c>
      <c r="AL101" s="12">
        <v>15.467373332000001</v>
      </c>
      <c r="AM101" s="14">
        <v>15.559102809480001</v>
      </c>
      <c r="AN101" s="14">
        <v>14.067373332000001</v>
      </c>
      <c r="AO101" s="15">
        <v>-11.592666669565212</v>
      </c>
      <c r="AP101" s="15">
        <v>-9.7481595939999934</v>
      </c>
      <c r="AQ101" s="15">
        <v>4.6734463227708272</v>
      </c>
      <c r="AR101" s="15">
        <v>7.7997295016949266</v>
      </c>
      <c r="AS101" s="16">
        <v>0.7086846303230383</v>
      </c>
      <c r="AT101" s="16"/>
      <c r="AU101" s="17">
        <v>-4.6926666695652113</v>
      </c>
      <c r="AV101" s="17">
        <v>-2.8481595939999931</v>
      </c>
      <c r="AW101" t="s">
        <v>407</v>
      </c>
      <c r="AX101" t="s">
        <v>1821</v>
      </c>
      <c r="AY101" t="s">
        <v>1821</v>
      </c>
      <c r="AZ101" t="s">
        <v>198</v>
      </c>
      <c r="BA101" t="s">
        <v>1821</v>
      </c>
      <c r="BB101" t="s">
        <v>1821</v>
      </c>
      <c r="BC101" t="s">
        <v>198</v>
      </c>
      <c r="BD101" s="55">
        <f>4/6</f>
        <v>0.66666666666666663</v>
      </c>
      <c r="BE101" t="s">
        <v>2372</v>
      </c>
    </row>
    <row r="102" spans="1:57" x14ac:dyDescent="0.2">
      <c r="A102" t="s">
        <v>1926</v>
      </c>
      <c r="B102" t="s">
        <v>393</v>
      </c>
      <c r="C102" t="s">
        <v>49</v>
      </c>
      <c r="D102">
        <v>14</v>
      </c>
      <c r="E102" t="s">
        <v>99</v>
      </c>
      <c r="F102" s="18" t="s">
        <v>100</v>
      </c>
      <c r="G102" s="18">
        <v>51.234999999999999</v>
      </c>
      <c r="H102" s="18">
        <v>1.34</v>
      </c>
      <c r="I102">
        <v>12</v>
      </c>
      <c r="J102">
        <v>-6.9</v>
      </c>
      <c r="K102" t="s">
        <v>394</v>
      </c>
      <c r="L102" t="s">
        <v>53</v>
      </c>
      <c r="M102" t="s">
        <v>2362</v>
      </c>
      <c r="N102" t="s">
        <v>102</v>
      </c>
      <c r="P102" t="s">
        <v>529</v>
      </c>
      <c r="Q102" t="s">
        <v>530</v>
      </c>
      <c r="R102" t="s">
        <v>227</v>
      </c>
      <c r="S102" t="s">
        <v>58</v>
      </c>
      <c r="T102" t="s">
        <v>531</v>
      </c>
      <c r="U102" s="24" t="s">
        <v>532</v>
      </c>
      <c r="V102" s="21">
        <v>21</v>
      </c>
      <c r="W102" t="s">
        <v>84</v>
      </c>
      <c r="X102" t="s">
        <v>85</v>
      </c>
      <c r="Y102" s="1" t="s">
        <v>86</v>
      </c>
      <c r="Z102" s="1">
        <v>173</v>
      </c>
      <c r="AA102" s="1" t="s">
        <v>533</v>
      </c>
      <c r="AB102" s="1" t="s">
        <v>534</v>
      </c>
      <c r="AC102" s="1">
        <v>13</v>
      </c>
      <c r="AD102" s="1">
        <v>0</v>
      </c>
      <c r="AE102" s="1" t="s">
        <v>406</v>
      </c>
      <c r="AF102" s="1" t="s">
        <v>66</v>
      </c>
      <c r="AG102" s="1" t="s">
        <v>535</v>
      </c>
      <c r="AH102" s="1">
        <v>0</v>
      </c>
      <c r="AI102" s="12">
        <v>-13.9602</v>
      </c>
      <c r="AJ102" s="13">
        <v>-6.17</v>
      </c>
      <c r="AK102" s="14">
        <v>24.549285300000001</v>
      </c>
      <c r="AL102" s="14">
        <v>15.558299594000001</v>
      </c>
      <c r="AM102" s="14">
        <v>15.65487228666</v>
      </c>
      <c r="AN102" s="14">
        <v>14.158299594000001</v>
      </c>
      <c r="AO102" s="15">
        <v>-11.39500088260869</v>
      </c>
      <c r="AP102" s="15">
        <v>-9.6006363729999933</v>
      </c>
      <c r="AQ102" s="15">
        <v>5.0084730803242543</v>
      </c>
      <c r="AR102" s="15">
        <v>8.0497688593220449</v>
      </c>
      <c r="AS102" s="16">
        <v>0.70874684708562585</v>
      </c>
      <c r="AT102" s="16"/>
      <c r="AU102" s="17">
        <v>-4.4950008826086894</v>
      </c>
      <c r="AV102" s="17">
        <v>-2.7006363729999929</v>
      </c>
      <c r="AW102" t="s">
        <v>407</v>
      </c>
      <c r="AX102" t="s">
        <v>1821</v>
      </c>
      <c r="AY102" t="s">
        <v>1821</v>
      </c>
      <c r="AZ102" t="s">
        <v>198</v>
      </c>
      <c r="BA102" t="s">
        <v>1821</v>
      </c>
      <c r="BB102" t="s">
        <v>1821</v>
      </c>
      <c r="BC102" t="s">
        <v>198</v>
      </c>
      <c r="BD102" s="55">
        <f>4/6</f>
        <v>0.66666666666666663</v>
      </c>
      <c r="BE102" t="s">
        <v>2372</v>
      </c>
    </row>
    <row r="103" spans="1:57" x14ac:dyDescent="0.2">
      <c r="A103" t="s">
        <v>1927</v>
      </c>
      <c r="B103" t="s">
        <v>393</v>
      </c>
      <c r="C103" t="s">
        <v>49</v>
      </c>
      <c r="D103">
        <v>14</v>
      </c>
      <c r="E103" t="s">
        <v>99</v>
      </c>
      <c r="F103" s="18" t="s">
        <v>100</v>
      </c>
      <c r="G103" s="18">
        <v>51.234999999999999</v>
      </c>
      <c r="H103" s="18">
        <v>1.34</v>
      </c>
      <c r="I103">
        <v>12</v>
      </c>
      <c r="J103">
        <v>-6.9</v>
      </c>
      <c r="K103" t="s">
        <v>394</v>
      </c>
      <c r="L103" t="s">
        <v>53</v>
      </c>
      <c r="M103" t="s">
        <v>2362</v>
      </c>
      <c r="N103" t="s">
        <v>102</v>
      </c>
      <c r="P103" t="s">
        <v>446</v>
      </c>
      <c r="Q103" t="s">
        <v>56</v>
      </c>
      <c r="R103" t="s">
        <v>227</v>
      </c>
      <c r="S103" t="s">
        <v>58</v>
      </c>
      <c r="T103">
        <v>150</v>
      </c>
      <c r="U103" s="24" t="s">
        <v>536</v>
      </c>
      <c r="V103" t="s">
        <v>163</v>
      </c>
      <c r="W103" t="s">
        <v>77</v>
      </c>
      <c r="X103" t="s">
        <v>79</v>
      </c>
      <c r="Y103" s="1" t="s">
        <v>78</v>
      </c>
      <c r="Z103" s="1">
        <v>160</v>
      </c>
      <c r="AA103" s="1" t="s">
        <v>537</v>
      </c>
      <c r="AB103" s="1" t="s">
        <v>538</v>
      </c>
      <c r="AC103" s="1">
        <v>4</v>
      </c>
      <c r="AD103" s="1">
        <v>0</v>
      </c>
      <c r="AE103" s="1" t="s">
        <v>73</v>
      </c>
      <c r="AF103" s="1" t="s">
        <v>66</v>
      </c>
      <c r="AG103" s="1" t="s">
        <v>539</v>
      </c>
      <c r="AH103" s="1">
        <v>2</v>
      </c>
      <c r="AI103" s="12">
        <v>-15.023400000000001</v>
      </c>
      <c r="AJ103" s="14">
        <v>-5.31</v>
      </c>
      <c r="AK103" s="12">
        <v>25.435867900000002</v>
      </c>
      <c r="AL103" s="12">
        <v>16.427150542</v>
      </c>
      <c r="AM103" s="14">
        <v>16.57000284638</v>
      </c>
      <c r="AN103" s="14">
        <v>15.027150541999999</v>
      </c>
      <c r="AO103" s="15">
        <v>-9.5061944739130411</v>
      </c>
      <c r="AP103" s="15">
        <v>-8.1909700389999927</v>
      </c>
      <c r="AQ103" s="15">
        <v>8.2098398747236594</v>
      </c>
      <c r="AR103" s="15">
        <v>10.439033832203402</v>
      </c>
      <c r="AS103" s="16">
        <v>0.70874411026940798</v>
      </c>
      <c r="AT103" s="16"/>
      <c r="AU103" s="17">
        <v>-2.6061944739130407</v>
      </c>
      <c r="AV103" s="17">
        <v>-1.2909700389999923</v>
      </c>
      <c r="AW103" t="s">
        <v>407</v>
      </c>
      <c r="AX103" t="s">
        <v>198</v>
      </c>
      <c r="AY103" t="s">
        <v>198</v>
      </c>
      <c r="AZ103" t="s">
        <v>198</v>
      </c>
      <c r="BA103" t="s">
        <v>198</v>
      </c>
      <c r="BB103" t="s">
        <v>198</v>
      </c>
      <c r="BC103" t="s">
        <v>198</v>
      </c>
      <c r="BD103" s="55">
        <f>0/6</f>
        <v>0</v>
      </c>
      <c r="BE103" t="s">
        <v>2371</v>
      </c>
    </row>
    <row r="104" spans="1:57" x14ac:dyDescent="0.2">
      <c r="A104" t="s">
        <v>1928</v>
      </c>
      <c r="B104" t="s">
        <v>393</v>
      </c>
      <c r="C104" t="s">
        <v>49</v>
      </c>
      <c r="D104">
        <v>14</v>
      </c>
      <c r="E104" t="s">
        <v>99</v>
      </c>
      <c r="F104" s="18" t="s">
        <v>100</v>
      </c>
      <c r="G104" s="18">
        <v>51.234999999999999</v>
      </c>
      <c r="H104" s="18">
        <v>1.34</v>
      </c>
      <c r="I104">
        <v>12</v>
      </c>
      <c r="J104">
        <v>-6.9</v>
      </c>
      <c r="K104" t="s">
        <v>394</v>
      </c>
      <c r="L104" t="s">
        <v>53</v>
      </c>
      <c r="M104" t="s">
        <v>2362</v>
      </c>
      <c r="N104" t="s">
        <v>102</v>
      </c>
      <c r="P104" t="s">
        <v>519</v>
      </c>
      <c r="Q104" t="s">
        <v>131</v>
      </c>
      <c r="R104" t="s">
        <v>540</v>
      </c>
      <c r="S104" t="s">
        <v>58</v>
      </c>
      <c r="T104">
        <v>158</v>
      </c>
      <c r="U104" s="24" t="s">
        <v>541</v>
      </c>
      <c r="V104" t="s">
        <v>279</v>
      </c>
      <c r="W104" t="s">
        <v>146</v>
      </c>
      <c r="X104" t="s">
        <v>85</v>
      </c>
      <c r="Y104" s="1" t="s">
        <v>86</v>
      </c>
      <c r="Z104" s="1">
        <v>174</v>
      </c>
      <c r="AA104" s="1" t="s">
        <v>542</v>
      </c>
      <c r="AB104" s="1" t="s">
        <v>543</v>
      </c>
      <c r="AC104" s="1">
        <v>2</v>
      </c>
      <c r="AD104" s="1">
        <v>0</v>
      </c>
      <c r="AE104" s="1" t="s">
        <v>544</v>
      </c>
      <c r="AF104" s="1" t="s">
        <v>66</v>
      </c>
      <c r="AG104" s="1" t="s">
        <v>545</v>
      </c>
      <c r="AH104" s="1">
        <v>0</v>
      </c>
      <c r="AI104" s="12">
        <v>-14.350200000000001</v>
      </c>
      <c r="AJ104" s="13">
        <v>-5.64</v>
      </c>
      <c r="AK104" s="14">
        <v>25.095667599999999</v>
      </c>
      <c r="AL104" s="14">
        <v>16.093754248</v>
      </c>
      <c r="AM104" s="14">
        <v>16.218848096719995</v>
      </c>
      <c r="AN104" s="14">
        <v>14.693754247999999</v>
      </c>
      <c r="AO104" s="15">
        <v>-10.230969026086955</v>
      </c>
      <c r="AP104" s="15">
        <v>-8.7318885159999979</v>
      </c>
      <c r="AQ104" s="15">
        <v>6.9814084303610935</v>
      </c>
      <c r="AR104" s="15">
        <v>9.5222228542372918</v>
      </c>
      <c r="AS104" s="16">
        <v>0.70931565792226026</v>
      </c>
      <c r="AT104" s="16"/>
      <c r="AU104" s="17">
        <v>-3.3309690260869544</v>
      </c>
      <c r="AV104" s="17">
        <v>-1.8318885159999976</v>
      </c>
      <c r="AW104" t="s">
        <v>407</v>
      </c>
      <c r="AX104" t="s">
        <v>1821</v>
      </c>
      <c r="AY104" t="s">
        <v>198</v>
      </c>
      <c r="AZ104" t="s">
        <v>198</v>
      </c>
      <c r="BA104" t="s">
        <v>1821</v>
      </c>
      <c r="BB104" t="s">
        <v>198</v>
      </c>
      <c r="BC104" t="s">
        <v>1821</v>
      </c>
      <c r="BD104" s="55">
        <f>3/6</f>
        <v>0.5</v>
      </c>
      <c r="BE104" t="s">
        <v>2372</v>
      </c>
    </row>
    <row r="105" spans="1:57" x14ac:dyDescent="0.2">
      <c r="A105" t="s">
        <v>1929</v>
      </c>
      <c r="B105" t="s">
        <v>393</v>
      </c>
      <c r="C105" t="s">
        <v>49</v>
      </c>
      <c r="D105">
        <v>14</v>
      </c>
      <c r="E105" t="s">
        <v>99</v>
      </c>
      <c r="F105" s="18" t="s">
        <v>100</v>
      </c>
      <c r="G105" s="18">
        <v>51.234999999999999</v>
      </c>
      <c r="H105" s="18">
        <v>1.34</v>
      </c>
      <c r="I105">
        <v>12</v>
      </c>
      <c r="J105">
        <v>-6.9</v>
      </c>
      <c r="K105" t="s">
        <v>394</v>
      </c>
      <c r="L105" t="s">
        <v>53</v>
      </c>
      <c r="M105" t="s">
        <v>2362</v>
      </c>
      <c r="N105" t="s">
        <v>102</v>
      </c>
      <c r="P105" t="s">
        <v>546</v>
      </c>
      <c r="Q105" t="s">
        <v>56</v>
      </c>
      <c r="R105" t="s">
        <v>492</v>
      </c>
      <c r="S105" t="s">
        <v>58</v>
      </c>
      <c r="T105">
        <v>165</v>
      </c>
      <c r="U105" s="24" t="s">
        <v>547</v>
      </c>
      <c r="V105" t="s">
        <v>229</v>
      </c>
      <c r="W105" t="s">
        <v>146</v>
      </c>
      <c r="X105" t="s">
        <v>85</v>
      </c>
      <c r="Y105" t="s">
        <v>85</v>
      </c>
      <c r="Z105" s="1">
        <v>181</v>
      </c>
      <c r="AA105" s="1" t="s">
        <v>548</v>
      </c>
      <c r="AB105" s="1" t="s">
        <v>549</v>
      </c>
      <c r="AC105" s="1">
        <v>3</v>
      </c>
      <c r="AD105" s="1">
        <v>0</v>
      </c>
      <c r="AE105" s="1" t="s">
        <v>109</v>
      </c>
      <c r="AF105" s="1" t="s">
        <v>66</v>
      </c>
      <c r="AG105" s="1" t="s">
        <v>67</v>
      </c>
      <c r="AH105" s="1">
        <v>0</v>
      </c>
      <c r="AI105" s="12">
        <v>-13.871800000000002</v>
      </c>
      <c r="AJ105" s="13">
        <v>-5.8</v>
      </c>
      <c r="AK105" s="12">
        <v>24.930721999999999</v>
      </c>
      <c r="AL105" s="12">
        <v>15.932107559999999</v>
      </c>
      <c r="AM105" s="14">
        <v>16.048591248400001</v>
      </c>
      <c r="AN105" s="14">
        <v>14.532107559999998</v>
      </c>
      <c r="AO105" s="15">
        <v>-10.582374869565218</v>
      </c>
      <c r="AP105" s="15">
        <v>-8.9941520200000014</v>
      </c>
      <c r="AQ105" s="15">
        <v>6.3858053058216644</v>
      </c>
      <c r="AR105" s="15">
        <v>9.0777084406779629</v>
      </c>
      <c r="AS105" s="16">
        <v>0.70953949006476125</v>
      </c>
      <c r="AT105" s="16"/>
      <c r="AU105" s="17">
        <v>-3.6823748695652174</v>
      </c>
      <c r="AV105" s="17">
        <v>-2.094152020000001</v>
      </c>
      <c r="AW105" t="s">
        <v>407</v>
      </c>
      <c r="AX105" t="s">
        <v>1821</v>
      </c>
      <c r="AY105" t="s">
        <v>1821</v>
      </c>
      <c r="AZ105" t="s">
        <v>198</v>
      </c>
      <c r="BA105" t="s">
        <v>1821</v>
      </c>
      <c r="BB105" t="s">
        <v>1821</v>
      </c>
      <c r="BC105" t="s">
        <v>1821</v>
      </c>
      <c r="BD105" s="55">
        <f>5/6</f>
        <v>0.83333333333333337</v>
      </c>
      <c r="BE105" t="s">
        <v>2372</v>
      </c>
    </row>
    <row r="106" spans="1:57" x14ac:dyDescent="0.2">
      <c r="A106" t="s">
        <v>1930</v>
      </c>
      <c r="B106" t="s">
        <v>393</v>
      </c>
      <c r="C106" t="s">
        <v>49</v>
      </c>
      <c r="D106">
        <v>14</v>
      </c>
      <c r="E106" t="s">
        <v>99</v>
      </c>
      <c r="F106" s="18" t="s">
        <v>100</v>
      </c>
      <c r="G106" s="18">
        <v>51.234999999999999</v>
      </c>
      <c r="H106" s="18">
        <v>1.34</v>
      </c>
      <c r="I106">
        <v>12</v>
      </c>
      <c r="J106">
        <v>-6.9</v>
      </c>
      <c r="K106" t="s">
        <v>394</v>
      </c>
      <c r="L106" t="s">
        <v>53</v>
      </c>
      <c r="M106" t="s">
        <v>2362</v>
      </c>
      <c r="N106" t="s">
        <v>102</v>
      </c>
      <c r="P106" t="s">
        <v>424</v>
      </c>
      <c r="Q106" t="s">
        <v>56</v>
      </c>
      <c r="R106" t="s">
        <v>485</v>
      </c>
      <c r="S106" t="s">
        <v>58</v>
      </c>
      <c r="T106">
        <v>175</v>
      </c>
      <c r="U106" s="24" t="s">
        <v>550</v>
      </c>
      <c r="V106" t="s">
        <v>551</v>
      </c>
      <c r="W106" t="s">
        <v>140</v>
      </c>
      <c r="X106" t="s">
        <v>79</v>
      </c>
      <c r="Y106" t="s">
        <v>79</v>
      </c>
      <c r="Z106" s="1">
        <v>156</v>
      </c>
      <c r="AA106" s="1" t="s">
        <v>552</v>
      </c>
      <c r="AB106" s="1" t="s">
        <v>553</v>
      </c>
      <c r="AC106" s="1">
        <v>4</v>
      </c>
      <c r="AD106" s="1">
        <v>0</v>
      </c>
      <c r="AE106" s="1" t="s">
        <v>188</v>
      </c>
      <c r="AF106" s="1" t="s">
        <v>66</v>
      </c>
      <c r="AG106" s="1" t="s">
        <v>539</v>
      </c>
      <c r="AH106" s="1">
        <v>1</v>
      </c>
      <c r="AI106" s="12">
        <v>-15.135</v>
      </c>
      <c r="AJ106" s="14">
        <v>-3.39</v>
      </c>
      <c r="AK106" s="14">
        <v>27.415215100000001</v>
      </c>
      <c r="AL106" s="14">
        <v>18.366910797999999</v>
      </c>
      <c r="AM106" s="14">
        <v>18.613085026219998</v>
      </c>
      <c r="AN106" s="14">
        <v>16.966910798000001</v>
      </c>
      <c r="AO106" s="15">
        <v>-5.2893243521739084</v>
      </c>
      <c r="AP106" s="15">
        <v>-5.0438079909999942</v>
      </c>
      <c r="AQ106" s="15">
        <v>15.357077369196766</v>
      </c>
      <c r="AR106" s="15">
        <v>15.773206794915264</v>
      </c>
      <c r="AS106" s="16">
        <v>0.70944779363363164</v>
      </c>
      <c r="AT106" s="16"/>
      <c r="AU106" s="17">
        <v>1.610675647826092</v>
      </c>
      <c r="AV106" s="17">
        <v>1.8561920090000061</v>
      </c>
      <c r="AW106" t="s">
        <v>407</v>
      </c>
      <c r="AX106" t="s">
        <v>198</v>
      </c>
      <c r="AY106" t="s">
        <v>198</v>
      </c>
      <c r="AZ106" t="s">
        <v>198</v>
      </c>
      <c r="BA106" t="s">
        <v>1821</v>
      </c>
      <c r="BB106" t="s">
        <v>198</v>
      </c>
      <c r="BC106" t="s">
        <v>1821</v>
      </c>
      <c r="BD106" s="55">
        <f>2/6</f>
        <v>0.33333333333333331</v>
      </c>
      <c r="BE106" t="s">
        <v>2371</v>
      </c>
    </row>
    <row r="107" spans="1:57" x14ac:dyDescent="0.2">
      <c r="A107" t="s">
        <v>1931</v>
      </c>
      <c r="B107" t="s">
        <v>393</v>
      </c>
      <c r="C107" t="s">
        <v>49</v>
      </c>
      <c r="D107">
        <v>14</v>
      </c>
      <c r="E107" t="s">
        <v>99</v>
      </c>
      <c r="F107" s="18" t="s">
        <v>100</v>
      </c>
      <c r="G107" s="18">
        <v>51.234999999999999</v>
      </c>
      <c r="H107" s="18">
        <v>1.34</v>
      </c>
      <c r="I107">
        <v>12</v>
      </c>
      <c r="J107">
        <v>-6.9</v>
      </c>
      <c r="K107" t="s">
        <v>394</v>
      </c>
      <c r="L107" t="s">
        <v>53</v>
      </c>
      <c r="M107" t="s">
        <v>2362</v>
      </c>
      <c r="N107" t="s">
        <v>102</v>
      </c>
      <c r="P107" t="s">
        <v>338</v>
      </c>
      <c r="Q107" t="s">
        <v>298</v>
      </c>
      <c r="R107" t="s">
        <v>554</v>
      </c>
      <c r="S107" t="s">
        <v>58</v>
      </c>
      <c r="T107">
        <v>180</v>
      </c>
      <c r="U107" s="24" t="s">
        <v>555</v>
      </c>
      <c r="V107">
        <v>30</v>
      </c>
      <c r="W107" t="s">
        <v>140</v>
      </c>
      <c r="X107" t="s">
        <v>79</v>
      </c>
      <c r="Y107" t="s">
        <v>79</v>
      </c>
      <c r="Z107" s="1">
        <v>162</v>
      </c>
      <c r="AA107" s="1" t="s">
        <v>556</v>
      </c>
      <c r="AB107" s="1" t="s">
        <v>557</v>
      </c>
      <c r="AC107" s="1">
        <v>9</v>
      </c>
      <c r="AD107" s="1">
        <v>0</v>
      </c>
      <c r="AE107" s="1" t="s">
        <v>73</v>
      </c>
      <c r="AF107" s="1" t="s">
        <v>66</v>
      </c>
      <c r="AG107" s="1" t="s">
        <v>303</v>
      </c>
      <c r="AH107" s="1">
        <v>2</v>
      </c>
      <c r="AI107" s="12">
        <v>-13.863400000000002</v>
      </c>
      <c r="AJ107" s="13">
        <v>-3.6</v>
      </c>
      <c r="AK107" s="12">
        <v>27.198723999999999</v>
      </c>
      <c r="AL107" s="12">
        <v>18.154749519999999</v>
      </c>
      <c r="AM107" s="14">
        <v>18.3896229128</v>
      </c>
      <c r="AN107" s="14">
        <v>16.754749520000001</v>
      </c>
      <c r="AO107" s="15">
        <v>-5.7505445217391253</v>
      </c>
      <c r="AP107" s="15">
        <v>-5.3880288399999969</v>
      </c>
      <c r="AQ107" s="15">
        <v>14.575348268238772</v>
      </c>
      <c r="AR107" s="15">
        <v>15.18978162711865</v>
      </c>
      <c r="AS107" s="16">
        <v>0.70857179809897441</v>
      </c>
      <c r="AT107" s="16"/>
      <c r="AU107" s="17">
        <v>1.149455478260875</v>
      </c>
      <c r="AV107" s="17">
        <v>1.5119711600000034</v>
      </c>
      <c r="AW107" t="s">
        <v>407</v>
      </c>
      <c r="AX107" t="s">
        <v>198</v>
      </c>
      <c r="AY107" t="s">
        <v>198</v>
      </c>
      <c r="AZ107" t="s">
        <v>198</v>
      </c>
      <c r="BA107" t="s">
        <v>198</v>
      </c>
      <c r="BB107" t="s">
        <v>198</v>
      </c>
      <c r="BC107" t="s">
        <v>198</v>
      </c>
      <c r="BD107" s="55">
        <f>0/6</f>
        <v>0</v>
      </c>
      <c r="BE107" t="s">
        <v>2371</v>
      </c>
    </row>
    <row r="108" spans="1:57" x14ac:dyDescent="0.2">
      <c r="A108" t="s">
        <v>1932</v>
      </c>
      <c r="B108" t="s">
        <v>393</v>
      </c>
      <c r="C108" t="s">
        <v>49</v>
      </c>
      <c r="D108">
        <v>14</v>
      </c>
      <c r="E108" t="s">
        <v>99</v>
      </c>
      <c r="F108" s="18" t="s">
        <v>100</v>
      </c>
      <c r="G108" s="18">
        <v>51.234999999999999</v>
      </c>
      <c r="H108" s="18">
        <v>1.34</v>
      </c>
      <c r="I108">
        <v>12</v>
      </c>
      <c r="J108">
        <v>-6.9</v>
      </c>
      <c r="K108" t="s">
        <v>394</v>
      </c>
      <c r="L108" t="s">
        <v>53</v>
      </c>
      <c r="M108" t="s">
        <v>2362</v>
      </c>
      <c r="N108" t="s">
        <v>102</v>
      </c>
      <c r="P108" t="s">
        <v>468</v>
      </c>
      <c r="Q108" t="s">
        <v>298</v>
      </c>
      <c r="R108" t="s">
        <v>199</v>
      </c>
      <c r="S108" t="s">
        <v>58</v>
      </c>
      <c r="T108">
        <v>193</v>
      </c>
      <c r="U108" s="24" t="s">
        <v>558</v>
      </c>
      <c r="V108" t="s">
        <v>163</v>
      </c>
      <c r="W108" s="18" t="s">
        <v>84</v>
      </c>
      <c r="X108" t="s">
        <v>85</v>
      </c>
      <c r="Y108" s="1" t="s">
        <v>85</v>
      </c>
      <c r="Z108" s="1">
        <v>175</v>
      </c>
      <c r="AA108" s="1" t="s">
        <v>559</v>
      </c>
      <c r="AB108" s="1" t="s">
        <v>220</v>
      </c>
      <c r="AC108" s="1">
        <v>1</v>
      </c>
      <c r="AD108" s="1">
        <v>0</v>
      </c>
      <c r="AE108" s="1" t="s">
        <v>406</v>
      </c>
      <c r="AF108" s="1" t="s">
        <v>66</v>
      </c>
      <c r="AG108" s="1" t="s">
        <v>67</v>
      </c>
      <c r="AH108" s="1">
        <v>0</v>
      </c>
      <c r="AI108" s="12">
        <v>-14.042600000000002</v>
      </c>
      <c r="AJ108" s="13">
        <v>-6.15</v>
      </c>
      <c r="AK108" s="14">
        <v>24.569903499999999</v>
      </c>
      <c r="AL108" s="14">
        <v>15.57850543</v>
      </c>
      <c r="AM108" s="14">
        <v>15.676154392699997</v>
      </c>
      <c r="AN108" s="14">
        <v>14.17850543</v>
      </c>
      <c r="AO108" s="15">
        <v>-11.351075152173911</v>
      </c>
      <c r="AP108" s="15">
        <v>-9.5678534350000035</v>
      </c>
      <c r="AQ108" s="15">
        <v>5.0829234708916768</v>
      </c>
      <c r="AR108" s="15">
        <v>8.1053331610169437</v>
      </c>
      <c r="AS108" s="16">
        <v>0.70861873771560557</v>
      </c>
      <c r="AT108" s="16"/>
      <c r="AU108" s="17">
        <v>-4.4510751521739103</v>
      </c>
      <c r="AV108" s="17">
        <v>-2.6678534350000032</v>
      </c>
      <c r="AW108" t="s">
        <v>407</v>
      </c>
      <c r="AX108" t="s">
        <v>1821</v>
      </c>
      <c r="AY108" t="s">
        <v>1821</v>
      </c>
      <c r="AZ108" t="s">
        <v>198</v>
      </c>
      <c r="BA108" t="s">
        <v>1821</v>
      </c>
      <c r="BB108" t="s">
        <v>1821</v>
      </c>
      <c r="BC108" t="s">
        <v>198</v>
      </c>
      <c r="BD108" s="55">
        <f>4/6</f>
        <v>0.66666666666666663</v>
      </c>
      <c r="BE108" t="s">
        <v>2372</v>
      </c>
    </row>
    <row r="109" spans="1:57" x14ac:dyDescent="0.2">
      <c r="A109" t="s">
        <v>1933</v>
      </c>
      <c r="B109" t="s">
        <v>393</v>
      </c>
      <c r="C109" t="s">
        <v>49</v>
      </c>
      <c r="D109">
        <v>14</v>
      </c>
      <c r="E109" t="s">
        <v>99</v>
      </c>
      <c r="F109" s="18" t="s">
        <v>100</v>
      </c>
      <c r="G109" s="18">
        <v>51.234999999999999</v>
      </c>
      <c r="H109" s="18">
        <v>1.34</v>
      </c>
      <c r="I109">
        <v>12</v>
      </c>
      <c r="J109">
        <v>-6.9</v>
      </c>
      <c r="K109" t="s">
        <v>394</v>
      </c>
      <c r="L109" t="s">
        <v>53</v>
      </c>
      <c r="M109" t="s">
        <v>2362</v>
      </c>
      <c r="N109" t="s">
        <v>102</v>
      </c>
      <c r="P109" t="s">
        <v>468</v>
      </c>
      <c r="Q109" t="s">
        <v>298</v>
      </c>
      <c r="R109" t="s">
        <v>199</v>
      </c>
      <c r="S109" t="s">
        <v>58</v>
      </c>
      <c r="T109">
        <v>199</v>
      </c>
      <c r="U109" s="24" t="s">
        <v>560</v>
      </c>
      <c r="V109" s="21">
        <v>25</v>
      </c>
      <c r="W109" t="s">
        <v>84</v>
      </c>
      <c r="X109" t="s">
        <v>85</v>
      </c>
      <c r="Y109" s="1" t="s">
        <v>85</v>
      </c>
      <c r="Z109" s="1">
        <v>171</v>
      </c>
      <c r="AA109" s="1" t="s">
        <v>561</v>
      </c>
      <c r="AB109" s="1" t="s">
        <v>198</v>
      </c>
      <c r="AC109" s="1">
        <v>0</v>
      </c>
      <c r="AD109" s="1">
        <v>0</v>
      </c>
      <c r="AE109" s="1" t="s">
        <v>188</v>
      </c>
      <c r="AF109" s="1" t="s">
        <v>66</v>
      </c>
      <c r="AG109" s="1" t="s">
        <v>545</v>
      </c>
      <c r="AH109" s="1">
        <v>0</v>
      </c>
      <c r="AI109" s="12">
        <v>-13.166599999999999</v>
      </c>
      <c r="AJ109" s="14">
        <v>-6.01</v>
      </c>
      <c r="AK109" s="12">
        <v>24.7142309</v>
      </c>
      <c r="AL109" s="12">
        <v>15.719946281999999</v>
      </c>
      <c r="AM109" s="14">
        <v>15.825129134980001</v>
      </c>
      <c r="AN109" s="14">
        <v>14.319946281999998</v>
      </c>
      <c r="AO109" s="15">
        <v>-11.043595039130436</v>
      </c>
      <c r="AP109" s="15">
        <v>-9.338372868999997</v>
      </c>
      <c r="AQ109" s="15">
        <v>5.6040762048636683</v>
      </c>
      <c r="AR109" s="15">
        <v>8.4942832728813613</v>
      </c>
      <c r="AS109" s="16">
        <v>0.7088674659954286</v>
      </c>
      <c r="AT109" s="16"/>
      <c r="AU109" s="17">
        <v>-4.1435950391304353</v>
      </c>
      <c r="AV109" s="17">
        <v>-2.4383728689999966</v>
      </c>
      <c r="AW109" t="s">
        <v>407</v>
      </c>
      <c r="AX109" t="s">
        <v>1821</v>
      </c>
      <c r="AY109" t="s">
        <v>1821</v>
      </c>
      <c r="AZ109" t="s">
        <v>198</v>
      </c>
      <c r="BA109" t="s">
        <v>1821</v>
      </c>
      <c r="BB109" t="s">
        <v>1821</v>
      </c>
      <c r="BC109" t="s">
        <v>198</v>
      </c>
      <c r="BD109" s="55">
        <f>4/6</f>
        <v>0.66666666666666663</v>
      </c>
      <c r="BE109" t="s">
        <v>2372</v>
      </c>
    </row>
    <row r="110" spans="1:57" x14ac:dyDescent="0.2">
      <c r="A110" t="s">
        <v>1934</v>
      </c>
      <c r="B110" t="s">
        <v>393</v>
      </c>
      <c r="C110" t="s">
        <v>49</v>
      </c>
      <c r="D110">
        <v>14</v>
      </c>
      <c r="E110" t="s">
        <v>99</v>
      </c>
      <c r="F110" s="18" t="s">
        <v>100</v>
      </c>
      <c r="G110" s="18">
        <v>51.234999999999999</v>
      </c>
      <c r="H110" s="18">
        <v>1.34</v>
      </c>
      <c r="I110">
        <v>12</v>
      </c>
      <c r="J110">
        <v>-6.9</v>
      </c>
      <c r="K110" t="s">
        <v>394</v>
      </c>
      <c r="L110" t="s">
        <v>53</v>
      </c>
      <c r="M110" t="s">
        <v>2362</v>
      </c>
      <c r="N110" t="s">
        <v>102</v>
      </c>
      <c r="P110" t="s">
        <v>424</v>
      </c>
      <c r="Q110" t="s">
        <v>56</v>
      </c>
      <c r="R110" t="s">
        <v>199</v>
      </c>
      <c r="S110" t="s">
        <v>58</v>
      </c>
      <c r="T110">
        <v>208</v>
      </c>
      <c r="U110" s="24" t="s">
        <v>562</v>
      </c>
      <c r="V110" t="s">
        <v>163</v>
      </c>
      <c r="W110" s="18" t="s">
        <v>84</v>
      </c>
      <c r="X110" t="s">
        <v>85</v>
      </c>
      <c r="Y110" s="1" t="s">
        <v>85</v>
      </c>
      <c r="Z110" s="1">
        <v>169</v>
      </c>
      <c r="AA110" s="1" t="s">
        <v>521</v>
      </c>
      <c r="AB110" s="1" t="s">
        <v>198</v>
      </c>
      <c r="AC110" s="1">
        <v>0</v>
      </c>
      <c r="AD110" s="1">
        <v>0</v>
      </c>
      <c r="AE110" s="1" t="s">
        <v>73</v>
      </c>
      <c r="AF110" s="1" t="s">
        <v>66</v>
      </c>
      <c r="AG110" s="1" t="s">
        <v>303</v>
      </c>
      <c r="AH110" s="1">
        <v>0</v>
      </c>
      <c r="AI110" s="12">
        <v>-13.108600000000001</v>
      </c>
      <c r="AJ110" s="13">
        <v>-6.23</v>
      </c>
      <c r="AK110" s="14">
        <v>24.487430700000001</v>
      </c>
      <c r="AL110" s="14">
        <v>15.497682086000001</v>
      </c>
      <c r="AM110" s="14">
        <v>15.59102596854</v>
      </c>
      <c r="AN110" s="14">
        <v>14.097682086000001</v>
      </c>
      <c r="AO110" s="15">
        <v>-11.526778073913038</v>
      </c>
      <c r="AP110" s="15">
        <v>-9.6989851869999981</v>
      </c>
      <c r="AQ110" s="15">
        <v>4.7851219086219698</v>
      </c>
      <c r="AR110" s="15">
        <v>7.8830759542372908</v>
      </c>
      <c r="AS110" s="16">
        <v>0.70917876010341574</v>
      </c>
      <c r="AT110" s="16"/>
      <c r="AU110" s="17">
        <v>-4.6267780739130373</v>
      </c>
      <c r="AV110" s="17">
        <v>-2.7989851869999978</v>
      </c>
      <c r="AW110" t="s">
        <v>407</v>
      </c>
      <c r="AX110" t="s">
        <v>1821</v>
      </c>
      <c r="AY110" t="s">
        <v>1821</v>
      </c>
      <c r="AZ110" t="s">
        <v>198</v>
      </c>
      <c r="BA110" t="s">
        <v>1821</v>
      </c>
      <c r="BB110" t="s">
        <v>1821</v>
      </c>
      <c r="BC110" t="s">
        <v>1821</v>
      </c>
      <c r="BD110" s="55">
        <f>5/6</f>
        <v>0.83333333333333337</v>
      </c>
      <c r="BE110" t="s">
        <v>2372</v>
      </c>
    </row>
    <row r="111" spans="1:57" x14ac:dyDescent="0.2">
      <c r="A111" t="s">
        <v>1935</v>
      </c>
      <c r="B111" t="s">
        <v>563</v>
      </c>
      <c r="C111" t="s">
        <v>49</v>
      </c>
      <c r="D111">
        <v>14</v>
      </c>
      <c r="E111" t="s">
        <v>99</v>
      </c>
      <c r="F111" s="18" t="s">
        <v>100</v>
      </c>
      <c r="G111" s="18">
        <v>51.337350000000001</v>
      </c>
      <c r="H111" s="18">
        <v>0.43694443999999999</v>
      </c>
      <c r="I111">
        <v>14</v>
      </c>
      <c r="J111">
        <v>-7</v>
      </c>
      <c r="K111" t="s">
        <v>564</v>
      </c>
      <c r="L111" t="s">
        <v>53</v>
      </c>
      <c r="M111" t="s">
        <v>2362</v>
      </c>
      <c r="N111" t="s">
        <v>565</v>
      </c>
      <c r="P111" t="s">
        <v>566</v>
      </c>
      <c r="Q111" t="s">
        <v>298</v>
      </c>
      <c r="R111" t="s">
        <v>567</v>
      </c>
      <c r="S111" t="s">
        <v>58</v>
      </c>
      <c r="T111">
        <v>32</v>
      </c>
      <c r="U111" s="24" t="s">
        <v>568</v>
      </c>
      <c r="V111" s="18" t="s">
        <v>121</v>
      </c>
      <c r="W111" s="21" t="s">
        <v>115</v>
      </c>
      <c r="X111" s="1" t="s">
        <v>79</v>
      </c>
      <c r="Y111" s="1" t="s">
        <v>79</v>
      </c>
      <c r="Z111" s="1"/>
      <c r="AA111" s="1"/>
      <c r="AB111" s="1" t="s">
        <v>198</v>
      </c>
      <c r="AC111" s="1">
        <v>0</v>
      </c>
      <c r="AD111" s="1">
        <v>0</v>
      </c>
      <c r="AE111" s="1" t="s">
        <v>73</v>
      </c>
      <c r="AF111" s="20" t="s">
        <v>66</v>
      </c>
      <c r="AG111" s="20" t="s">
        <v>67</v>
      </c>
      <c r="AH111" s="20">
        <v>1</v>
      </c>
      <c r="AI111" s="12">
        <v>-14.6592</v>
      </c>
      <c r="AJ111" s="14">
        <v>-5.35</v>
      </c>
      <c r="AK111" s="14">
        <v>25.394631500000003</v>
      </c>
      <c r="AL111" s="14">
        <v>16.386738870000002</v>
      </c>
      <c r="AM111" s="14">
        <v>16.527438634300005</v>
      </c>
      <c r="AN111" s="14">
        <v>14.986738870000002</v>
      </c>
      <c r="AO111" s="15">
        <v>-9.594045934782601</v>
      </c>
      <c r="AP111" s="15">
        <v>-8.2565359149999935</v>
      </c>
      <c r="AQ111" s="15">
        <v>8.0609390935888108</v>
      </c>
      <c r="AR111" s="15">
        <v>10.32790522881357</v>
      </c>
      <c r="AS111" s="16"/>
      <c r="AT111" s="16"/>
      <c r="AU111" s="17">
        <v>-2.594045934782601</v>
      </c>
      <c r="AV111" s="17">
        <v>-1.2565359149999935</v>
      </c>
      <c r="AW111" t="s">
        <v>68</v>
      </c>
      <c r="AX111" t="s">
        <v>1821</v>
      </c>
      <c r="AY111" t="s">
        <v>198</v>
      </c>
      <c r="AZ111" t="s">
        <v>1556</v>
      </c>
      <c r="BA111" t="s">
        <v>1556</v>
      </c>
      <c r="BB111" t="s">
        <v>198</v>
      </c>
      <c r="BC111" t="s">
        <v>1556</v>
      </c>
      <c r="BD111" s="55">
        <f>1/3</f>
        <v>0.33333333333333331</v>
      </c>
      <c r="BE111" t="s">
        <v>2371</v>
      </c>
    </row>
    <row r="112" spans="1:57" x14ac:dyDescent="0.2">
      <c r="A112" t="s">
        <v>1936</v>
      </c>
      <c r="B112" t="s">
        <v>563</v>
      </c>
      <c r="C112" t="s">
        <v>49</v>
      </c>
      <c r="D112">
        <v>14</v>
      </c>
      <c r="E112" t="s">
        <v>99</v>
      </c>
      <c r="F112" s="18" t="s">
        <v>100</v>
      </c>
      <c r="G112" s="18">
        <v>51.337350000000001</v>
      </c>
      <c r="H112" s="18">
        <v>0.43694443999999999</v>
      </c>
      <c r="I112">
        <v>14</v>
      </c>
      <c r="J112">
        <v>-7</v>
      </c>
      <c r="K112" t="s">
        <v>564</v>
      </c>
      <c r="L112" t="s">
        <v>53</v>
      </c>
      <c r="M112" t="s">
        <v>2362</v>
      </c>
      <c r="N112" t="s">
        <v>565</v>
      </c>
      <c r="P112" t="s">
        <v>566</v>
      </c>
      <c r="Q112" t="s">
        <v>298</v>
      </c>
      <c r="R112" t="s">
        <v>227</v>
      </c>
      <c r="S112" t="s">
        <v>58</v>
      </c>
      <c r="T112">
        <v>37</v>
      </c>
      <c r="U112" s="24" t="s">
        <v>569</v>
      </c>
      <c r="V112" t="s">
        <v>279</v>
      </c>
      <c r="W112" t="s">
        <v>146</v>
      </c>
      <c r="X112" t="s">
        <v>85</v>
      </c>
      <c r="Y112" s="1" t="s">
        <v>85</v>
      </c>
      <c r="Z112" s="1"/>
      <c r="AA112" s="1"/>
      <c r="AB112" s="1" t="s">
        <v>198</v>
      </c>
      <c r="AC112" s="1">
        <v>0</v>
      </c>
      <c r="AD112" s="1">
        <v>0</v>
      </c>
      <c r="AE112" s="1" t="s">
        <v>73</v>
      </c>
      <c r="AF112" s="1" t="s">
        <v>66</v>
      </c>
      <c r="AG112" s="20" t="s">
        <v>67</v>
      </c>
      <c r="AH112" s="20">
        <v>0</v>
      </c>
      <c r="AI112" s="12">
        <v>-13.834199999999999</v>
      </c>
      <c r="AJ112" s="13">
        <v>-4.45</v>
      </c>
      <c r="AK112" s="12">
        <v>26.322450500000002</v>
      </c>
      <c r="AL112" s="12">
        <v>17.296001490000002</v>
      </c>
      <c r="AM112" s="14">
        <v>17.485133406100005</v>
      </c>
      <c r="AN112" s="14">
        <v>15.896001490000002</v>
      </c>
      <c r="AO112" s="15">
        <v>-7.6173880652173844</v>
      </c>
      <c r="AP112" s="15">
        <v>-6.781303704999992</v>
      </c>
      <c r="AQ112" s="15">
        <v>11.411206669123077</v>
      </c>
      <c r="AR112" s="15">
        <v>12.82829880508476</v>
      </c>
      <c r="AS112" s="16"/>
      <c r="AT112" s="16"/>
      <c r="AU112" s="17">
        <v>-0.61738806521738443</v>
      </c>
      <c r="AV112" s="17">
        <v>0.21869629500000798</v>
      </c>
      <c r="AW112" t="s">
        <v>68</v>
      </c>
      <c r="AX112" t="s">
        <v>198</v>
      </c>
      <c r="AY112" t="s">
        <v>198</v>
      </c>
      <c r="AZ112" t="s">
        <v>1556</v>
      </c>
      <c r="BA112" t="s">
        <v>1556</v>
      </c>
      <c r="BB112" t="s">
        <v>198</v>
      </c>
      <c r="BC112" t="s">
        <v>1556</v>
      </c>
      <c r="BD112" s="55">
        <f t="shared" ref="BD112" si="1">0/3</f>
        <v>0</v>
      </c>
      <c r="BE112" t="s">
        <v>2371</v>
      </c>
    </row>
    <row r="113" spans="1:57" x14ac:dyDescent="0.2">
      <c r="A113" t="s">
        <v>1937</v>
      </c>
      <c r="B113" t="s">
        <v>563</v>
      </c>
      <c r="C113" t="s">
        <v>49</v>
      </c>
      <c r="D113">
        <v>14</v>
      </c>
      <c r="E113" s="18" t="s">
        <v>99</v>
      </c>
      <c r="F113" s="18" t="s">
        <v>100</v>
      </c>
      <c r="G113" s="18">
        <v>51.337350000000001</v>
      </c>
      <c r="H113" s="18">
        <v>0.43694443999999999</v>
      </c>
      <c r="I113">
        <v>14</v>
      </c>
      <c r="J113">
        <v>-7</v>
      </c>
      <c r="K113" t="s">
        <v>564</v>
      </c>
      <c r="L113" t="s">
        <v>53</v>
      </c>
      <c r="M113" t="s">
        <v>2362</v>
      </c>
      <c r="N113" t="s">
        <v>565</v>
      </c>
      <c r="P113" t="s">
        <v>566</v>
      </c>
      <c r="Q113" t="s">
        <v>298</v>
      </c>
      <c r="R113" t="s">
        <v>144</v>
      </c>
      <c r="S113" t="s">
        <v>58</v>
      </c>
      <c r="T113">
        <v>5</v>
      </c>
      <c r="U113" s="23" t="s">
        <v>570</v>
      </c>
      <c r="V113" t="s">
        <v>121</v>
      </c>
      <c r="W113" s="18" t="s">
        <v>84</v>
      </c>
      <c r="X113" t="s">
        <v>85</v>
      </c>
      <c r="Y113" t="s">
        <v>85</v>
      </c>
      <c r="AB113" t="s">
        <v>198</v>
      </c>
      <c r="AC113">
        <v>0</v>
      </c>
      <c r="AD113">
        <v>0</v>
      </c>
      <c r="AE113" s="1" t="s">
        <v>73</v>
      </c>
      <c r="AF113" t="s">
        <v>66</v>
      </c>
      <c r="AG113" t="s">
        <v>67</v>
      </c>
      <c r="AH113">
        <v>0</v>
      </c>
      <c r="AI113" s="12">
        <v>-13.4</v>
      </c>
      <c r="AJ113" s="14">
        <v>-6.05</v>
      </c>
      <c r="AK113" s="12">
        <v>24.672994500000001</v>
      </c>
      <c r="AL113" s="12">
        <v>15.679534610000001</v>
      </c>
      <c r="AM113" s="14">
        <v>15.782564922900002</v>
      </c>
      <c r="AN113" s="14">
        <v>14.279534610000001</v>
      </c>
      <c r="AO113" s="15">
        <v>-11.131446499999996</v>
      </c>
      <c r="AP113" s="15">
        <v>-9.4039387449999978</v>
      </c>
      <c r="AQ113" s="15">
        <v>5.4551754237288206</v>
      </c>
      <c r="AR113" s="15">
        <v>8.3831546694915282</v>
      </c>
      <c r="AS113" s="16"/>
      <c r="AT113" s="16"/>
      <c r="AU113" s="17">
        <v>-4.1314464999999956</v>
      </c>
      <c r="AV113" s="17">
        <v>-2.4039387449999978</v>
      </c>
      <c r="AW113" t="s">
        <v>68</v>
      </c>
      <c r="AX113" t="s">
        <v>1821</v>
      </c>
      <c r="AY113" t="s">
        <v>1821</v>
      </c>
      <c r="AZ113" t="s">
        <v>1556</v>
      </c>
      <c r="BA113" t="s">
        <v>1556</v>
      </c>
      <c r="BB113" t="s">
        <v>1821</v>
      </c>
      <c r="BC113" t="s">
        <v>1556</v>
      </c>
      <c r="BD113" s="55">
        <f>3/3</f>
        <v>1</v>
      </c>
      <c r="BE113" t="s">
        <v>2372</v>
      </c>
    </row>
    <row r="114" spans="1:57" x14ac:dyDescent="0.2">
      <c r="A114" t="s">
        <v>1938</v>
      </c>
      <c r="B114" t="s">
        <v>563</v>
      </c>
      <c r="C114" t="s">
        <v>49</v>
      </c>
      <c r="D114">
        <v>14</v>
      </c>
      <c r="E114" s="18" t="s">
        <v>99</v>
      </c>
      <c r="F114" s="18" t="s">
        <v>100</v>
      </c>
      <c r="G114" s="18">
        <v>51.337350000000001</v>
      </c>
      <c r="H114" s="18">
        <v>0.43694443999999999</v>
      </c>
      <c r="I114">
        <v>14</v>
      </c>
      <c r="J114">
        <v>-7</v>
      </c>
      <c r="K114" t="s">
        <v>564</v>
      </c>
      <c r="L114" t="s">
        <v>53</v>
      </c>
      <c r="M114" t="s">
        <v>2362</v>
      </c>
      <c r="N114" t="s">
        <v>565</v>
      </c>
      <c r="P114" t="s">
        <v>566</v>
      </c>
      <c r="Q114" s="1" t="s">
        <v>56</v>
      </c>
      <c r="R114" t="s">
        <v>227</v>
      </c>
      <c r="S114" t="s">
        <v>58</v>
      </c>
      <c r="T114">
        <v>8</v>
      </c>
      <c r="U114" s="24" t="s">
        <v>571</v>
      </c>
      <c r="V114" t="s">
        <v>121</v>
      </c>
      <c r="W114" s="18" t="s">
        <v>84</v>
      </c>
      <c r="X114" t="s">
        <v>85</v>
      </c>
      <c r="Y114" t="s">
        <v>85</v>
      </c>
      <c r="AB114" s="1" t="s">
        <v>572</v>
      </c>
      <c r="AC114" s="1">
        <v>4</v>
      </c>
      <c r="AD114" s="1">
        <v>0</v>
      </c>
      <c r="AE114" s="1" t="s">
        <v>73</v>
      </c>
      <c r="AF114" s="1" t="s">
        <v>66</v>
      </c>
      <c r="AG114" s="20" t="s">
        <v>67</v>
      </c>
      <c r="AH114" s="20">
        <v>0</v>
      </c>
      <c r="AI114" s="12">
        <v>-13.2858</v>
      </c>
      <c r="AJ114" s="13">
        <v>-4.07</v>
      </c>
      <c r="AK114" s="14">
        <v>26.714196300000001</v>
      </c>
      <c r="AL114" s="14">
        <v>17.679912374000001</v>
      </c>
      <c r="AM114" s="14">
        <v>17.889493420859999</v>
      </c>
      <c r="AN114" s="14">
        <v>16.279912374000002</v>
      </c>
      <c r="AO114" s="15">
        <v>-6.7827991869565141</v>
      </c>
      <c r="AP114" s="15">
        <v>-6.1584278829999946</v>
      </c>
      <c r="AQ114" s="15">
        <v>12.825764089904213</v>
      </c>
      <c r="AR114" s="15">
        <v>13.884020537288144</v>
      </c>
      <c r="AS114" s="16"/>
      <c r="AT114" s="16"/>
      <c r="AU114" s="17">
        <v>0.21720081304348593</v>
      </c>
      <c r="AV114" s="17">
        <v>0.84157211700000545</v>
      </c>
      <c r="AW114" t="s">
        <v>68</v>
      </c>
      <c r="AX114" t="s">
        <v>198</v>
      </c>
      <c r="AY114" t="s">
        <v>198</v>
      </c>
      <c r="AZ114" t="s">
        <v>1556</v>
      </c>
      <c r="BA114" t="s">
        <v>1556</v>
      </c>
      <c r="BB114" t="s">
        <v>198</v>
      </c>
      <c r="BC114" t="s">
        <v>1556</v>
      </c>
      <c r="BD114" s="55">
        <f t="shared" ref="BD114:BD120" si="2">0/3</f>
        <v>0</v>
      </c>
      <c r="BE114" t="s">
        <v>2371</v>
      </c>
    </row>
    <row r="115" spans="1:57" x14ac:dyDescent="0.2">
      <c r="A115" t="s">
        <v>1939</v>
      </c>
      <c r="B115" t="s">
        <v>563</v>
      </c>
      <c r="C115" t="s">
        <v>49</v>
      </c>
      <c r="D115">
        <v>14</v>
      </c>
      <c r="E115" s="18" t="s">
        <v>99</v>
      </c>
      <c r="F115" s="18" t="s">
        <v>100</v>
      </c>
      <c r="G115" s="18">
        <v>51.337350000000001</v>
      </c>
      <c r="H115" s="18">
        <v>0.43694443999999999</v>
      </c>
      <c r="I115">
        <v>14</v>
      </c>
      <c r="J115">
        <v>-7</v>
      </c>
      <c r="K115" t="s">
        <v>564</v>
      </c>
      <c r="L115" t="s">
        <v>53</v>
      </c>
      <c r="M115" t="s">
        <v>2362</v>
      </c>
      <c r="N115" t="s">
        <v>565</v>
      </c>
      <c r="P115" t="s">
        <v>566</v>
      </c>
      <c r="Q115" t="s">
        <v>298</v>
      </c>
      <c r="R115" t="s">
        <v>492</v>
      </c>
      <c r="S115" t="s">
        <v>58</v>
      </c>
      <c r="T115">
        <v>13</v>
      </c>
      <c r="U115" s="24" t="s">
        <v>573</v>
      </c>
      <c r="V115" t="s">
        <v>121</v>
      </c>
      <c r="W115" s="18" t="s">
        <v>84</v>
      </c>
      <c r="X115" t="s">
        <v>85</v>
      </c>
      <c r="Y115" s="1" t="s">
        <v>85</v>
      </c>
      <c r="Z115" s="1"/>
      <c r="AA115" s="1"/>
      <c r="AB115" s="1" t="s">
        <v>198</v>
      </c>
      <c r="AC115" s="1">
        <v>0</v>
      </c>
      <c r="AD115" s="1">
        <v>0</v>
      </c>
      <c r="AE115" s="1" t="s">
        <v>73</v>
      </c>
      <c r="AF115" s="1" t="s">
        <v>66</v>
      </c>
      <c r="AG115" s="20" t="s">
        <v>67</v>
      </c>
      <c r="AH115" s="20">
        <v>0</v>
      </c>
      <c r="AI115" s="12">
        <v>-15.1814</v>
      </c>
      <c r="AJ115" s="13">
        <v>-3.63</v>
      </c>
      <c r="AK115" s="12">
        <v>27.1677967</v>
      </c>
      <c r="AL115" s="12">
        <v>18.124440765999999</v>
      </c>
      <c r="AM115" s="14">
        <v>18.35769975374</v>
      </c>
      <c r="AN115" s="14">
        <v>16.724440766000001</v>
      </c>
      <c r="AO115" s="15">
        <v>-5.8164331173912993</v>
      </c>
      <c r="AP115" s="15">
        <v>-5.4372032469999994</v>
      </c>
      <c r="AQ115" s="15">
        <v>14.463672682387626</v>
      </c>
      <c r="AR115" s="15">
        <v>15.106435174576273</v>
      </c>
      <c r="AS115" s="16"/>
      <c r="AT115" s="16"/>
      <c r="AU115" s="17">
        <v>1.1835668826087007</v>
      </c>
      <c r="AV115" s="17">
        <v>1.5627967530000006</v>
      </c>
      <c r="AW115" t="s">
        <v>68</v>
      </c>
      <c r="AX115" t="s">
        <v>198</v>
      </c>
      <c r="AY115" t="s">
        <v>198</v>
      </c>
      <c r="AZ115" t="s">
        <v>1556</v>
      </c>
      <c r="BA115" t="s">
        <v>1556</v>
      </c>
      <c r="BB115" t="s">
        <v>198</v>
      </c>
      <c r="BC115" t="s">
        <v>1556</v>
      </c>
      <c r="BD115" s="55">
        <f t="shared" si="2"/>
        <v>0</v>
      </c>
      <c r="BE115" t="s">
        <v>2371</v>
      </c>
    </row>
    <row r="116" spans="1:57" x14ac:dyDescent="0.2">
      <c r="A116" t="s">
        <v>1940</v>
      </c>
      <c r="B116" t="s">
        <v>563</v>
      </c>
      <c r="C116" t="s">
        <v>49</v>
      </c>
      <c r="D116">
        <v>14</v>
      </c>
      <c r="E116" s="18" t="s">
        <v>99</v>
      </c>
      <c r="F116" s="18" t="s">
        <v>100</v>
      </c>
      <c r="G116" s="18">
        <v>51.337350000000001</v>
      </c>
      <c r="H116" s="18">
        <v>0.43694443999999999</v>
      </c>
      <c r="I116">
        <v>14</v>
      </c>
      <c r="J116">
        <v>-7</v>
      </c>
      <c r="K116" t="s">
        <v>564</v>
      </c>
      <c r="L116" t="s">
        <v>53</v>
      </c>
      <c r="M116" t="s">
        <v>2362</v>
      </c>
      <c r="N116" t="s">
        <v>565</v>
      </c>
      <c r="P116" t="s">
        <v>566</v>
      </c>
      <c r="Q116" t="s">
        <v>298</v>
      </c>
      <c r="R116" t="s">
        <v>540</v>
      </c>
      <c r="S116" t="s">
        <v>58</v>
      </c>
      <c r="T116">
        <v>15</v>
      </c>
      <c r="U116" s="24" t="s">
        <v>574</v>
      </c>
      <c r="V116" t="s">
        <v>575</v>
      </c>
      <c r="W116" t="s">
        <v>77</v>
      </c>
      <c r="X116" t="s">
        <v>79</v>
      </c>
      <c r="Y116" t="s">
        <v>79</v>
      </c>
      <c r="AB116" s="1" t="s">
        <v>576</v>
      </c>
      <c r="AC116" s="1">
        <v>2</v>
      </c>
      <c r="AD116" s="1">
        <v>0</v>
      </c>
      <c r="AE116" s="1" t="s">
        <v>73</v>
      </c>
      <c r="AF116" s="1" t="s">
        <v>66</v>
      </c>
      <c r="AG116" s="20" t="s">
        <v>67</v>
      </c>
      <c r="AH116" s="20">
        <v>1</v>
      </c>
      <c r="AI116" s="12">
        <v>-14.350800000000001</v>
      </c>
      <c r="AJ116" s="14">
        <v>-4.07</v>
      </c>
      <c r="AK116" s="14">
        <v>26.714196300000001</v>
      </c>
      <c r="AL116" s="14">
        <v>17.679912374000001</v>
      </c>
      <c r="AM116" s="14">
        <v>17.889493420859999</v>
      </c>
      <c r="AN116" s="14">
        <v>16.279912374000002</v>
      </c>
      <c r="AO116" s="15">
        <v>-6.7827991869565141</v>
      </c>
      <c r="AP116" s="15">
        <v>-6.1584278829999946</v>
      </c>
      <c r="AQ116" s="15">
        <v>12.825764089904213</v>
      </c>
      <c r="AR116" s="15">
        <v>13.884020537288144</v>
      </c>
      <c r="AS116" s="16"/>
      <c r="AT116" s="16"/>
      <c r="AU116" s="17">
        <v>0.21720081304348593</v>
      </c>
      <c r="AV116" s="17">
        <v>0.84157211700000545</v>
      </c>
      <c r="AW116" t="s">
        <v>68</v>
      </c>
      <c r="AX116" t="s">
        <v>198</v>
      </c>
      <c r="AY116" t="s">
        <v>198</v>
      </c>
      <c r="AZ116" t="s">
        <v>1556</v>
      </c>
      <c r="BA116" t="s">
        <v>1556</v>
      </c>
      <c r="BB116" t="s">
        <v>198</v>
      </c>
      <c r="BC116" t="s">
        <v>1556</v>
      </c>
      <c r="BD116" s="55">
        <f t="shared" si="2"/>
        <v>0</v>
      </c>
      <c r="BE116" t="s">
        <v>2371</v>
      </c>
    </row>
    <row r="117" spans="1:57" x14ac:dyDescent="0.2">
      <c r="A117" t="s">
        <v>1941</v>
      </c>
      <c r="B117" t="s">
        <v>563</v>
      </c>
      <c r="C117" t="s">
        <v>49</v>
      </c>
      <c r="D117">
        <v>14</v>
      </c>
      <c r="E117" s="18" t="s">
        <v>99</v>
      </c>
      <c r="F117" s="18" t="s">
        <v>100</v>
      </c>
      <c r="G117" s="18">
        <v>51.337350000000001</v>
      </c>
      <c r="H117" s="18">
        <v>0.43694443999999999</v>
      </c>
      <c r="I117">
        <v>14</v>
      </c>
      <c r="J117">
        <v>-7</v>
      </c>
      <c r="K117" t="s">
        <v>564</v>
      </c>
      <c r="L117" t="s">
        <v>53</v>
      </c>
      <c r="M117" t="s">
        <v>2362</v>
      </c>
      <c r="N117" t="s">
        <v>565</v>
      </c>
      <c r="P117" t="s">
        <v>566</v>
      </c>
      <c r="Q117" t="s">
        <v>298</v>
      </c>
      <c r="R117" t="s">
        <v>540</v>
      </c>
      <c r="S117" t="s">
        <v>58</v>
      </c>
      <c r="T117" s="1">
        <v>18</v>
      </c>
      <c r="U117" s="24" t="s">
        <v>577</v>
      </c>
      <c r="V117" t="s">
        <v>139</v>
      </c>
      <c r="W117" t="s">
        <v>140</v>
      </c>
      <c r="X117" t="s">
        <v>79</v>
      </c>
      <c r="Y117" t="s">
        <v>79</v>
      </c>
      <c r="AB117" s="1" t="s">
        <v>578</v>
      </c>
      <c r="AC117" s="1">
        <v>6</v>
      </c>
      <c r="AD117" s="1">
        <v>0</v>
      </c>
      <c r="AE117" s="1" t="s">
        <v>73</v>
      </c>
      <c r="AF117" s="1" t="s">
        <v>66</v>
      </c>
      <c r="AG117" s="20" t="s">
        <v>508</v>
      </c>
      <c r="AH117" s="20">
        <v>1</v>
      </c>
      <c r="AI117" s="12">
        <v>-13.409600000000001</v>
      </c>
      <c r="AJ117" s="13">
        <v>-3.9</v>
      </c>
      <c r="AK117" s="12">
        <v>26.889451000000001</v>
      </c>
      <c r="AL117" s="12">
        <v>17.851661979999999</v>
      </c>
      <c r="AM117" s="14">
        <v>18.070391322200003</v>
      </c>
      <c r="AN117" s="14">
        <v>16.451661980000001</v>
      </c>
      <c r="AO117" s="15">
        <v>-6.4094304782608642</v>
      </c>
      <c r="AP117" s="15">
        <v>-5.8797729099999998</v>
      </c>
      <c r="AQ117" s="15">
        <v>13.458592409727348</v>
      </c>
      <c r="AR117" s="15">
        <v>14.356317101694916</v>
      </c>
      <c r="AS117" s="16"/>
      <c r="AT117" s="16"/>
      <c r="AU117" s="17">
        <v>0.59056952173913579</v>
      </c>
      <c r="AV117" s="17">
        <v>1.1202270900000002</v>
      </c>
      <c r="AW117" t="s">
        <v>68</v>
      </c>
      <c r="AX117" t="s">
        <v>198</v>
      </c>
      <c r="AY117" t="s">
        <v>198</v>
      </c>
      <c r="AZ117" t="s">
        <v>1556</v>
      </c>
      <c r="BA117" t="s">
        <v>1556</v>
      </c>
      <c r="BB117" t="s">
        <v>198</v>
      </c>
      <c r="BC117" t="s">
        <v>1556</v>
      </c>
      <c r="BD117" s="55">
        <f t="shared" si="2"/>
        <v>0</v>
      </c>
      <c r="BE117" t="s">
        <v>2371</v>
      </c>
    </row>
    <row r="118" spans="1:57" x14ac:dyDescent="0.2">
      <c r="A118" t="s">
        <v>1942</v>
      </c>
      <c r="B118" t="s">
        <v>563</v>
      </c>
      <c r="C118" t="s">
        <v>49</v>
      </c>
      <c r="D118">
        <v>14</v>
      </c>
      <c r="E118" s="18" t="s">
        <v>99</v>
      </c>
      <c r="F118" s="18" t="s">
        <v>100</v>
      </c>
      <c r="G118" s="18">
        <v>51.337350000000001</v>
      </c>
      <c r="H118" s="18">
        <v>0.43694443999999999</v>
      </c>
      <c r="I118">
        <v>14</v>
      </c>
      <c r="J118">
        <v>-7</v>
      </c>
      <c r="K118" t="s">
        <v>564</v>
      </c>
      <c r="L118" t="s">
        <v>53</v>
      </c>
      <c r="M118" t="s">
        <v>2362</v>
      </c>
      <c r="N118" t="s">
        <v>565</v>
      </c>
      <c r="P118" t="s">
        <v>566</v>
      </c>
      <c r="Q118" t="s">
        <v>298</v>
      </c>
      <c r="R118" t="s">
        <v>199</v>
      </c>
      <c r="S118" t="s">
        <v>58</v>
      </c>
      <c r="T118">
        <v>19</v>
      </c>
      <c r="U118" s="24" t="s">
        <v>579</v>
      </c>
      <c r="V118" s="21" t="s">
        <v>121</v>
      </c>
      <c r="W118" s="21" t="s">
        <v>115</v>
      </c>
      <c r="X118" s="1" t="s">
        <v>79</v>
      </c>
      <c r="Y118" s="1" t="s">
        <v>79</v>
      </c>
      <c r="Z118" s="1"/>
      <c r="AA118" s="1"/>
      <c r="AB118" s="1" t="s">
        <v>198</v>
      </c>
      <c r="AC118" s="1">
        <v>0</v>
      </c>
      <c r="AD118" s="1">
        <v>0</v>
      </c>
      <c r="AE118" s="1" t="s">
        <v>73</v>
      </c>
      <c r="AF118" s="1" t="s">
        <v>66</v>
      </c>
      <c r="AG118" s="20" t="s">
        <v>67</v>
      </c>
      <c r="AH118" s="20">
        <v>1</v>
      </c>
      <c r="AI118" s="12">
        <v>-13.102799999999998</v>
      </c>
      <c r="AJ118" s="13">
        <v>-6.01</v>
      </c>
      <c r="AK118" s="14">
        <v>24.7142309</v>
      </c>
      <c r="AL118" s="14">
        <v>15.719946281999999</v>
      </c>
      <c r="AM118" s="14">
        <v>15.825129134980001</v>
      </c>
      <c r="AN118" s="14">
        <v>14.319946281999998</v>
      </c>
      <c r="AO118" s="15">
        <v>-11.043595039130436</v>
      </c>
      <c r="AP118" s="15">
        <v>-9.338372868999997</v>
      </c>
      <c r="AQ118" s="15">
        <v>5.6040762048636683</v>
      </c>
      <c r="AR118" s="15">
        <v>8.4942832728813613</v>
      </c>
      <c r="AS118" s="16"/>
      <c r="AT118" s="16"/>
      <c r="AU118" s="17">
        <v>-4.0435950391304356</v>
      </c>
      <c r="AV118" s="17">
        <v>-2.338372868999997</v>
      </c>
      <c r="AW118" t="s">
        <v>68</v>
      </c>
      <c r="AX118" t="s">
        <v>1821</v>
      </c>
      <c r="AY118" t="s">
        <v>1821</v>
      </c>
      <c r="AZ118" t="s">
        <v>1556</v>
      </c>
      <c r="BA118" t="s">
        <v>1556</v>
      </c>
      <c r="BB118" t="s">
        <v>1821</v>
      </c>
      <c r="BC118" t="s">
        <v>1556</v>
      </c>
      <c r="BD118" s="55">
        <f>3/3</f>
        <v>1</v>
      </c>
      <c r="BE118" t="s">
        <v>2372</v>
      </c>
    </row>
    <row r="119" spans="1:57" x14ac:dyDescent="0.2">
      <c r="A119" t="s">
        <v>1943</v>
      </c>
      <c r="B119" t="s">
        <v>563</v>
      </c>
      <c r="C119" t="s">
        <v>49</v>
      </c>
      <c r="D119">
        <v>14</v>
      </c>
      <c r="E119" s="18" t="s">
        <v>99</v>
      </c>
      <c r="F119" s="18" t="s">
        <v>100</v>
      </c>
      <c r="G119" s="18">
        <v>51.337350000000001</v>
      </c>
      <c r="H119" s="18">
        <v>0.43694443999999999</v>
      </c>
      <c r="I119">
        <v>14</v>
      </c>
      <c r="J119">
        <v>-7</v>
      </c>
      <c r="K119" t="s">
        <v>564</v>
      </c>
      <c r="L119" t="s">
        <v>53</v>
      </c>
      <c r="M119" t="s">
        <v>2362</v>
      </c>
      <c r="N119" t="s">
        <v>565</v>
      </c>
      <c r="P119" t="s">
        <v>566</v>
      </c>
      <c r="Q119" t="s">
        <v>298</v>
      </c>
      <c r="R119" t="s">
        <v>231</v>
      </c>
      <c r="S119" t="s">
        <v>58</v>
      </c>
      <c r="T119">
        <v>20</v>
      </c>
      <c r="U119" s="23" t="s">
        <v>580</v>
      </c>
      <c r="V119" t="s">
        <v>121</v>
      </c>
      <c r="W119" t="s">
        <v>77</v>
      </c>
      <c r="X119" t="s">
        <v>79</v>
      </c>
      <c r="Y119" t="s">
        <v>79</v>
      </c>
      <c r="AB119" t="s">
        <v>198</v>
      </c>
      <c r="AC119">
        <v>0</v>
      </c>
      <c r="AD119">
        <v>0</v>
      </c>
      <c r="AE119" s="1" t="s">
        <v>73</v>
      </c>
      <c r="AF119" t="s">
        <v>66</v>
      </c>
      <c r="AG119" t="s">
        <v>67</v>
      </c>
      <c r="AH119" s="1">
        <v>1</v>
      </c>
      <c r="AI119" s="12">
        <v>-13.480800000000002</v>
      </c>
      <c r="AJ119" s="14">
        <v>-4.25</v>
      </c>
      <c r="AK119" s="12">
        <v>26.528632500000001</v>
      </c>
      <c r="AL119" s="12">
        <v>17.498059850000001</v>
      </c>
      <c r="AM119" s="14">
        <v>17.697954466500001</v>
      </c>
      <c r="AN119" s="14">
        <v>16.098059850000002</v>
      </c>
      <c r="AO119" s="15">
        <v>-7.178130760869557</v>
      </c>
      <c r="AP119" s="15">
        <v>-6.4534743249999948</v>
      </c>
      <c r="AQ119" s="15">
        <v>12.155710574797361</v>
      </c>
      <c r="AR119" s="15">
        <v>13.383941822033908</v>
      </c>
      <c r="AS119" s="16"/>
      <c r="AT119" s="16"/>
      <c r="AU119" s="17">
        <v>-0.17813076086955704</v>
      </c>
      <c r="AV119" s="17">
        <v>0.54652567500000515</v>
      </c>
      <c r="AW119" t="s">
        <v>68</v>
      </c>
      <c r="AX119" t="s">
        <v>198</v>
      </c>
      <c r="AY119" t="s">
        <v>198</v>
      </c>
      <c r="AZ119" t="s">
        <v>1556</v>
      </c>
      <c r="BA119" t="s">
        <v>1556</v>
      </c>
      <c r="BB119" t="s">
        <v>198</v>
      </c>
      <c r="BC119" t="s">
        <v>1556</v>
      </c>
      <c r="BD119" s="55">
        <f t="shared" si="2"/>
        <v>0</v>
      </c>
      <c r="BE119" t="s">
        <v>2371</v>
      </c>
    </row>
    <row r="120" spans="1:57" x14ac:dyDescent="0.2">
      <c r="A120" t="s">
        <v>1944</v>
      </c>
      <c r="B120" t="s">
        <v>563</v>
      </c>
      <c r="C120" t="s">
        <v>49</v>
      </c>
      <c r="D120">
        <v>14</v>
      </c>
      <c r="E120" s="18" t="s">
        <v>99</v>
      </c>
      <c r="F120" s="18" t="s">
        <v>100</v>
      </c>
      <c r="G120" s="18">
        <v>51.337350000000001</v>
      </c>
      <c r="H120" s="18">
        <v>0.43694443999999999</v>
      </c>
      <c r="I120">
        <v>14</v>
      </c>
      <c r="J120">
        <v>-7</v>
      </c>
      <c r="K120" t="s">
        <v>564</v>
      </c>
      <c r="L120" t="s">
        <v>53</v>
      </c>
      <c r="M120" t="s">
        <v>2362</v>
      </c>
      <c r="N120" t="s">
        <v>565</v>
      </c>
      <c r="P120" t="s">
        <v>566</v>
      </c>
      <c r="Q120" t="s">
        <v>298</v>
      </c>
      <c r="R120" t="s">
        <v>149</v>
      </c>
      <c r="S120" t="s">
        <v>58</v>
      </c>
      <c r="T120">
        <v>21</v>
      </c>
      <c r="U120" s="24" t="s">
        <v>581</v>
      </c>
      <c r="V120" t="s">
        <v>121</v>
      </c>
      <c r="W120" s="18" t="s">
        <v>84</v>
      </c>
      <c r="X120" t="s">
        <v>85</v>
      </c>
      <c r="Y120" s="1" t="s">
        <v>85</v>
      </c>
      <c r="Z120" s="1"/>
      <c r="AA120" s="1"/>
      <c r="AB120" s="1" t="s">
        <v>198</v>
      </c>
      <c r="AC120" s="1">
        <v>0</v>
      </c>
      <c r="AD120" s="1">
        <v>0</v>
      </c>
      <c r="AE120" s="1" t="s">
        <v>73</v>
      </c>
      <c r="AF120" s="1" t="s">
        <v>66</v>
      </c>
      <c r="AG120" s="20" t="s">
        <v>67</v>
      </c>
      <c r="AH120" s="20">
        <v>0</v>
      </c>
      <c r="AI120" s="12">
        <v>-14.259600000000001</v>
      </c>
      <c r="AJ120" s="13">
        <v>-5.04</v>
      </c>
      <c r="AK120" s="14">
        <v>25.714213600000001</v>
      </c>
      <c r="AL120" s="14">
        <v>16.699929328</v>
      </c>
      <c r="AM120" s="14">
        <v>16.857311277919997</v>
      </c>
      <c r="AN120" s="14">
        <v>15.299929327999999</v>
      </c>
      <c r="AO120" s="15">
        <v>-8.9131971130434771</v>
      </c>
      <c r="AP120" s="15">
        <v>-7.7484003759999993</v>
      </c>
      <c r="AQ120" s="15">
        <v>9.2149201473839373</v>
      </c>
      <c r="AR120" s="15">
        <v>11.189151905084747</v>
      </c>
      <c r="AS120" s="16"/>
      <c r="AT120" s="16"/>
      <c r="AU120" s="17">
        <v>-1.9131971130434771</v>
      </c>
      <c r="AV120" s="17">
        <v>-0.74840037599999931</v>
      </c>
      <c r="AW120" t="s">
        <v>68</v>
      </c>
      <c r="AX120" t="s">
        <v>198</v>
      </c>
      <c r="AY120" t="s">
        <v>198</v>
      </c>
      <c r="AZ120" t="s">
        <v>1556</v>
      </c>
      <c r="BA120" t="s">
        <v>1556</v>
      </c>
      <c r="BB120" t="s">
        <v>198</v>
      </c>
      <c r="BC120" t="s">
        <v>1556</v>
      </c>
      <c r="BD120" s="55">
        <f t="shared" si="2"/>
        <v>0</v>
      </c>
      <c r="BE120" t="s">
        <v>2371</v>
      </c>
    </row>
    <row r="121" spans="1:57" x14ac:dyDescent="0.2">
      <c r="A121" t="s">
        <v>1945</v>
      </c>
      <c r="B121" t="s">
        <v>563</v>
      </c>
      <c r="C121" t="s">
        <v>49</v>
      </c>
      <c r="D121">
        <v>14</v>
      </c>
      <c r="E121" s="18" t="s">
        <v>99</v>
      </c>
      <c r="F121" s="18" t="s">
        <v>100</v>
      </c>
      <c r="G121" s="18">
        <v>51.337350000000001</v>
      </c>
      <c r="H121" s="18">
        <v>0.43694443999999999</v>
      </c>
      <c r="I121">
        <v>14</v>
      </c>
      <c r="J121">
        <v>-7</v>
      </c>
      <c r="K121" t="s">
        <v>564</v>
      </c>
      <c r="L121" t="s">
        <v>53</v>
      </c>
      <c r="M121" t="s">
        <v>2362</v>
      </c>
      <c r="N121" t="s">
        <v>565</v>
      </c>
      <c r="P121" t="s">
        <v>566</v>
      </c>
      <c r="Q121" t="s">
        <v>298</v>
      </c>
      <c r="R121" t="s">
        <v>144</v>
      </c>
      <c r="S121" t="s">
        <v>58</v>
      </c>
      <c r="T121">
        <v>23</v>
      </c>
      <c r="U121" s="24" t="s">
        <v>582</v>
      </c>
      <c r="V121" t="s">
        <v>121</v>
      </c>
      <c r="W121" s="18" t="s">
        <v>84</v>
      </c>
      <c r="X121" t="s">
        <v>85</v>
      </c>
      <c r="Y121" s="1" t="s">
        <v>85</v>
      </c>
      <c r="Z121" s="1"/>
      <c r="AA121" s="1"/>
      <c r="AB121" s="1" t="s">
        <v>583</v>
      </c>
      <c r="AC121" s="1">
        <v>1</v>
      </c>
      <c r="AD121" s="1">
        <v>0</v>
      </c>
      <c r="AE121" s="1" t="s">
        <v>73</v>
      </c>
      <c r="AF121" s="1" t="s">
        <v>66</v>
      </c>
      <c r="AG121" s="20" t="s">
        <v>67</v>
      </c>
      <c r="AH121" s="20">
        <v>0</v>
      </c>
      <c r="AI121" s="12">
        <v>-13.2864</v>
      </c>
      <c r="AJ121" s="13">
        <v>-5.38</v>
      </c>
      <c r="AK121" s="12">
        <v>25.363704200000001</v>
      </c>
      <c r="AL121" s="12">
        <v>16.356430116000002</v>
      </c>
      <c r="AM121" s="14">
        <v>16.495515475239998</v>
      </c>
      <c r="AN121" s="14">
        <v>14.956430116000002</v>
      </c>
      <c r="AO121" s="15">
        <v>-9.659934530434775</v>
      </c>
      <c r="AP121" s="15">
        <v>-8.3057103219999959</v>
      </c>
      <c r="AQ121" s="15">
        <v>7.949263507737669</v>
      </c>
      <c r="AR121" s="15">
        <v>10.244558776271193</v>
      </c>
      <c r="AS121" s="16"/>
      <c r="AT121" s="16"/>
      <c r="AU121" s="17">
        <v>-2.659934530434775</v>
      </c>
      <c r="AV121" s="17">
        <v>-1.3057103219999959</v>
      </c>
      <c r="AW121" t="s">
        <v>68</v>
      </c>
      <c r="AX121" t="s">
        <v>1821</v>
      </c>
      <c r="AY121" t="s">
        <v>198</v>
      </c>
      <c r="AZ121" t="s">
        <v>1556</v>
      </c>
      <c r="BA121" t="s">
        <v>1556</v>
      </c>
      <c r="BB121" t="s">
        <v>198</v>
      </c>
      <c r="BC121" t="s">
        <v>1556</v>
      </c>
      <c r="BD121" s="55">
        <f>1/3</f>
        <v>0.33333333333333331</v>
      </c>
      <c r="BE121" t="s">
        <v>2371</v>
      </c>
    </row>
    <row r="122" spans="1:57" x14ac:dyDescent="0.2">
      <c r="A122" t="s">
        <v>1946</v>
      </c>
      <c r="B122" t="s">
        <v>563</v>
      </c>
      <c r="C122" t="s">
        <v>49</v>
      </c>
      <c r="D122">
        <v>14</v>
      </c>
      <c r="E122" s="18" t="s">
        <v>99</v>
      </c>
      <c r="F122" s="18" t="s">
        <v>100</v>
      </c>
      <c r="G122" s="18">
        <v>51.337350000000001</v>
      </c>
      <c r="H122" s="18">
        <v>0.43694443999999999</v>
      </c>
      <c r="I122">
        <v>14</v>
      </c>
      <c r="J122">
        <v>-7</v>
      </c>
      <c r="K122" t="s">
        <v>564</v>
      </c>
      <c r="L122" t="s">
        <v>53</v>
      </c>
      <c r="M122" t="s">
        <v>2362</v>
      </c>
      <c r="N122" t="s">
        <v>565</v>
      </c>
      <c r="P122" t="s">
        <v>566</v>
      </c>
      <c r="Q122" t="s">
        <v>298</v>
      </c>
      <c r="R122" t="s">
        <v>509</v>
      </c>
      <c r="S122" t="s">
        <v>58</v>
      </c>
      <c r="T122">
        <v>24</v>
      </c>
      <c r="U122" s="24" t="s">
        <v>584</v>
      </c>
      <c r="V122" t="s">
        <v>121</v>
      </c>
      <c r="W122" s="18" t="s">
        <v>84</v>
      </c>
      <c r="X122" t="s">
        <v>85</v>
      </c>
      <c r="Y122" s="1" t="s">
        <v>85</v>
      </c>
      <c r="Z122" s="1"/>
      <c r="AA122" s="1"/>
      <c r="AB122" s="1" t="s">
        <v>198</v>
      </c>
      <c r="AC122" s="1">
        <v>0</v>
      </c>
      <c r="AD122" s="1">
        <v>0</v>
      </c>
      <c r="AE122" s="1" t="s">
        <v>73</v>
      </c>
      <c r="AF122" s="1" t="s">
        <v>66</v>
      </c>
      <c r="AG122" s="20" t="s">
        <v>67</v>
      </c>
      <c r="AH122" s="20">
        <v>0</v>
      </c>
      <c r="AI122" s="12">
        <v>-12.752600000000001</v>
      </c>
      <c r="AJ122" s="14">
        <v>-5.59</v>
      </c>
      <c r="AK122" s="14">
        <v>25.147213100000002</v>
      </c>
      <c r="AL122" s="14">
        <v>16.144268838000002</v>
      </c>
      <c r="AM122" s="14">
        <v>16.272053361819999</v>
      </c>
      <c r="AN122" s="14">
        <v>14.744268838000002</v>
      </c>
      <c r="AO122" s="15">
        <v>-10.121154699999993</v>
      </c>
      <c r="AP122" s="15">
        <v>-8.6499311709999986</v>
      </c>
      <c r="AQ122" s="15">
        <v>7.1675344067796729</v>
      </c>
      <c r="AR122" s="15">
        <v>9.6611336084745787</v>
      </c>
      <c r="AS122" s="16"/>
      <c r="AT122" s="16"/>
      <c r="AU122" s="17">
        <v>-3.1211546999999928</v>
      </c>
      <c r="AV122" s="17">
        <v>-1.6499311709999986</v>
      </c>
      <c r="AW122" t="s">
        <v>68</v>
      </c>
      <c r="AX122" t="s">
        <v>1821</v>
      </c>
      <c r="AY122" t="s">
        <v>198</v>
      </c>
      <c r="AZ122" t="s">
        <v>1556</v>
      </c>
      <c r="BA122" t="s">
        <v>1556</v>
      </c>
      <c r="BB122" t="s">
        <v>198</v>
      </c>
      <c r="BC122" t="s">
        <v>1556</v>
      </c>
      <c r="BD122" s="55">
        <f>1/3</f>
        <v>0.33333333333333331</v>
      </c>
      <c r="BE122" t="s">
        <v>2371</v>
      </c>
    </row>
    <row r="123" spans="1:57" x14ac:dyDescent="0.2">
      <c r="A123" t="s">
        <v>1947</v>
      </c>
      <c r="B123" t="s">
        <v>563</v>
      </c>
      <c r="C123" t="s">
        <v>49</v>
      </c>
      <c r="D123">
        <v>14</v>
      </c>
      <c r="E123" s="18" t="s">
        <v>99</v>
      </c>
      <c r="F123" s="18" t="s">
        <v>100</v>
      </c>
      <c r="G123" s="18">
        <v>51.337350000000001</v>
      </c>
      <c r="H123" s="18">
        <v>0.43694443999999999</v>
      </c>
      <c r="I123">
        <v>14</v>
      </c>
      <c r="J123">
        <v>-7</v>
      </c>
      <c r="K123" t="s">
        <v>564</v>
      </c>
      <c r="L123" t="s">
        <v>53</v>
      </c>
      <c r="M123" t="s">
        <v>2362</v>
      </c>
      <c r="N123" t="s">
        <v>565</v>
      </c>
      <c r="P123" t="s">
        <v>566</v>
      </c>
      <c r="Q123" t="s">
        <v>298</v>
      </c>
      <c r="R123" t="s">
        <v>509</v>
      </c>
      <c r="S123" t="s">
        <v>58</v>
      </c>
      <c r="T123">
        <v>25</v>
      </c>
      <c r="U123" s="24" t="s">
        <v>585</v>
      </c>
      <c r="V123" t="s">
        <v>121</v>
      </c>
      <c r="W123" s="21" t="s">
        <v>115</v>
      </c>
      <c r="X123" s="1" t="s">
        <v>79</v>
      </c>
      <c r="Y123" s="1" t="s">
        <v>79</v>
      </c>
      <c r="Z123" s="1"/>
      <c r="AA123" s="1"/>
      <c r="AB123" s="1" t="s">
        <v>198</v>
      </c>
      <c r="AC123" s="1">
        <v>0</v>
      </c>
      <c r="AD123" s="1">
        <v>0</v>
      </c>
      <c r="AE123" s="1" t="s">
        <v>73</v>
      </c>
      <c r="AF123" s="1" t="s">
        <v>66</v>
      </c>
      <c r="AG123" s="20" t="s">
        <v>67</v>
      </c>
      <c r="AH123" s="20">
        <v>1</v>
      </c>
      <c r="AI123" s="12">
        <v>-13.156600000000001</v>
      </c>
      <c r="AJ123" s="13">
        <v>-6.48</v>
      </c>
      <c r="AK123" s="12">
        <v>24.229703199999999</v>
      </c>
      <c r="AL123" s="12">
        <v>15.245109136</v>
      </c>
      <c r="AM123" s="14">
        <v>15.32499964304</v>
      </c>
      <c r="AN123" s="14">
        <v>13.845109136</v>
      </c>
      <c r="AO123" s="15">
        <v>-12.075849704347823</v>
      </c>
      <c r="AP123" s="15">
        <v>-10.108771912000002</v>
      </c>
      <c r="AQ123" s="15">
        <v>3.854492026529114</v>
      </c>
      <c r="AR123" s="15">
        <v>7.1885221830508446</v>
      </c>
      <c r="AS123" s="16"/>
      <c r="AT123" s="16"/>
      <c r="AU123" s="17">
        <v>-5.0758497043478226</v>
      </c>
      <c r="AV123" s="17">
        <v>-3.1087719120000017</v>
      </c>
      <c r="AW123" t="s">
        <v>68</v>
      </c>
      <c r="AX123" t="s">
        <v>1821</v>
      </c>
      <c r="AY123" t="s">
        <v>1821</v>
      </c>
      <c r="AZ123" t="s">
        <v>1556</v>
      </c>
      <c r="BA123" t="s">
        <v>1556</v>
      </c>
      <c r="BB123" t="s">
        <v>1821</v>
      </c>
      <c r="BC123" t="s">
        <v>1556</v>
      </c>
      <c r="BD123" s="55">
        <f>3/3</f>
        <v>1</v>
      </c>
      <c r="BE123" t="s">
        <v>2372</v>
      </c>
    </row>
    <row r="124" spans="1:57" x14ac:dyDescent="0.2">
      <c r="A124" t="s">
        <v>1948</v>
      </c>
      <c r="B124" t="s">
        <v>563</v>
      </c>
      <c r="C124" t="s">
        <v>49</v>
      </c>
      <c r="D124">
        <v>14</v>
      </c>
      <c r="E124" s="18" t="s">
        <v>99</v>
      </c>
      <c r="F124" s="18" t="s">
        <v>100</v>
      </c>
      <c r="G124" s="18">
        <v>51.337350000000001</v>
      </c>
      <c r="H124" s="18">
        <v>0.43694443999999999</v>
      </c>
      <c r="I124">
        <v>14</v>
      </c>
      <c r="J124">
        <v>-7</v>
      </c>
      <c r="K124" t="s">
        <v>564</v>
      </c>
      <c r="L124" t="s">
        <v>53</v>
      </c>
      <c r="M124" t="s">
        <v>2362</v>
      </c>
      <c r="N124" t="s">
        <v>565</v>
      </c>
      <c r="P124" t="s">
        <v>566</v>
      </c>
      <c r="Q124" t="s">
        <v>298</v>
      </c>
      <c r="R124" t="s">
        <v>509</v>
      </c>
      <c r="S124" t="s">
        <v>58</v>
      </c>
      <c r="T124">
        <v>27</v>
      </c>
      <c r="U124" s="23" t="s">
        <v>586</v>
      </c>
      <c r="V124" t="s">
        <v>114</v>
      </c>
      <c r="W124" s="18" t="s">
        <v>84</v>
      </c>
      <c r="X124" t="s">
        <v>85</v>
      </c>
      <c r="Y124" t="s">
        <v>85</v>
      </c>
      <c r="AB124" t="s">
        <v>198</v>
      </c>
      <c r="AC124">
        <v>0</v>
      </c>
      <c r="AD124">
        <v>0</v>
      </c>
      <c r="AE124" s="1" t="s">
        <v>73</v>
      </c>
      <c r="AF124" t="s">
        <v>66</v>
      </c>
      <c r="AG124" t="s">
        <v>67</v>
      </c>
      <c r="AH124" s="20">
        <v>0</v>
      </c>
      <c r="AI124" s="12">
        <v>-13.979200000000001</v>
      </c>
      <c r="AJ124" s="13">
        <v>-4.95</v>
      </c>
      <c r="AK124" s="14">
        <v>25.806995499999999</v>
      </c>
      <c r="AL124" s="14">
        <v>16.79085559</v>
      </c>
      <c r="AM124" s="14">
        <v>16.953080755099997</v>
      </c>
      <c r="AN124" s="14">
        <v>15.390855589999999</v>
      </c>
      <c r="AO124" s="15">
        <v>-8.7155313260869551</v>
      </c>
      <c r="AP124" s="15">
        <v>-7.6008771549999992</v>
      </c>
      <c r="AQ124" s="15">
        <v>9.5499469049373644</v>
      </c>
      <c r="AR124" s="15">
        <v>11.439191262711866</v>
      </c>
      <c r="AS124" s="16"/>
      <c r="AT124" s="16"/>
      <c r="AU124" s="17">
        <v>-1.7155313260869551</v>
      </c>
      <c r="AV124" s="17">
        <v>-0.60087715499999916</v>
      </c>
      <c r="AW124" t="s">
        <v>68</v>
      </c>
      <c r="AX124" t="s">
        <v>198</v>
      </c>
      <c r="AY124" t="s">
        <v>198</v>
      </c>
      <c r="AZ124" t="s">
        <v>1556</v>
      </c>
      <c r="BA124" t="s">
        <v>1556</v>
      </c>
      <c r="BB124" t="s">
        <v>198</v>
      </c>
      <c r="BC124" t="s">
        <v>1556</v>
      </c>
      <c r="BD124" s="55">
        <f t="shared" ref="BD124:BD126" si="3">0/3</f>
        <v>0</v>
      </c>
      <c r="BE124" t="s">
        <v>2371</v>
      </c>
    </row>
    <row r="125" spans="1:57" x14ac:dyDescent="0.2">
      <c r="A125" t="s">
        <v>1949</v>
      </c>
      <c r="B125" t="s">
        <v>563</v>
      </c>
      <c r="C125" t="s">
        <v>49</v>
      </c>
      <c r="D125">
        <v>14</v>
      </c>
      <c r="E125" s="18" t="s">
        <v>99</v>
      </c>
      <c r="F125" s="18" t="s">
        <v>100</v>
      </c>
      <c r="G125" s="18">
        <v>51.337350000000001</v>
      </c>
      <c r="H125" s="18">
        <v>0.43694443999999999</v>
      </c>
      <c r="I125">
        <v>14</v>
      </c>
      <c r="J125">
        <v>-7</v>
      </c>
      <c r="K125" t="s">
        <v>564</v>
      </c>
      <c r="L125" t="s">
        <v>53</v>
      </c>
      <c r="M125" t="s">
        <v>2362</v>
      </c>
      <c r="N125" t="s">
        <v>565</v>
      </c>
      <c r="P125" t="s">
        <v>566</v>
      </c>
      <c r="Q125" t="s">
        <v>298</v>
      </c>
      <c r="R125" t="s">
        <v>231</v>
      </c>
      <c r="S125" t="s">
        <v>58</v>
      </c>
      <c r="T125">
        <v>28</v>
      </c>
      <c r="U125" s="24" t="s">
        <v>587</v>
      </c>
      <c r="V125" s="18" t="s">
        <v>121</v>
      </c>
      <c r="W125" s="18" t="s">
        <v>84</v>
      </c>
      <c r="X125" s="18" t="s">
        <v>85</v>
      </c>
      <c r="Y125" s="1" t="s">
        <v>85</v>
      </c>
      <c r="Z125" s="1"/>
      <c r="AA125" s="1"/>
      <c r="AB125" s="1" t="s">
        <v>198</v>
      </c>
      <c r="AC125" s="1">
        <v>0</v>
      </c>
      <c r="AD125" s="1">
        <v>0</v>
      </c>
      <c r="AE125" s="1" t="s">
        <v>73</v>
      </c>
      <c r="AF125" s="1" t="s">
        <v>66</v>
      </c>
      <c r="AG125" s="20" t="s">
        <v>67</v>
      </c>
      <c r="AH125" s="20">
        <v>0</v>
      </c>
      <c r="AI125" s="12">
        <v>-13.3216</v>
      </c>
      <c r="AJ125" s="14">
        <v>-5.0599999999999996</v>
      </c>
      <c r="AK125" s="12">
        <v>25.6935954</v>
      </c>
      <c r="AL125" s="12">
        <v>16.679723492000001</v>
      </c>
      <c r="AM125" s="14">
        <v>16.83602917188</v>
      </c>
      <c r="AN125" s="14">
        <v>15.279723492</v>
      </c>
      <c r="AO125" s="15">
        <v>-8.9571228434782562</v>
      </c>
      <c r="AP125" s="15">
        <v>-7.7811833139999962</v>
      </c>
      <c r="AQ125" s="15">
        <v>9.1404697568165147</v>
      </c>
      <c r="AR125" s="15">
        <v>11.133587603389836</v>
      </c>
      <c r="AS125" s="16"/>
      <c r="AT125" s="16"/>
      <c r="AU125" s="17">
        <v>-1.9571228434782562</v>
      </c>
      <c r="AV125" s="17">
        <v>-0.78118331399999619</v>
      </c>
      <c r="AW125" t="s">
        <v>68</v>
      </c>
      <c r="AX125" t="s">
        <v>198</v>
      </c>
      <c r="AY125" t="s">
        <v>198</v>
      </c>
      <c r="AZ125" t="s">
        <v>1556</v>
      </c>
      <c r="BA125" t="s">
        <v>1556</v>
      </c>
      <c r="BB125" t="s">
        <v>198</v>
      </c>
      <c r="BC125" t="s">
        <v>1556</v>
      </c>
      <c r="BD125" s="55">
        <f t="shared" si="3"/>
        <v>0</v>
      </c>
      <c r="BE125" t="s">
        <v>2371</v>
      </c>
    </row>
    <row r="126" spans="1:57" x14ac:dyDescent="0.2">
      <c r="A126" t="s">
        <v>1950</v>
      </c>
      <c r="B126" t="s">
        <v>563</v>
      </c>
      <c r="C126" t="s">
        <v>49</v>
      </c>
      <c r="D126">
        <v>14</v>
      </c>
      <c r="E126" s="18" t="s">
        <v>99</v>
      </c>
      <c r="F126" s="18" t="s">
        <v>100</v>
      </c>
      <c r="G126" s="18">
        <v>51.337350000000001</v>
      </c>
      <c r="H126" s="18">
        <v>0.43694443999999999</v>
      </c>
      <c r="I126">
        <v>14</v>
      </c>
      <c r="J126">
        <v>-7</v>
      </c>
      <c r="K126" t="s">
        <v>564</v>
      </c>
      <c r="L126" t="s">
        <v>53</v>
      </c>
      <c r="M126" t="s">
        <v>2362</v>
      </c>
      <c r="N126" t="s">
        <v>565</v>
      </c>
      <c r="P126" t="s">
        <v>566</v>
      </c>
      <c r="Q126" t="s">
        <v>298</v>
      </c>
      <c r="R126" t="s">
        <v>540</v>
      </c>
      <c r="S126" t="s">
        <v>58</v>
      </c>
      <c r="T126">
        <v>30</v>
      </c>
      <c r="U126" s="24" t="s">
        <v>588</v>
      </c>
      <c r="V126" s="18" t="s">
        <v>121</v>
      </c>
      <c r="W126" s="21" t="s">
        <v>115</v>
      </c>
      <c r="X126" s="1" t="s">
        <v>79</v>
      </c>
      <c r="Y126" s="1" t="s">
        <v>79</v>
      </c>
      <c r="Z126" s="1"/>
      <c r="AA126" s="1"/>
      <c r="AB126" s="1" t="s">
        <v>198</v>
      </c>
      <c r="AC126" s="1">
        <v>0</v>
      </c>
      <c r="AD126" s="1">
        <v>0</v>
      </c>
      <c r="AE126" s="1" t="s">
        <v>73</v>
      </c>
      <c r="AF126" s="20" t="s">
        <v>66</v>
      </c>
      <c r="AG126" s="20" t="s">
        <v>67</v>
      </c>
      <c r="AH126" s="20">
        <v>1</v>
      </c>
      <c r="AI126" s="12">
        <v>-14.426000000000002</v>
      </c>
      <c r="AJ126" s="13">
        <v>-4.72</v>
      </c>
      <c r="AK126" s="14">
        <v>26.044104799999999</v>
      </c>
      <c r="AL126" s="14">
        <v>17.023222703999998</v>
      </c>
      <c r="AM126" s="14">
        <v>17.19782497456</v>
      </c>
      <c r="AN126" s="14">
        <v>15.623222703999998</v>
      </c>
      <c r="AO126" s="15">
        <v>-8.2103854260869582</v>
      </c>
      <c r="AP126" s="15">
        <v>-7.2238733679999996</v>
      </c>
      <c r="AQ126" s="15">
        <v>10.406126396462783</v>
      </c>
      <c r="AR126" s="15">
        <v>12.078180732203391</v>
      </c>
      <c r="AS126" s="16"/>
      <c r="AT126" s="16"/>
      <c r="AU126" s="17">
        <v>-1.2103854260869582</v>
      </c>
      <c r="AV126" s="17">
        <v>-0.22387336799999957</v>
      </c>
      <c r="AW126" t="s">
        <v>68</v>
      </c>
      <c r="AX126" t="s">
        <v>198</v>
      </c>
      <c r="AY126" t="s">
        <v>198</v>
      </c>
      <c r="AZ126" t="s">
        <v>1556</v>
      </c>
      <c r="BA126" t="s">
        <v>1556</v>
      </c>
      <c r="BB126" t="s">
        <v>198</v>
      </c>
      <c r="BC126" t="s">
        <v>1556</v>
      </c>
      <c r="BD126" s="55">
        <f t="shared" si="3"/>
        <v>0</v>
      </c>
      <c r="BE126" t="s">
        <v>2371</v>
      </c>
    </row>
    <row r="127" spans="1:57" x14ac:dyDescent="0.2">
      <c r="A127" t="s">
        <v>1951</v>
      </c>
      <c r="B127" t="s">
        <v>589</v>
      </c>
      <c r="C127" t="s">
        <v>49</v>
      </c>
      <c r="D127">
        <v>14</v>
      </c>
      <c r="E127" s="18" t="s">
        <v>238</v>
      </c>
      <c r="F127" s="18" t="s">
        <v>239</v>
      </c>
      <c r="G127">
        <v>52.204083330000003</v>
      </c>
      <c r="H127" s="18">
        <v>0.11</v>
      </c>
      <c r="I127">
        <v>14</v>
      </c>
      <c r="J127">
        <v>-7.4</v>
      </c>
      <c r="K127" t="s">
        <v>590</v>
      </c>
      <c r="L127" t="s">
        <v>591</v>
      </c>
      <c r="M127" t="s">
        <v>2363</v>
      </c>
      <c r="N127" t="s">
        <v>592</v>
      </c>
      <c r="P127" t="s">
        <v>593</v>
      </c>
      <c r="Q127" s="1" t="s">
        <v>56</v>
      </c>
      <c r="R127" t="s">
        <v>594</v>
      </c>
      <c r="S127" t="s">
        <v>58</v>
      </c>
      <c r="T127">
        <v>2</v>
      </c>
      <c r="U127" s="24" t="s">
        <v>595</v>
      </c>
      <c r="V127" t="s">
        <v>265</v>
      </c>
      <c r="W127" t="s">
        <v>140</v>
      </c>
      <c r="X127" t="s">
        <v>78</v>
      </c>
      <c r="Y127" t="s">
        <v>79</v>
      </c>
      <c r="AA127" s="1" t="s">
        <v>596</v>
      </c>
      <c r="AB127" s="1" t="s">
        <v>597</v>
      </c>
      <c r="AC127" s="1">
        <v>4</v>
      </c>
      <c r="AD127" s="1">
        <v>0</v>
      </c>
      <c r="AE127" s="1" t="s">
        <v>73</v>
      </c>
      <c r="AF127" s="1" t="s">
        <v>66</v>
      </c>
      <c r="AG127" s="1" t="s">
        <v>67</v>
      </c>
      <c r="AH127" s="1">
        <v>1</v>
      </c>
      <c r="AI127" s="12">
        <v>-15.5762</v>
      </c>
      <c r="AJ127" s="13">
        <v>-6.17</v>
      </c>
      <c r="AK127" s="14">
        <v>24.549285300000001</v>
      </c>
      <c r="AL127" s="14">
        <v>15.558299594000001</v>
      </c>
      <c r="AM127" s="14">
        <v>15.65487228666</v>
      </c>
      <c r="AN127" s="14">
        <v>14.158299594000001</v>
      </c>
      <c r="AO127" s="15">
        <v>-11.39500088260869</v>
      </c>
      <c r="AP127" s="15">
        <v>-9.6006363729999933</v>
      </c>
      <c r="AQ127" s="15">
        <v>5.0084730803242543</v>
      </c>
      <c r="AR127" s="15">
        <v>8.0497688593220449</v>
      </c>
      <c r="AS127" s="16"/>
      <c r="AT127" s="16"/>
      <c r="AU127" s="17">
        <v>-3.9950008826086894</v>
      </c>
      <c r="AV127" s="17">
        <v>-2.2006363729999929</v>
      </c>
      <c r="AW127" t="s">
        <v>68</v>
      </c>
      <c r="AX127" t="s">
        <v>1821</v>
      </c>
      <c r="AY127" t="s">
        <v>1821</v>
      </c>
      <c r="AZ127" t="s">
        <v>1556</v>
      </c>
      <c r="BA127" t="s">
        <v>1556</v>
      </c>
      <c r="BB127" t="s">
        <v>1821</v>
      </c>
      <c r="BC127" t="s">
        <v>1556</v>
      </c>
      <c r="BD127" s="55">
        <f>3/3</f>
        <v>1</v>
      </c>
      <c r="BE127" t="s">
        <v>2372</v>
      </c>
    </row>
    <row r="128" spans="1:57" x14ac:dyDescent="0.2">
      <c r="A128" t="s">
        <v>1952</v>
      </c>
      <c r="B128" t="s">
        <v>589</v>
      </c>
      <c r="C128" t="s">
        <v>49</v>
      </c>
      <c r="D128">
        <v>14</v>
      </c>
      <c r="E128" s="18" t="s">
        <v>238</v>
      </c>
      <c r="F128" s="18" t="s">
        <v>239</v>
      </c>
      <c r="G128">
        <v>52.204083330000003</v>
      </c>
      <c r="H128" s="18">
        <v>0.11</v>
      </c>
      <c r="I128">
        <v>14</v>
      </c>
      <c r="J128">
        <v>-7.4</v>
      </c>
      <c r="K128" t="s">
        <v>590</v>
      </c>
      <c r="L128" t="s">
        <v>591</v>
      </c>
      <c r="M128" t="s">
        <v>2363</v>
      </c>
      <c r="N128" t="s">
        <v>592</v>
      </c>
      <c r="P128" t="s">
        <v>593</v>
      </c>
      <c r="Q128" s="1" t="s">
        <v>56</v>
      </c>
      <c r="R128" t="s">
        <v>227</v>
      </c>
      <c r="S128" t="s">
        <v>58</v>
      </c>
      <c r="T128">
        <v>1</v>
      </c>
      <c r="U128" s="23" t="s">
        <v>598</v>
      </c>
      <c r="V128">
        <v>25</v>
      </c>
      <c r="W128" t="s">
        <v>77</v>
      </c>
      <c r="X128" t="s">
        <v>79</v>
      </c>
      <c r="Y128" t="s">
        <v>79</v>
      </c>
      <c r="AA128" s="1" t="s">
        <v>599</v>
      </c>
      <c r="AB128" s="1" t="s">
        <v>600</v>
      </c>
      <c r="AC128" s="1">
        <v>4</v>
      </c>
      <c r="AD128" s="1">
        <v>1</v>
      </c>
      <c r="AE128" s="1" t="s">
        <v>73</v>
      </c>
      <c r="AF128" s="1" t="s">
        <v>66</v>
      </c>
      <c r="AG128" s="1" t="s">
        <v>67</v>
      </c>
      <c r="AH128" s="1">
        <v>1</v>
      </c>
      <c r="AI128" s="12">
        <v>-15.274599999999998</v>
      </c>
      <c r="AJ128" s="13">
        <v>-6.1</v>
      </c>
      <c r="AK128" s="12">
        <v>24.621448999999998</v>
      </c>
      <c r="AL128" s="12">
        <v>15.629020019999999</v>
      </c>
      <c r="AM128" s="14">
        <v>15.729359657799998</v>
      </c>
      <c r="AN128" s="14">
        <v>14.229020019999998</v>
      </c>
      <c r="AO128" s="15">
        <v>-11.241260826086956</v>
      </c>
      <c r="AP128" s="15">
        <v>-9.4858960900000042</v>
      </c>
      <c r="AQ128" s="15">
        <v>5.2690494473102438</v>
      </c>
      <c r="AR128" s="15">
        <v>8.2442439152542306</v>
      </c>
      <c r="AS128" s="16"/>
      <c r="AT128" s="16"/>
      <c r="AU128" s="17">
        <v>-3.8412608260869554</v>
      </c>
      <c r="AV128" s="17">
        <v>-2.0858960900000039</v>
      </c>
      <c r="AW128" t="s">
        <v>601</v>
      </c>
      <c r="AX128" t="s">
        <v>1821</v>
      </c>
      <c r="AY128" t="s">
        <v>1821</v>
      </c>
      <c r="AZ128" t="s">
        <v>1556</v>
      </c>
      <c r="BA128" t="s">
        <v>1556</v>
      </c>
      <c r="BB128" t="s">
        <v>1821</v>
      </c>
      <c r="BC128" t="s">
        <v>1556</v>
      </c>
      <c r="BD128" s="55">
        <f>3/3</f>
        <v>1</v>
      </c>
      <c r="BE128" t="s">
        <v>2372</v>
      </c>
    </row>
    <row r="129" spans="1:57" x14ac:dyDescent="0.2">
      <c r="A129" t="s">
        <v>1953</v>
      </c>
      <c r="B129" t="s">
        <v>589</v>
      </c>
      <c r="C129" t="s">
        <v>49</v>
      </c>
      <c r="D129">
        <v>14</v>
      </c>
      <c r="E129" s="18" t="s">
        <v>238</v>
      </c>
      <c r="F129" s="18" t="s">
        <v>239</v>
      </c>
      <c r="G129">
        <v>52.204083330000003</v>
      </c>
      <c r="H129" s="18">
        <v>0.11</v>
      </c>
      <c r="I129">
        <v>14</v>
      </c>
      <c r="J129">
        <v>-7.4</v>
      </c>
      <c r="K129" t="s">
        <v>590</v>
      </c>
      <c r="L129" t="s">
        <v>591</v>
      </c>
      <c r="M129" t="s">
        <v>2363</v>
      </c>
      <c r="N129" t="s">
        <v>592</v>
      </c>
      <c r="P129" t="s">
        <v>593</v>
      </c>
      <c r="Q129" s="1" t="s">
        <v>56</v>
      </c>
      <c r="R129" t="s">
        <v>144</v>
      </c>
      <c r="S129" t="s">
        <v>58</v>
      </c>
      <c r="T129">
        <v>3</v>
      </c>
      <c r="U129" s="24" t="s">
        <v>602</v>
      </c>
      <c r="V129" t="s">
        <v>244</v>
      </c>
      <c r="W129" s="18" t="s">
        <v>135</v>
      </c>
      <c r="X129" t="s">
        <v>85</v>
      </c>
      <c r="Y129" t="s">
        <v>85</v>
      </c>
      <c r="Z129" s="1">
        <v>183</v>
      </c>
      <c r="AA129" s="1" t="s">
        <v>603</v>
      </c>
      <c r="AB129" s="1" t="s">
        <v>198</v>
      </c>
      <c r="AC129" s="1">
        <v>0</v>
      </c>
      <c r="AD129" s="1">
        <v>0</v>
      </c>
      <c r="AE129" s="1" t="s">
        <v>123</v>
      </c>
      <c r="AF129" s="1" t="s">
        <v>66</v>
      </c>
      <c r="AG129" s="1" t="s">
        <v>67</v>
      </c>
      <c r="AH129" s="1">
        <v>0</v>
      </c>
      <c r="AI129" s="12">
        <v>-14.754600000000002</v>
      </c>
      <c r="AJ129" s="14">
        <v>-5.19</v>
      </c>
      <c r="AK129" s="14">
        <v>25.559577099999998</v>
      </c>
      <c r="AL129" s="14">
        <v>16.548385558</v>
      </c>
      <c r="AM129" s="14">
        <v>16.697695482619999</v>
      </c>
      <c r="AN129" s="14">
        <v>15.148385557999999</v>
      </c>
      <c r="AO129" s="15">
        <v>-9.2426400913043452</v>
      </c>
      <c r="AP129" s="15">
        <v>-7.9942724109999972</v>
      </c>
      <c r="AQ129" s="15">
        <v>8.6565422181282283</v>
      </c>
      <c r="AR129" s="15">
        <v>10.772419642372887</v>
      </c>
      <c r="AS129" s="16"/>
      <c r="AT129" s="16"/>
      <c r="AU129" s="17">
        <v>-1.8426400913043448</v>
      </c>
      <c r="AV129" s="17">
        <v>-0.59427241099999684</v>
      </c>
      <c r="AW129" t="s">
        <v>68</v>
      </c>
      <c r="AX129" t="s">
        <v>198</v>
      </c>
      <c r="AY129" t="s">
        <v>198</v>
      </c>
      <c r="AZ129" t="s">
        <v>1556</v>
      </c>
      <c r="BA129" t="s">
        <v>1556</v>
      </c>
      <c r="BB129" t="s">
        <v>198</v>
      </c>
      <c r="BC129" t="s">
        <v>1556</v>
      </c>
      <c r="BD129" s="55">
        <f t="shared" ref="BD129" si="4">0/3</f>
        <v>0</v>
      </c>
      <c r="BE129" t="s">
        <v>2371</v>
      </c>
    </row>
    <row r="130" spans="1:57" x14ac:dyDescent="0.2">
      <c r="A130" t="s">
        <v>1954</v>
      </c>
      <c r="B130" t="s">
        <v>589</v>
      </c>
      <c r="C130" t="s">
        <v>49</v>
      </c>
      <c r="D130">
        <v>14</v>
      </c>
      <c r="E130" s="18" t="s">
        <v>238</v>
      </c>
      <c r="F130" s="18" t="s">
        <v>239</v>
      </c>
      <c r="G130">
        <v>52.204083330000003</v>
      </c>
      <c r="H130" s="18">
        <v>0.11</v>
      </c>
      <c r="I130">
        <v>14</v>
      </c>
      <c r="J130">
        <v>-7.4</v>
      </c>
      <c r="K130" t="s">
        <v>590</v>
      </c>
      <c r="L130" t="s">
        <v>591</v>
      </c>
      <c r="M130" t="s">
        <v>2363</v>
      </c>
      <c r="N130" t="s">
        <v>592</v>
      </c>
      <c r="P130" t="s">
        <v>593</v>
      </c>
      <c r="Q130" s="1" t="s">
        <v>56</v>
      </c>
      <c r="R130" t="s">
        <v>402</v>
      </c>
      <c r="S130" t="s">
        <v>58</v>
      </c>
      <c r="T130">
        <v>6</v>
      </c>
      <c r="U130" s="11" t="s">
        <v>604</v>
      </c>
      <c r="V130" s="21" t="s">
        <v>265</v>
      </c>
      <c r="W130" s="21" t="s">
        <v>84</v>
      </c>
      <c r="X130" t="s">
        <v>85</v>
      </c>
      <c r="Y130" t="s">
        <v>85</v>
      </c>
      <c r="Z130" s="1">
        <v>176</v>
      </c>
      <c r="AA130" s="1" t="s">
        <v>605</v>
      </c>
      <c r="AB130" s="1" t="s">
        <v>198</v>
      </c>
      <c r="AC130" s="1">
        <v>0</v>
      </c>
      <c r="AD130" s="1">
        <v>0</v>
      </c>
      <c r="AE130" s="1" t="s">
        <v>123</v>
      </c>
      <c r="AF130" s="1" t="s">
        <v>66</v>
      </c>
      <c r="AG130" s="1" t="s">
        <v>67</v>
      </c>
      <c r="AH130" s="1">
        <v>0</v>
      </c>
      <c r="AI130" s="12">
        <v>-14.3048</v>
      </c>
      <c r="AJ130" s="13">
        <v>-5.53</v>
      </c>
      <c r="AK130" s="12">
        <v>25.209067699999999</v>
      </c>
      <c r="AL130" s="12">
        <v>16.204886345999999</v>
      </c>
      <c r="AM130" s="14">
        <v>16.335899679939999</v>
      </c>
      <c r="AN130" s="14">
        <v>14.804886345999998</v>
      </c>
      <c r="AO130" s="15">
        <v>-9.989377508695652</v>
      </c>
      <c r="AP130" s="15">
        <v>-8.5515823570000009</v>
      </c>
      <c r="AQ130" s="15">
        <v>7.3908855784819458</v>
      </c>
      <c r="AR130" s="15">
        <v>9.8278265135593212</v>
      </c>
      <c r="AS130" s="16"/>
      <c r="AT130" s="16"/>
      <c r="AU130" s="17">
        <v>-2.5893775086956516</v>
      </c>
      <c r="AV130" s="17">
        <v>-1.1515823570000006</v>
      </c>
      <c r="AW130" t="s">
        <v>68</v>
      </c>
      <c r="AX130" t="s">
        <v>1821</v>
      </c>
      <c r="AY130" t="s">
        <v>198</v>
      </c>
      <c r="AZ130" t="s">
        <v>1556</v>
      </c>
      <c r="BA130" t="s">
        <v>1556</v>
      </c>
      <c r="BB130" t="s">
        <v>198</v>
      </c>
      <c r="BC130" t="s">
        <v>1556</v>
      </c>
      <c r="BD130" s="55">
        <f>1/3</f>
        <v>0.33333333333333331</v>
      </c>
      <c r="BE130" t="s">
        <v>2371</v>
      </c>
    </row>
    <row r="131" spans="1:57" x14ac:dyDescent="0.2">
      <c r="A131" t="s">
        <v>1955</v>
      </c>
      <c r="B131" t="s">
        <v>589</v>
      </c>
      <c r="C131" t="s">
        <v>49</v>
      </c>
      <c r="D131">
        <v>14</v>
      </c>
      <c r="E131" s="18" t="s">
        <v>238</v>
      </c>
      <c r="F131" s="18" t="s">
        <v>239</v>
      </c>
      <c r="G131">
        <v>52.204083330000003</v>
      </c>
      <c r="H131" s="18">
        <v>0.11</v>
      </c>
      <c r="I131">
        <v>14</v>
      </c>
      <c r="J131">
        <v>-7.4</v>
      </c>
      <c r="K131" t="s">
        <v>590</v>
      </c>
      <c r="L131" t="s">
        <v>591</v>
      </c>
      <c r="M131" t="s">
        <v>2363</v>
      </c>
      <c r="N131" t="s">
        <v>592</v>
      </c>
      <c r="P131" t="s">
        <v>593</v>
      </c>
      <c r="Q131" s="1" t="s">
        <v>56</v>
      </c>
      <c r="R131" t="s">
        <v>554</v>
      </c>
      <c r="S131" t="s">
        <v>58</v>
      </c>
      <c r="T131">
        <v>18</v>
      </c>
      <c r="U131" s="11" t="s">
        <v>606</v>
      </c>
      <c r="V131" t="s">
        <v>265</v>
      </c>
      <c r="W131" s="21" t="s">
        <v>84</v>
      </c>
      <c r="X131" t="s">
        <v>85</v>
      </c>
      <c r="Y131" t="s">
        <v>85</v>
      </c>
      <c r="Z131" s="1">
        <v>171</v>
      </c>
      <c r="AA131" s="1" t="s">
        <v>607</v>
      </c>
      <c r="AB131" s="1" t="s">
        <v>198</v>
      </c>
      <c r="AC131" s="1">
        <v>0</v>
      </c>
      <c r="AD131" s="1">
        <v>0</v>
      </c>
      <c r="AE131" s="1" t="s">
        <v>188</v>
      </c>
      <c r="AF131" s="1" t="s">
        <v>66</v>
      </c>
      <c r="AG131" s="1" t="s">
        <v>67</v>
      </c>
      <c r="AH131" s="1">
        <v>0</v>
      </c>
      <c r="AI131" s="12">
        <v>-14.719200000000001</v>
      </c>
      <c r="AJ131" s="13">
        <v>-5.39</v>
      </c>
      <c r="AK131" s="14">
        <v>25.3533951</v>
      </c>
      <c r="AL131" s="14">
        <v>16.346327198000001</v>
      </c>
      <c r="AM131" s="14">
        <v>16.484874422220003</v>
      </c>
      <c r="AN131" s="14">
        <v>14.946327198000001</v>
      </c>
      <c r="AO131" s="15">
        <v>-9.6818973956521699</v>
      </c>
      <c r="AP131" s="15">
        <v>-8.3221017910000015</v>
      </c>
      <c r="AQ131" s="15">
        <v>7.9120383124539488</v>
      </c>
      <c r="AR131" s="15">
        <v>10.216776625423726</v>
      </c>
      <c r="AS131" s="16"/>
      <c r="AT131" s="16"/>
      <c r="AU131" s="17">
        <v>-2.2818973956521695</v>
      </c>
      <c r="AV131" s="17">
        <v>-0.92210179100000111</v>
      </c>
      <c r="AW131" t="s">
        <v>68</v>
      </c>
      <c r="AX131" t="s">
        <v>1821</v>
      </c>
      <c r="AY131" t="s">
        <v>198</v>
      </c>
      <c r="AZ131" t="s">
        <v>1556</v>
      </c>
      <c r="BA131" t="s">
        <v>1556</v>
      </c>
      <c r="BB131" t="s">
        <v>198</v>
      </c>
      <c r="BC131" t="s">
        <v>1556</v>
      </c>
      <c r="BD131" s="55">
        <f>1/3</f>
        <v>0.33333333333333331</v>
      </c>
      <c r="BE131" t="s">
        <v>2371</v>
      </c>
    </row>
    <row r="132" spans="1:57" x14ac:dyDescent="0.2">
      <c r="A132" t="s">
        <v>1956</v>
      </c>
      <c r="B132" t="s">
        <v>589</v>
      </c>
      <c r="C132" t="s">
        <v>49</v>
      </c>
      <c r="D132">
        <v>14</v>
      </c>
      <c r="E132" s="18" t="s">
        <v>238</v>
      </c>
      <c r="F132" s="18" t="s">
        <v>239</v>
      </c>
      <c r="G132">
        <v>52.204083330000003</v>
      </c>
      <c r="H132" s="18">
        <v>0.11</v>
      </c>
      <c r="I132">
        <v>14</v>
      </c>
      <c r="J132">
        <v>-7.4</v>
      </c>
      <c r="K132" t="s">
        <v>590</v>
      </c>
      <c r="L132" t="s">
        <v>591</v>
      </c>
      <c r="M132" t="s">
        <v>2363</v>
      </c>
      <c r="N132" t="s">
        <v>592</v>
      </c>
      <c r="P132" t="s">
        <v>593</v>
      </c>
      <c r="Q132" s="1" t="s">
        <v>56</v>
      </c>
      <c r="R132" t="s">
        <v>199</v>
      </c>
      <c r="S132" t="s">
        <v>58</v>
      </c>
      <c r="T132">
        <v>12</v>
      </c>
      <c r="U132" s="11" t="s">
        <v>608</v>
      </c>
      <c r="V132" t="s">
        <v>279</v>
      </c>
      <c r="W132" t="s">
        <v>140</v>
      </c>
      <c r="X132" t="s">
        <v>79</v>
      </c>
      <c r="Y132" t="s">
        <v>79</v>
      </c>
      <c r="Z132" s="1">
        <v>161</v>
      </c>
      <c r="AA132" s="1" t="s">
        <v>609</v>
      </c>
      <c r="AB132" s="1" t="s">
        <v>198</v>
      </c>
      <c r="AC132" s="1">
        <v>0</v>
      </c>
      <c r="AD132" s="1">
        <v>0</v>
      </c>
      <c r="AE132" s="1" t="s">
        <v>109</v>
      </c>
      <c r="AF132" s="1" t="s">
        <v>444</v>
      </c>
      <c r="AG132" s="1" t="s">
        <v>67</v>
      </c>
      <c r="AH132" s="1">
        <v>1</v>
      </c>
      <c r="AI132" s="12">
        <v>-14.626200000000001</v>
      </c>
      <c r="AJ132" s="14">
        <v>-5.03</v>
      </c>
      <c r="AK132" s="12">
        <v>25.724522700000001</v>
      </c>
      <c r="AL132" s="12">
        <v>16.710032246000001</v>
      </c>
      <c r="AM132" s="14">
        <v>16.86795233094</v>
      </c>
      <c r="AN132" s="14">
        <v>15.310032246</v>
      </c>
      <c r="AO132" s="15">
        <v>-8.8912342478260822</v>
      </c>
      <c r="AP132" s="15">
        <v>-7.7320089069999938</v>
      </c>
      <c r="AQ132" s="15">
        <v>9.2521453426676565</v>
      </c>
      <c r="AR132" s="15">
        <v>11.216934055932214</v>
      </c>
      <c r="AS132" s="16"/>
      <c r="AT132" s="16"/>
      <c r="AU132" s="17">
        <v>-1.4912342478260818</v>
      </c>
      <c r="AV132" s="17">
        <v>-0.33200890699999341</v>
      </c>
      <c r="AW132" t="s">
        <v>68</v>
      </c>
      <c r="AX132" t="s">
        <v>198</v>
      </c>
      <c r="AY132" t="s">
        <v>198</v>
      </c>
      <c r="AZ132" t="s">
        <v>1556</v>
      </c>
      <c r="BA132" t="s">
        <v>1556</v>
      </c>
      <c r="BB132" t="s">
        <v>198</v>
      </c>
      <c r="BC132" t="s">
        <v>1556</v>
      </c>
      <c r="BD132" s="55">
        <f t="shared" ref="BD132" si="5">0/3</f>
        <v>0</v>
      </c>
      <c r="BE132" t="s">
        <v>2371</v>
      </c>
    </row>
    <row r="133" spans="1:57" x14ac:dyDescent="0.2">
      <c r="A133" t="s">
        <v>1957</v>
      </c>
      <c r="B133" t="s">
        <v>589</v>
      </c>
      <c r="C133" t="s">
        <v>49</v>
      </c>
      <c r="D133">
        <v>14</v>
      </c>
      <c r="E133" s="18" t="s">
        <v>238</v>
      </c>
      <c r="F133" s="18" t="s">
        <v>239</v>
      </c>
      <c r="G133">
        <v>52.204083330000003</v>
      </c>
      <c r="H133" s="18">
        <v>0.11</v>
      </c>
      <c r="I133">
        <v>14</v>
      </c>
      <c r="J133">
        <v>-7.4</v>
      </c>
      <c r="K133" t="s">
        <v>590</v>
      </c>
      <c r="L133" t="s">
        <v>591</v>
      </c>
      <c r="M133" t="s">
        <v>2363</v>
      </c>
      <c r="N133" t="s">
        <v>592</v>
      </c>
      <c r="P133" t="s">
        <v>593</v>
      </c>
      <c r="Q133" s="1" t="s">
        <v>56</v>
      </c>
      <c r="R133" t="s">
        <v>396</v>
      </c>
      <c r="S133" t="s">
        <v>58</v>
      </c>
      <c r="T133">
        <v>20</v>
      </c>
      <c r="U133" s="11" t="s">
        <v>610</v>
      </c>
      <c r="V133" t="s">
        <v>244</v>
      </c>
      <c r="W133" s="18" t="s">
        <v>135</v>
      </c>
      <c r="X133" t="s">
        <v>85</v>
      </c>
      <c r="Y133" t="s">
        <v>85</v>
      </c>
      <c r="Z133" s="1">
        <v>174</v>
      </c>
      <c r="AA133" s="1" t="s">
        <v>611</v>
      </c>
      <c r="AB133" s="1" t="s">
        <v>198</v>
      </c>
      <c r="AC133" s="1">
        <v>0</v>
      </c>
      <c r="AD133" s="1">
        <v>0</v>
      </c>
      <c r="AE133" s="1" t="s">
        <v>73</v>
      </c>
      <c r="AF133" s="1" t="s">
        <v>66</v>
      </c>
      <c r="AG133" s="1" t="s">
        <v>67</v>
      </c>
      <c r="AH133" s="1">
        <v>0</v>
      </c>
      <c r="AI133" s="12">
        <v>-14.777000000000001</v>
      </c>
      <c r="AJ133" s="13">
        <v>-6.14</v>
      </c>
      <c r="AK133" s="14">
        <v>24.580212599999999</v>
      </c>
      <c r="AL133" s="14">
        <v>15.588608347999998</v>
      </c>
      <c r="AM133" s="14">
        <v>15.68679544572</v>
      </c>
      <c r="AN133" s="14">
        <v>14.188608347999997</v>
      </c>
      <c r="AO133" s="15">
        <v>-11.329112286956525</v>
      </c>
      <c r="AP133" s="15">
        <v>-9.551461965999998</v>
      </c>
      <c r="AQ133" s="15">
        <v>5.1201486661753819</v>
      </c>
      <c r="AR133" s="15">
        <v>8.1331153118644099</v>
      </c>
      <c r="AS133" s="16"/>
      <c r="AT133" s="16"/>
      <c r="AU133" s="17">
        <v>-3.9291122869565243</v>
      </c>
      <c r="AV133" s="17">
        <v>-2.1514619659999976</v>
      </c>
      <c r="AW133" t="s">
        <v>68</v>
      </c>
      <c r="AX133" t="s">
        <v>1821</v>
      </c>
      <c r="AY133" t="s">
        <v>1821</v>
      </c>
      <c r="AZ133" t="s">
        <v>1556</v>
      </c>
      <c r="BA133" t="s">
        <v>1556</v>
      </c>
      <c r="BB133" t="s">
        <v>1821</v>
      </c>
      <c r="BC133" t="s">
        <v>1556</v>
      </c>
      <c r="BD133" s="55">
        <f>3/3</f>
        <v>1</v>
      </c>
      <c r="BE133" t="s">
        <v>2372</v>
      </c>
    </row>
    <row r="134" spans="1:57" x14ac:dyDescent="0.2">
      <c r="A134" t="s">
        <v>1958</v>
      </c>
      <c r="B134" t="s">
        <v>589</v>
      </c>
      <c r="C134" t="s">
        <v>49</v>
      </c>
      <c r="D134">
        <v>14</v>
      </c>
      <c r="E134" s="18" t="s">
        <v>238</v>
      </c>
      <c r="F134" s="18" t="s">
        <v>239</v>
      </c>
      <c r="G134">
        <v>52.204083330000003</v>
      </c>
      <c r="H134" s="18">
        <v>0.11</v>
      </c>
      <c r="I134">
        <v>14</v>
      </c>
      <c r="J134">
        <v>-7.4</v>
      </c>
      <c r="K134" t="s">
        <v>590</v>
      </c>
      <c r="L134" t="s">
        <v>591</v>
      </c>
      <c r="M134" t="s">
        <v>2363</v>
      </c>
      <c r="N134" t="s">
        <v>592</v>
      </c>
      <c r="P134" t="s">
        <v>593</v>
      </c>
      <c r="Q134" s="1" t="s">
        <v>56</v>
      </c>
      <c r="R134" t="s">
        <v>509</v>
      </c>
      <c r="S134" t="s">
        <v>58</v>
      </c>
      <c r="T134">
        <v>7</v>
      </c>
      <c r="U134" s="11" t="s">
        <v>612</v>
      </c>
      <c r="V134" t="s">
        <v>244</v>
      </c>
      <c r="W134" t="s">
        <v>494</v>
      </c>
      <c r="X134" t="s">
        <v>79</v>
      </c>
      <c r="Y134" t="s">
        <v>79</v>
      </c>
      <c r="Z134" s="1">
        <v>159</v>
      </c>
      <c r="AA134" s="1" t="s">
        <v>613</v>
      </c>
      <c r="AB134" s="1" t="s">
        <v>198</v>
      </c>
      <c r="AC134" s="1">
        <v>0</v>
      </c>
      <c r="AD134" s="1">
        <v>0</v>
      </c>
      <c r="AE134" s="1" t="s">
        <v>109</v>
      </c>
      <c r="AF134" s="1" t="s">
        <v>66</v>
      </c>
      <c r="AG134" s="1" t="s">
        <v>67</v>
      </c>
      <c r="AH134" s="1">
        <v>1</v>
      </c>
      <c r="AI134" s="12">
        <v>-14.300599999999999</v>
      </c>
      <c r="AJ134" s="13">
        <v>-6.14</v>
      </c>
      <c r="AK134" s="12">
        <v>24.580212599999999</v>
      </c>
      <c r="AL134" s="12">
        <v>15.588608347999998</v>
      </c>
      <c r="AM134" s="14">
        <v>15.68679544572</v>
      </c>
      <c r="AN134" s="14">
        <v>14.188608347999997</v>
      </c>
      <c r="AO134" s="15">
        <v>-11.329112286956525</v>
      </c>
      <c r="AP134" s="15">
        <v>-9.551461965999998</v>
      </c>
      <c r="AQ134" s="15">
        <v>5.1201486661753819</v>
      </c>
      <c r="AR134" s="15">
        <v>8.1331153118644099</v>
      </c>
      <c r="AS134" s="16"/>
      <c r="AT134" s="16"/>
      <c r="AU134" s="17">
        <v>-3.9291122869565243</v>
      </c>
      <c r="AV134" s="17">
        <v>-2.1514619659999976</v>
      </c>
      <c r="AW134" t="s">
        <v>68</v>
      </c>
      <c r="AX134" t="s">
        <v>1821</v>
      </c>
      <c r="AY134" t="s">
        <v>1821</v>
      </c>
      <c r="AZ134" t="s">
        <v>1556</v>
      </c>
      <c r="BA134" t="s">
        <v>1556</v>
      </c>
      <c r="BB134" t="s">
        <v>1821</v>
      </c>
      <c r="BC134" t="s">
        <v>1556</v>
      </c>
      <c r="BD134" s="55">
        <f>3/3</f>
        <v>1</v>
      </c>
      <c r="BE134" t="s">
        <v>2372</v>
      </c>
    </row>
    <row r="135" spans="1:57" x14ac:dyDescent="0.2">
      <c r="A135" t="s">
        <v>1959</v>
      </c>
      <c r="B135" t="s">
        <v>589</v>
      </c>
      <c r="C135" t="s">
        <v>49</v>
      </c>
      <c r="D135">
        <v>14</v>
      </c>
      <c r="E135" s="18" t="s">
        <v>238</v>
      </c>
      <c r="F135" s="18" t="s">
        <v>239</v>
      </c>
      <c r="G135">
        <v>52.204083330000003</v>
      </c>
      <c r="H135" s="18">
        <v>0.11</v>
      </c>
      <c r="I135">
        <v>14</v>
      </c>
      <c r="J135">
        <v>-7.4</v>
      </c>
      <c r="K135" t="s">
        <v>590</v>
      </c>
      <c r="L135" t="s">
        <v>591</v>
      </c>
      <c r="M135" t="s">
        <v>2363</v>
      </c>
      <c r="N135" t="s">
        <v>592</v>
      </c>
      <c r="P135" t="s">
        <v>593</v>
      </c>
      <c r="Q135" s="1" t="s">
        <v>56</v>
      </c>
      <c r="R135" t="s">
        <v>149</v>
      </c>
      <c r="S135" t="s">
        <v>58</v>
      </c>
      <c r="T135">
        <v>9</v>
      </c>
      <c r="U135" s="11" t="s">
        <v>614</v>
      </c>
      <c r="V135" t="s">
        <v>265</v>
      </c>
      <c r="W135" s="21" t="s">
        <v>84</v>
      </c>
      <c r="X135" t="s">
        <v>86</v>
      </c>
      <c r="Y135" t="s">
        <v>86</v>
      </c>
      <c r="Z135" s="1">
        <v>173</v>
      </c>
      <c r="AA135" s="1" t="s">
        <v>615</v>
      </c>
      <c r="AB135" s="1" t="s">
        <v>198</v>
      </c>
      <c r="AC135" s="1">
        <v>0</v>
      </c>
      <c r="AD135" s="1">
        <v>0</v>
      </c>
      <c r="AE135" s="1" t="s">
        <v>65</v>
      </c>
      <c r="AF135" s="1" t="s">
        <v>66</v>
      </c>
      <c r="AG135" s="1" t="s">
        <v>67</v>
      </c>
      <c r="AH135" s="1">
        <v>0</v>
      </c>
      <c r="AI135" s="12">
        <v>-13.97</v>
      </c>
      <c r="AJ135" s="14">
        <v>-5.76</v>
      </c>
      <c r="AK135" s="14">
        <v>24.971958399999998</v>
      </c>
      <c r="AL135" s="14">
        <v>15.972519231999996</v>
      </c>
      <c r="AM135" s="14">
        <v>16.091155460479996</v>
      </c>
      <c r="AN135" s="14">
        <v>14.572519231999996</v>
      </c>
      <c r="AO135" s="15">
        <v>-10.494523408695658</v>
      </c>
      <c r="AP135" s="15">
        <v>-8.9285861440000005</v>
      </c>
      <c r="AQ135" s="15">
        <v>6.5347060869565121</v>
      </c>
      <c r="AR135" s="15">
        <v>9.188837044067796</v>
      </c>
      <c r="AS135" s="16"/>
      <c r="AT135" s="16"/>
      <c r="AU135" s="17">
        <v>-3.0945234086956575</v>
      </c>
      <c r="AV135" s="17">
        <v>-1.5285861440000001</v>
      </c>
      <c r="AW135" t="s">
        <v>68</v>
      </c>
      <c r="AX135" t="s">
        <v>1821</v>
      </c>
      <c r="AY135" t="s">
        <v>198</v>
      </c>
      <c r="AZ135" t="s">
        <v>1556</v>
      </c>
      <c r="BA135" t="s">
        <v>1556</v>
      </c>
      <c r="BB135" t="s">
        <v>1821</v>
      </c>
      <c r="BC135" t="s">
        <v>1556</v>
      </c>
      <c r="BD135" s="55">
        <f>2/3</f>
        <v>0.66666666666666663</v>
      </c>
      <c r="BE135" t="s">
        <v>2372</v>
      </c>
    </row>
    <row r="136" spans="1:57" x14ac:dyDescent="0.2">
      <c r="A136" t="s">
        <v>1960</v>
      </c>
      <c r="B136" t="s">
        <v>589</v>
      </c>
      <c r="C136" t="s">
        <v>49</v>
      </c>
      <c r="D136">
        <v>14</v>
      </c>
      <c r="E136" s="18" t="s">
        <v>238</v>
      </c>
      <c r="F136" s="18" t="s">
        <v>239</v>
      </c>
      <c r="G136">
        <v>52.204083330000003</v>
      </c>
      <c r="H136" s="18">
        <v>0.11</v>
      </c>
      <c r="I136">
        <v>14</v>
      </c>
      <c r="J136">
        <v>-7.4</v>
      </c>
      <c r="K136" t="s">
        <v>590</v>
      </c>
      <c r="L136" t="s">
        <v>591</v>
      </c>
      <c r="M136" t="s">
        <v>2363</v>
      </c>
      <c r="N136" t="s">
        <v>592</v>
      </c>
      <c r="P136" t="s">
        <v>593</v>
      </c>
      <c r="Q136" s="1" t="s">
        <v>56</v>
      </c>
      <c r="R136" t="s">
        <v>425</v>
      </c>
      <c r="S136" t="s">
        <v>58</v>
      </c>
      <c r="T136">
        <v>17</v>
      </c>
      <c r="U136" s="11" t="s">
        <v>616</v>
      </c>
      <c r="V136" t="s">
        <v>279</v>
      </c>
      <c r="W136" t="s">
        <v>140</v>
      </c>
      <c r="X136" t="s">
        <v>79</v>
      </c>
      <c r="Y136" t="s">
        <v>79</v>
      </c>
      <c r="Z136" s="1">
        <v>161</v>
      </c>
      <c r="AA136" s="1" t="s">
        <v>617</v>
      </c>
      <c r="AB136" s="1" t="s">
        <v>198</v>
      </c>
      <c r="AC136" s="1">
        <v>0</v>
      </c>
      <c r="AD136" s="1">
        <v>0</v>
      </c>
      <c r="AE136" s="1" t="s">
        <v>188</v>
      </c>
      <c r="AF136" s="1" t="s">
        <v>66</v>
      </c>
      <c r="AG136" s="1" t="s">
        <v>67</v>
      </c>
      <c r="AH136" s="1">
        <v>1</v>
      </c>
      <c r="AI136" s="12">
        <v>-13.831800000000001</v>
      </c>
      <c r="AJ136" s="13">
        <v>-4.8600000000000003</v>
      </c>
      <c r="AK136" s="12">
        <v>25.899777399999998</v>
      </c>
      <c r="AL136" s="12">
        <v>16.881781851999996</v>
      </c>
      <c r="AM136" s="14">
        <v>17.048850232279996</v>
      </c>
      <c r="AN136" s="14">
        <v>15.481781851999996</v>
      </c>
      <c r="AO136" s="15">
        <v>-8.5178655391304403</v>
      </c>
      <c r="AP136" s="15">
        <v>-7.453353933999999</v>
      </c>
      <c r="AQ136" s="15">
        <v>9.8849736624907791</v>
      </c>
      <c r="AR136" s="15">
        <v>11.689230620338984</v>
      </c>
      <c r="AS136" s="16"/>
      <c r="AT136" s="16"/>
      <c r="AU136" s="17">
        <v>-1.11786553913044</v>
      </c>
      <c r="AV136" s="17">
        <v>-5.3353933999998659E-2</v>
      </c>
      <c r="AW136" t="s">
        <v>68</v>
      </c>
      <c r="AX136" t="s">
        <v>198</v>
      </c>
      <c r="AY136" t="s">
        <v>198</v>
      </c>
      <c r="AZ136" t="s">
        <v>1556</v>
      </c>
      <c r="BA136" t="s">
        <v>1556</v>
      </c>
      <c r="BB136" t="s">
        <v>198</v>
      </c>
      <c r="BC136" t="s">
        <v>1556</v>
      </c>
      <c r="BD136" s="55">
        <f t="shared" ref="BD136" si="6">0/3</f>
        <v>0</v>
      </c>
      <c r="BE136" t="s">
        <v>2371</v>
      </c>
    </row>
    <row r="137" spans="1:57" x14ac:dyDescent="0.2">
      <c r="A137" t="s">
        <v>1961</v>
      </c>
      <c r="B137" t="s">
        <v>589</v>
      </c>
      <c r="C137" t="s">
        <v>49</v>
      </c>
      <c r="D137">
        <v>14</v>
      </c>
      <c r="E137" s="18" t="s">
        <v>238</v>
      </c>
      <c r="F137" s="18" t="s">
        <v>239</v>
      </c>
      <c r="G137">
        <v>52.204083330000003</v>
      </c>
      <c r="H137" s="18">
        <v>0.11</v>
      </c>
      <c r="I137">
        <v>14</v>
      </c>
      <c r="J137">
        <v>-7.4</v>
      </c>
      <c r="K137" t="s">
        <v>590</v>
      </c>
      <c r="L137" t="s">
        <v>591</v>
      </c>
      <c r="M137" t="s">
        <v>2363</v>
      </c>
      <c r="N137" t="s">
        <v>592</v>
      </c>
      <c r="P137" t="s">
        <v>593</v>
      </c>
      <c r="Q137" s="1" t="s">
        <v>56</v>
      </c>
      <c r="R137" t="s">
        <v>430</v>
      </c>
      <c r="S137" t="s">
        <v>58</v>
      </c>
      <c r="T137">
        <v>14</v>
      </c>
      <c r="U137" s="11" t="s">
        <v>618</v>
      </c>
      <c r="V137" t="s">
        <v>279</v>
      </c>
      <c r="W137" t="s">
        <v>146</v>
      </c>
      <c r="X137" t="s">
        <v>85</v>
      </c>
      <c r="Y137" t="s">
        <v>85</v>
      </c>
      <c r="Z137" s="1">
        <v>176</v>
      </c>
      <c r="AA137" s="1" t="s">
        <v>619</v>
      </c>
      <c r="AB137" s="1" t="s">
        <v>620</v>
      </c>
      <c r="AC137" s="1">
        <v>3</v>
      </c>
      <c r="AD137" s="1">
        <v>0</v>
      </c>
      <c r="AE137" s="1" t="s">
        <v>188</v>
      </c>
      <c r="AF137" s="1" t="s">
        <v>66</v>
      </c>
      <c r="AG137" s="1" t="s">
        <v>67</v>
      </c>
      <c r="AH137" s="1">
        <v>0</v>
      </c>
      <c r="AI137" s="12">
        <v>-13.3726</v>
      </c>
      <c r="AJ137" s="13">
        <v>-5.63</v>
      </c>
      <c r="AK137" s="14">
        <v>25.105976699999999</v>
      </c>
      <c r="AL137" s="14">
        <v>16.103857165999997</v>
      </c>
      <c r="AM137" s="14">
        <v>16.229489149739997</v>
      </c>
      <c r="AN137" s="14">
        <v>14.703857165999997</v>
      </c>
      <c r="AO137" s="15">
        <v>-10.209006160869569</v>
      </c>
      <c r="AP137" s="15">
        <v>-8.7154970469999995</v>
      </c>
      <c r="AQ137" s="15">
        <v>7.0186336256447985</v>
      </c>
      <c r="AR137" s="15">
        <v>9.5500050050847474</v>
      </c>
      <c r="AS137" s="16"/>
      <c r="AT137" s="16"/>
      <c r="AU137" s="17">
        <v>-2.8090061608695684</v>
      </c>
      <c r="AV137" s="17">
        <v>-1.3154970469999991</v>
      </c>
      <c r="AW137" t="s">
        <v>68</v>
      </c>
      <c r="AX137" t="s">
        <v>1821</v>
      </c>
      <c r="AY137" t="s">
        <v>198</v>
      </c>
      <c r="AZ137" t="s">
        <v>1556</v>
      </c>
      <c r="BA137" t="s">
        <v>1556</v>
      </c>
      <c r="BB137" t="s">
        <v>198</v>
      </c>
      <c r="BC137" t="s">
        <v>1556</v>
      </c>
      <c r="BD137" s="55">
        <f>1/3</f>
        <v>0.33333333333333331</v>
      </c>
      <c r="BE137" t="s">
        <v>2371</v>
      </c>
    </row>
    <row r="138" spans="1:57" x14ac:dyDescent="0.2">
      <c r="A138" t="s">
        <v>1962</v>
      </c>
      <c r="B138" t="s">
        <v>621</v>
      </c>
      <c r="C138" t="s">
        <v>49</v>
      </c>
      <c r="D138">
        <v>14</v>
      </c>
      <c r="E138" s="18" t="s">
        <v>622</v>
      </c>
      <c r="F138" s="18" t="s">
        <v>51</v>
      </c>
      <c r="G138">
        <v>51.824145000000001</v>
      </c>
      <c r="H138">
        <v>-0.33026699999999998</v>
      </c>
      <c r="I138">
        <v>100</v>
      </c>
      <c r="J138">
        <v>-7.4</v>
      </c>
      <c r="K138" t="s">
        <v>623</v>
      </c>
      <c r="L138" t="s">
        <v>53</v>
      </c>
      <c r="M138" t="s">
        <v>2357</v>
      </c>
      <c r="N138" t="s">
        <v>54</v>
      </c>
      <c r="O138" s="1" t="s">
        <v>624</v>
      </c>
      <c r="P138" t="s">
        <v>625</v>
      </c>
      <c r="Q138" t="s">
        <v>298</v>
      </c>
      <c r="R138" t="s">
        <v>626</v>
      </c>
      <c r="S138" t="s">
        <v>58</v>
      </c>
      <c r="T138" s="1" t="s">
        <v>627</v>
      </c>
      <c r="U138" s="24" t="s">
        <v>628</v>
      </c>
      <c r="V138" t="s">
        <v>60</v>
      </c>
      <c r="W138" t="s">
        <v>146</v>
      </c>
      <c r="X138" t="s">
        <v>85</v>
      </c>
      <c r="Y138" t="s">
        <v>85</v>
      </c>
      <c r="Z138" s="1">
        <v>171.3</v>
      </c>
      <c r="AA138" s="1" t="s">
        <v>629</v>
      </c>
      <c r="AB138" s="1" t="s">
        <v>630</v>
      </c>
      <c r="AC138" s="1">
        <v>3</v>
      </c>
      <c r="AD138" s="1">
        <v>0</v>
      </c>
      <c r="AE138" s="1" t="s">
        <v>268</v>
      </c>
      <c r="AF138" s="1" t="s">
        <v>66</v>
      </c>
      <c r="AG138" s="1" t="s">
        <v>67</v>
      </c>
      <c r="AH138" s="1">
        <v>0</v>
      </c>
      <c r="AI138" s="12">
        <v>-13.477400000000003</v>
      </c>
      <c r="AJ138" s="13">
        <v>-6.03</v>
      </c>
      <c r="AK138" s="14">
        <v>24.693612699999999</v>
      </c>
      <c r="AL138" s="14">
        <v>15.699740446</v>
      </c>
      <c r="AM138" s="14">
        <v>15.80384702894</v>
      </c>
      <c r="AN138" s="14">
        <v>14.299740445999999</v>
      </c>
      <c r="AO138" s="15">
        <v>-11.087520769565215</v>
      </c>
      <c r="AP138" s="15">
        <v>-9.3711558070000009</v>
      </c>
      <c r="AQ138" s="15">
        <v>5.5296258142962458</v>
      </c>
      <c r="AR138" s="15">
        <v>8.4387189711864394</v>
      </c>
      <c r="AS138" s="16">
        <v>0.70865400000000001</v>
      </c>
      <c r="AT138" s="12">
        <v>74.16</v>
      </c>
      <c r="AU138" s="17">
        <v>-3.6875207695652144</v>
      </c>
      <c r="AV138" s="17">
        <v>-1.9711558070000006</v>
      </c>
      <c r="AW138" t="s">
        <v>68</v>
      </c>
      <c r="AX138" t="s">
        <v>1821</v>
      </c>
      <c r="AY138" t="s">
        <v>198</v>
      </c>
      <c r="AZ138" t="s">
        <v>1821</v>
      </c>
      <c r="BA138" t="s">
        <v>1821</v>
      </c>
      <c r="BB138" t="s">
        <v>1821</v>
      </c>
      <c r="BC138" t="s">
        <v>198</v>
      </c>
      <c r="BD138" s="55">
        <f>4/6</f>
        <v>0.66666666666666663</v>
      </c>
      <c r="BE138" t="s">
        <v>2372</v>
      </c>
    </row>
    <row r="139" spans="1:57" x14ac:dyDescent="0.2">
      <c r="A139" t="s">
        <v>1963</v>
      </c>
      <c r="B139" s="1" t="s">
        <v>631</v>
      </c>
      <c r="C139" t="s">
        <v>49</v>
      </c>
      <c r="D139">
        <v>14</v>
      </c>
      <c r="E139" t="s">
        <v>99</v>
      </c>
      <c r="F139" s="18" t="s">
        <v>100</v>
      </c>
      <c r="G139">
        <v>51.207307</v>
      </c>
      <c r="H139">
        <v>1.381475</v>
      </c>
      <c r="I139">
        <v>36</v>
      </c>
      <c r="J139">
        <v>-7</v>
      </c>
      <c r="K139" t="s">
        <v>632</v>
      </c>
      <c r="L139" t="s">
        <v>53</v>
      </c>
      <c r="M139" t="s">
        <v>2362</v>
      </c>
      <c r="N139" t="s">
        <v>102</v>
      </c>
      <c r="P139" t="s">
        <v>408</v>
      </c>
      <c r="Q139" t="s">
        <v>104</v>
      </c>
      <c r="R139" t="s">
        <v>633</v>
      </c>
      <c r="S139" t="s">
        <v>58</v>
      </c>
      <c r="T139">
        <v>17</v>
      </c>
      <c r="U139" s="26" t="s">
        <v>634</v>
      </c>
      <c r="V139" t="s">
        <v>279</v>
      </c>
      <c r="W139" t="s">
        <v>146</v>
      </c>
      <c r="X139" t="s">
        <v>85</v>
      </c>
      <c r="Y139" t="s">
        <v>85</v>
      </c>
      <c r="AA139" s="1" t="s">
        <v>635</v>
      </c>
      <c r="AB139" s="1" t="s">
        <v>636</v>
      </c>
      <c r="AC139" s="1">
        <v>5</v>
      </c>
      <c r="AD139" s="1">
        <v>0</v>
      </c>
      <c r="AE139" s="1" t="s">
        <v>268</v>
      </c>
      <c r="AF139" s="1" t="s">
        <v>66</v>
      </c>
      <c r="AG139" s="1" t="s">
        <v>67</v>
      </c>
      <c r="AH139" s="1">
        <v>0</v>
      </c>
      <c r="AI139" s="12">
        <v>-13.574199999999999</v>
      </c>
      <c r="AJ139" s="13">
        <v>-5.48</v>
      </c>
      <c r="AK139" s="12">
        <v>25.260613200000002</v>
      </c>
      <c r="AL139" s="12">
        <v>16.255400936000001</v>
      </c>
      <c r="AM139" s="14">
        <v>16.389104945040003</v>
      </c>
      <c r="AN139" s="14">
        <v>14.855400936000001</v>
      </c>
      <c r="AO139" s="15">
        <v>-9.87956318260869</v>
      </c>
      <c r="AP139" s="15">
        <v>-8.4696250119999945</v>
      </c>
      <c r="AQ139" s="15">
        <v>7.5770115549005252</v>
      </c>
      <c r="AR139" s="15">
        <v>9.9667372677966188</v>
      </c>
      <c r="AS139" s="16"/>
      <c r="AT139" s="16"/>
      <c r="AU139" s="17">
        <v>-2.87956318260869</v>
      </c>
      <c r="AV139" s="17">
        <v>-1.4696250119999945</v>
      </c>
      <c r="AW139" t="s">
        <v>68</v>
      </c>
      <c r="AX139" t="s">
        <v>1821</v>
      </c>
      <c r="AY139" t="s">
        <v>198</v>
      </c>
      <c r="AZ139" t="s">
        <v>1556</v>
      </c>
      <c r="BA139" t="s">
        <v>1556</v>
      </c>
      <c r="BB139" t="s">
        <v>198</v>
      </c>
      <c r="BC139" t="s">
        <v>1556</v>
      </c>
      <c r="BD139" s="55">
        <f>1/3</f>
        <v>0.33333333333333331</v>
      </c>
      <c r="BE139" t="s">
        <v>2371</v>
      </c>
    </row>
    <row r="140" spans="1:57" x14ac:dyDescent="0.2">
      <c r="A140" t="s">
        <v>1964</v>
      </c>
      <c r="B140" s="1" t="s">
        <v>631</v>
      </c>
      <c r="C140" t="s">
        <v>49</v>
      </c>
      <c r="D140">
        <v>14</v>
      </c>
      <c r="E140" t="s">
        <v>99</v>
      </c>
      <c r="F140" s="18" t="s">
        <v>100</v>
      </c>
      <c r="G140">
        <v>51.207307</v>
      </c>
      <c r="H140">
        <v>1.381475</v>
      </c>
      <c r="I140">
        <v>36</v>
      </c>
      <c r="J140">
        <v>-7</v>
      </c>
      <c r="K140" t="s">
        <v>632</v>
      </c>
      <c r="L140" t="s">
        <v>53</v>
      </c>
      <c r="M140" t="s">
        <v>2362</v>
      </c>
      <c r="N140" t="s">
        <v>102</v>
      </c>
      <c r="P140" t="s">
        <v>637</v>
      </c>
      <c r="Q140" t="s">
        <v>131</v>
      </c>
      <c r="R140" t="s">
        <v>633</v>
      </c>
      <c r="S140" t="s">
        <v>58</v>
      </c>
      <c r="T140">
        <v>22</v>
      </c>
      <c r="U140" s="26" t="s">
        <v>638</v>
      </c>
      <c r="V140" s="19" t="s">
        <v>320</v>
      </c>
      <c r="W140" s="18" t="s">
        <v>84</v>
      </c>
      <c r="X140" t="s">
        <v>85</v>
      </c>
      <c r="Y140" t="s">
        <v>85</v>
      </c>
      <c r="AA140" s="1" t="s">
        <v>639</v>
      </c>
      <c r="AB140" s="1" t="s">
        <v>640</v>
      </c>
      <c r="AC140" s="1">
        <v>4</v>
      </c>
      <c r="AD140" s="1">
        <v>0</v>
      </c>
      <c r="AE140" s="1" t="s">
        <v>202</v>
      </c>
      <c r="AF140" s="1" t="s">
        <v>66</v>
      </c>
      <c r="AG140" s="1" t="s">
        <v>67</v>
      </c>
      <c r="AH140" s="1">
        <v>0</v>
      </c>
      <c r="AI140" s="12">
        <v>-13.1286</v>
      </c>
      <c r="AJ140" s="13">
        <v>-4.21</v>
      </c>
      <c r="AK140" s="14">
        <v>26.569868899999999</v>
      </c>
      <c r="AL140" s="14">
        <v>17.538471521999998</v>
      </c>
      <c r="AM140" s="14">
        <v>17.740518678579996</v>
      </c>
      <c r="AN140" s="14">
        <v>16.138471522</v>
      </c>
      <c r="AO140" s="15">
        <v>-7.0902792999999971</v>
      </c>
      <c r="AP140" s="15">
        <v>-6.3879084490000011</v>
      </c>
      <c r="AQ140" s="15">
        <v>12.304611355932208</v>
      </c>
      <c r="AR140" s="15">
        <v>13.495070425423727</v>
      </c>
      <c r="AS140" s="16"/>
      <c r="AT140" s="16"/>
      <c r="AU140" s="17">
        <v>-9.0279299999997065E-2</v>
      </c>
      <c r="AV140" s="17">
        <v>0.6120915509999989</v>
      </c>
      <c r="AW140" t="s">
        <v>68</v>
      </c>
      <c r="AX140" t="s">
        <v>198</v>
      </c>
      <c r="AY140" t="s">
        <v>198</v>
      </c>
      <c r="AZ140" t="s">
        <v>1556</v>
      </c>
      <c r="BA140" t="s">
        <v>1556</v>
      </c>
      <c r="BB140" t="s">
        <v>198</v>
      </c>
      <c r="BC140" t="s">
        <v>1556</v>
      </c>
      <c r="BD140" s="55">
        <f t="shared" ref="BD140" si="7">0/3</f>
        <v>0</v>
      </c>
      <c r="BE140" t="s">
        <v>2371</v>
      </c>
    </row>
    <row r="141" spans="1:57" x14ac:dyDescent="0.2">
      <c r="A141" t="s">
        <v>1965</v>
      </c>
      <c r="B141" s="1" t="s">
        <v>631</v>
      </c>
      <c r="C141" t="s">
        <v>49</v>
      </c>
      <c r="D141">
        <v>14</v>
      </c>
      <c r="E141" t="s">
        <v>99</v>
      </c>
      <c r="F141" s="18" t="s">
        <v>100</v>
      </c>
      <c r="G141">
        <v>51.207307</v>
      </c>
      <c r="H141">
        <v>1.381475</v>
      </c>
      <c r="I141">
        <v>36</v>
      </c>
      <c r="J141">
        <v>-7</v>
      </c>
      <c r="K141" t="s">
        <v>632</v>
      </c>
      <c r="L141" t="s">
        <v>53</v>
      </c>
      <c r="M141" t="s">
        <v>2362</v>
      </c>
      <c r="N141" t="s">
        <v>102</v>
      </c>
      <c r="P141" t="s">
        <v>637</v>
      </c>
      <c r="Q141" t="s">
        <v>131</v>
      </c>
      <c r="R141" t="s">
        <v>166</v>
      </c>
      <c r="S141" t="s">
        <v>58</v>
      </c>
      <c r="T141" t="s">
        <v>641</v>
      </c>
      <c r="U141" s="26" t="s">
        <v>642</v>
      </c>
      <c r="V141" s="19" t="s">
        <v>163</v>
      </c>
      <c r="W141" s="19" t="s">
        <v>77</v>
      </c>
      <c r="X141" t="s">
        <v>79</v>
      </c>
      <c r="Y141" t="s">
        <v>79</v>
      </c>
      <c r="AA141" s="1" t="s">
        <v>643</v>
      </c>
      <c r="AB141" s="1" t="s">
        <v>644</v>
      </c>
      <c r="AC141" s="1">
        <v>19</v>
      </c>
      <c r="AD141" s="1">
        <v>2</v>
      </c>
      <c r="AE141" s="1" t="s">
        <v>268</v>
      </c>
      <c r="AF141" s="1" t="s">
        <v>66</v>
      </c>
      <c r="AG141" s="1" t="s">
        <v>645</v>
      </c>
      <c r="AH141" s="1">
        <v>2</v>
      </c>
      <c r="AI141" s="12">
        <v>-13.8658</v>
      </c>
      <c r="AJ141" s="14">
        <v>-5.57</v>
      </c>
      <c r="AK141" s="12">
        <v>25.1678313</v>
      </c>
      <c r="AL141" s="12">
        <v>16.164474673999997</v>
      </c>
      <c r="AM141" s="14">
        <v>16.293335467859997</v>
      </c>
      <c r="AN141" s="14">
        <v>14.764474673999997</v>
      </c>
      <c r="AO141" s="15">
        <v>-10.077228969565221</v>
      </c>
      <c r="AP141" s="15">
        <v>-8.6171482330000018</v>
      </c>
      <c r="AQ141" s="15">
        <v>7.241984797347083</v>
      </c>
      <c r="AR141" s="15">
        <v>9.7166979101694881</v>
      </c>
      <c r="AS141" s="16"/>
      <c r="AT141" s="16"/>
      <c r="AU141" s="17">
        <v>-3.0772289695652209</v>
      </c>
      <c r="AV141" s="17">
        <v>-1.6171482330000018</v>
      </c>
      <c r="AW141" t="s">
        <v>68</v>
      </c>
      <c r="AX141" t="s">
        <v>1821</v>
      </c>
      <c r="AY141" t="s">
        <v>198</v>
      </c>
      <c r="AZ141" t="s">
        <v>1556</v>
      </c>
      <c r="BA141" t="s">
        <v>1556</v>
      </c>
      <c r="BB141" t="s">
        <v>198</v>
      </c>
      <c r="BC141" t="s">
        <v>1556</v>
      </c>
      <c r="BD141" s="55">
        <f>1/3</f>
        <v>0.33333333333333331</v>
      </c>
      <c r="BE141" t="s">
        <v>2371</v>
      </c>
    </row>
    <row r="142" spans="1:57" x14ac:dyDescent="0.2">
      <c r="A142" t="s">
        <v>1966</v>
      </c>
      <c r="B142" s="1" t="s">
        <v>631</v>
      </c>
      <c r="C142" t="s">
        <v>49</v>
      </c>
      <c r="D142">
        <v>14</v>
      </c>
      <c r="E142" t="s">
        <v>99</v>
      </c>
      <c r="F142" s="18" t="s">
        <v>100</v>
      </c>
      <c r="G142">
        <v>51.207307</v>
      </c>
      <c r="H142">
        <v>1.381475</v>
      </c>
      <c r="I142">
        <v>36</v>
      </c>
      <c r="J142">
        <v>-7</v>
      </c>
      <c r="K142" t="s">
        <v>632</v>
      </c>
      <c r="L142" t="s">
        <v>53</v>
      </c>
      <c r="M142" t="s">
        <v>2362</v>
      </c>
      <c r="N142" t="s">
        <v>102</v>
      </c>
      <c r="P142" t="s">
        <v>637</v>
      </c>
      <c r="Q142" t="s">
        <v>156</v>
      </c>
      <c r="R142" t="s">
        <v>166</v>
      </c>
      <c r="S142" t="s">
        <v>58</v>
      </c>
      <c r="T142">
        <v>33</v>
      </c>
      <c r="U142" s="26" t="s">
        <v>646</v>
      </c>
      <c r="V142" s="19" t="s">
        <v>647</v>
      </c>
      <c r="W142" s="19" t="s">
        <v>77</v>
      </c>
      <c r="X142" t="s">
        <v>79</v>
      </c>
      <c r="Y142" t="s">
        <v>79</v>
      </c>
      <c r="AB142" t="s">
        <v>648</v>
      </c>
      <c r="AC142">
        <v>9</v>
      </c>
      <c r="AD142">
        <v>1</v>
      </c>
      <c r="AE142" t="s">
        <v>202</v>
      </c>
      <c r="AF142" t="s">
        <v>66</v>
      </c>
      <c r="AG142" t="s">
        <v>67</v>
      </c>
      <c r="AH142">
        <v>2</v>
      </c>
      <c r="AI142" s="12">
        <v>-13.283399999999999</v>
      </c>
      <c r="AJ142" s="13">
        <v>-6.13</v>
      </c>
      <c r="AK142" s="14">
        <v>24.5905217</v>
      </c>
      <c r="AL142" s="14">
        <v>15.598711265999999</v>
      </c>
      <c r="AM142" s="14">
        <v>15.697436498739998</v>
      </c>
      <c r="AN142" s="14">
        <v>14.198711265999998</v>
      </c>
      <c r="AO142" s="15">
        <v>-11.30714942173913</v>
      </c>
      <c r="AP142" s="15">
        <v>-9.5350704969999995</v>
      </c>
      <c r="AQ142" s="15">
        <v>5.157373861459102</v>
      </c>
      <c r="AR142" s="15">
        <v>8.1608974627118656</v>
      </c>
      <c r="AS142" s="16">
        <v>0.70927449851318791</v>
      </c>
      <c r="AT142" s="16"/>
      <c r="AU142" s="17">
        <v>-4.3071494217391297</v>
      </c>
      <c r="AV142" s="17">
        <v>-2.5350704969999995</v>
      </c>
      <c r="AW142" t="s">
        <v>407</v>
      </c>
      <c r="AX142" t="s">
        <v>1821</v>
      </c>
      <c r="AY142" t="s">
        <v>1821</v>
      </c>
      <c r="AZ142" t="s">
        <v>198</v>
      </c>
      <c r="BA142" t="s">
        <v>1821</v>
      </c>
      <c r="BB142" t="s">
        <v>1821</v>
      </c>
      <c r="BC142" t="s">
        <v>1821</v>
      </c>
      <c r="BD142" s="55">
        <f>5/6</f>
        <v>0.83333333333333337</v>
      </c>
      <c r="BE142" t="s">
        <v>2372</v>
      </c>
    </row>
    <row r="143" spans="1:57" x14ac:dyDescent="0.2">
      <c r="A143" t="s">
        <v>1967</v>
      </c>
      <c r="B143" s="1" t="s">
        <v>631</v>
      </c>
      <c r="C143" t="s">
        <v>49</v>
      </c>
      <c r="D143">
        <v>14</v>
      </c>
      <c r="E143" t="s">
        <v>99</v>
      </c>
      <c r="F143" s="18" t="s">
        <v>100</v>
      </c>
      <c r="G143">
        <v>51.207307</v>
      </c>
      <c r="H143">
        <v>1.381475</v>
      </c>
      <c r="I143">
        <v>36</v>
      </c>
      <c r="J143">
        <v>-7</v>
      </c>
      <c r="K143" t="s">
        <v>632</v>
      </c>
      <c r="L143" t="s">
        <v>53</v>
      </c>
      <c r="M143" t="s">
        <v>2362</v>
      </c>
      <c r="N143" t="s">
        <v>102</v>
      </c>
      <c r="P143" t="s">
        <v>637</v>
      </c>
      <c r="Q143" t="s">
        <v>156</v>
      </c>
      <c r="R143" t="s">
        <v>166</v>
      </c>
      <c r="S143" t="s">
        <v>58</v>
      </c>
      <c r="T143">
        <v>34</v>
      </c>
      <c r="U143" s="26" t="s">
        <v>649</v>
      </c>
      <c r="V143" s="19" t="s">
        <v>320</v>
      </c>
      <c r="W143" s="21" t="s">
        <v>77</v>
      </c>
      <c r="X143" t="s">
        <v>85</v>
      </c>
      <c r="Y143" t="s">
        <v>79</v>
      </c>
      <c r="Z143" s="1">
        <v>172.7</v>
      </c>
      <c r="AA143" s="1" t="s">
        <v>650</v>
      </c>
      <c r="AB143" s="1" t="s">
        <v>651</v>
      </c>
      <c r="AC143" s="1">
        <v>3</v>
      </c>
      <c r="AD143" s="1">
        <v>0</v>
      </c>
      <c r="AE143" s="1" t="s">
        <v>202</v>
      </c>
      <c r="AF143" s="1" t="s">
        <v>66</v>
      </c>
      <c r="AG143" s="1" t="s">
        <v>67</v>
      </c>
      <c r="AH143" s="1">
        <v>1</v>
      </c>
      <c r="AI143" s="12">
        <v>-13.2218</v>
      </c>
      <c r="AJ143" s="13">
        <v>-5.45</v>
      </c>
      <c r="AK143" s="12">
        <v>25.2915405</v>
      </c>
      <c r="AL143" s="12">
        <v>16.285709690000001</v>
      </c>
      <c r="AM143" s="14">
        <v>16.421028104099996</v>
      </c>
      <c r="AN143" s="14">
        <v>14.885709690000001</v>
      </c>
      <c r="AO143" s="15">
        <v>-9.8136745869565178</v>
      </c>
      <c r="AP143" s="15">
        <v>-8.4204506049999992</v>
      </c>
      <c r="AQ143" s="15">
        <v>7.6886871407516644</v>
      </c>
      <c r="AR143" s="15">
        <v>10.050083720338984</v>
      </c>
      <c r="AS143" s="16"/>
      <c r="AT143" s="16"/>
      <c r="AU143" s="17">
        <v>-2.8136745869565178</v>
      </c>
      <c r="AV143" s="17">
        <v>-1.4204506049999992</v>
      </c>
      <c r="AW143" t="s">
        <v>68</v>
      </c>
      <c r="AX143" t="s">
        <v>1821</v>
      </c>
      <c r="AY143" t="s">
        <v>198</v>
      </c>
      <c r="AZ143" t="s">
        <v>1556</v>
      </c>
      <c r="BA143" t="s">
        <v>1556</v>
      </c>
      <c r="BB143" t="s">
        <v>198</v>
      </c>
      <c r="BC143" t="s">
        <v>1556</v>
      </c>
      <c r="BD143" s="55">
        <f>1/3</f>
        <v>0.33333333333333331</v>
      </c>
      <c r="BE143" t="s">
        <v>2371</v>
      </c>
    </row>
    <row r="144" spans="1:57" x14ac:dyDescent="0.2">
      <c r="A144" t="s">
        <v>1968</v>
      </c>
      <c r="B144" s="1" t="s">
        <v>631</v>
      </c>
      <c r="C144" t="s">
        <v>49</v>
      </c>
      <c r="D144">
        <v>14</v>
      </c>
      <c r="E144" t="s">
        <v>99</v>
      </c>
      <c r="F144" s="18" t="s">
        <v>100</v>
      </c>
      <c r="G144">
        <v>51.207307</v>
      </c>
      <c r="H144">
        <v>1.381475</v>
      </c>
      <c r="I144">
        <v>36</v>
      </c>
      <c r="J144">
        <v>-7</v>
      </c>
      <c r="K144" t="s">
        <v>632</v>
      </c>
      <c r="L144" t="s">
        <v>53</v>
      </c>
      <c r="M144" t="s">
        <v>2362</v>
      </c>
      <c r="N144" t="s">
        <v>102</v>
      </c>
      <c r="P144" t="s">
        <v>637</v>
      </c>
      <c r="Q144" t="s">
        <v>131</v>
      </c>
      <c r="R144" t="s">
        <v>633</v>
      </c>
      <c r="S144" t="s">
        <v>58</v>
      </c>
      <c r="T144">
        <v>57</v>
      </c>
      <c r="U144" s="26" t="s">
        <v>652</v>
      </c>
      <c r="V144" s="19" t="s">
        <v>163</v>
      </c>
      <c r="W144" s="18" t="s">
        <v>84</v>
      </c>
      <c r="X144" t="s">
        <v>85</v>
      </c>
      <c r="Y144" t="s">
        <v>85</v>
      </c>
      <c r="Z144" s="1">
        <v>177.2</v>
      </c>
      <c r="AA144" s="1" t="s">
        <v>653</v>
      </c>
      <c r="AB144" s="1" t="s">
        <v>654</v>
      </c>
      <c r="AC144" s="1">
        <v>7</v>
      </c>
      <c r="AD144" s="1">
        <v>0</v>
      </c>
      <c r="AE144" s="1" t="s">
        <v>202</v>
      </c>
      <c r="AF144" s="1" t="s">
        <v>66</v>
      </c>
      <c r="AG144" s="1" t="s">
        <v>67</v>
      </c>
      <c r="AH144" s="1">
        <v>0</v>
      </c>
      <c r="AI144" s="12">
        <v>-13.0106</v>
      </c>
      <c r="AJ144" s="14">
        <v>-5.7</v>
      </c>
      <c r="AK144" s="14">
        <v>25.033813000000002</v>
      </c>
      <c r="AL144" s="14">
        <v>16.033136740000003</v>
      </c>
      <c r="AM144" s="14">
        <v>16.155001778600003</v>
      </c>
      <c r="AN144" s="14">
        <v>14.633136740000003</v>
      </c>
      <c r="AO144" s="15">
        <v>-10.362746217391294</v>
      </c>
      <c r="AP144" s="15">
        <v>-8.8302373299999957</v>
      </c>
      <c r="AQ144" s="15">
        <v>6.7580572586588241</v>
      </c>
      <c r="AR144" s="15">
        <v>9.3555299491525492</v>
      </c>
      <c r="AS144" s="16"/>
      <c r="AT144" s="16"/>
      <c r="AU144" s="17">
        <v>-3.3627462173912939</v>
      </c>
      <c r="AV144" s="17">
        <v>-1.8302373299999957</v>
      </c>
      <c r="AW144" t="s">
        <v>68</v>
      </c>
      <c r="AX144" t="s">
        <v>1821</v>
      </c>
      <c r="AY144" t="s">
        <v>198</v>
      </c>
      <c r="AZ144" t="s">
        <v>1556</v>
      </c>
      <c r="BA144" t="s">
        <v>1556</v>
      </c>
      <c r="BB144" t="s">
        <v>198</v>
      </c>
      <c r="BC144" t="s">
        <v>1556</v>
      </c>
      <c r="BD144" s="55">
        <f>1/3</f>
        <v>0.33333333333333331</v>
      </c>
      <c r="BE144" t="s">
        <v>2371</v>
      </c>
    </row>
    <row r="145" spans="1:57" x14ac:dyDescent="0.2">
      <c r="A145" t="s">
        <v>1969</v>
      </c>
      <c r="B145" s="1" t="s">
        <v>631</v>
      </c>
      <c r="C145" t="s">
        <v>49</v>
      </c>
      <c r="D145">
        <v>14</v>
      </c>
      <c r="E145" t="s">
        <v>99</v>
      </c>
      <c r="F145" s="18" t="s">
        <v>100</v>
      </c>
      <c r="G145">
        <v>51.207307</v>
      </c>
      <c r="H145">
        <v>1.381475</v>
      </c>
      <c r="I145">
        <v>36</v>
      </c>
      <c r="J145">
        <v>-7</v>
      </c>
      <c r="K145" t="s">
        <v>632</v>
      </c>
      <c r="L145" t="s">
        <v>53</v>
      </c>
      <c r="M145" t="s">
        <v>2362</v>
      </c>
      <c r="N145" t="s">
        <v>102</v>
      </c>
      <c r="P145" t="s">
        <v>637</v>
      </c>
      <c r="Q145" t="s">
        <v>131</v>
      </c>
      <c r="R145" t="s">
        <v>166</v>
      </c>
      <c r="S145" t="s">
        <v>58</v>
      </c>
      <c r="T145">
        <v>73</v>
      </c>
      <c r="U145" s="26" t="s">
        <v>655</v>
      </c>
      <c r="V145" s="19" t="s">
        <v>656</v>
      </c>
      <c r="W145" s="19" t="s">
        <v>77</v>
      </c>
      <c r="X145" t="s">
        <v>79</v>
      </c>
      <c r="Y145" t="s">
        <v>79</v>
      </c>
      <c r="AB145" t="s">
        <v>657</v>
      </c>
      <c r="AC145">
        <v>15</v>
      </c>
      <c r="AD145">
        <v>1</v>
      </c>
      <c r="AE145" t="s">
        <v>202</v>
      </c>
      <c r="AF145" t="s">
        <v>66</v>
      </c>
      <c r="AG145" t="s">
        <v>67</v>
      </c>
      <c r="AH145">
        <v>2</v>
      </c>
      <c r="AI145" s="12">
        <v>-13.919799999999999</v>
      </c>
      <c r="AJ145" s="13">
        <v>-6.45</v>
      </c>
      <c r="AK145" s="12">
        <v>24.260630500000001</v>
      </c>
      <c r="AL145" s="12">
        <v>15.27541789</v>
      </c>
      <c r="AM145" s="14">
        <v>15.3569228021</v>
      </c>
      <c r="AN145" s="14">
        <v>13.87541789</v>
      </c>
      <c r="AO145" s="15">
        <v>-12.009961108695649</v>
      </c>
      <c r="AP145" s="15">
        <v>-10.059597504999999</v>
      </c>
      <c r="AQ145" s="15">
        <v>3.9661676123802563</v>
      </c>
      <c r="AR145" s="15">
        <v>7.2718686355932212</v>
      </c>
      <c r="AS145" s="16"/>
      <c r="AT145" s="16"/>
      <c r="AU145" s="17">
        <v>-5.0099611086956486</v>
      </c>
      <c r="AV145" s="17">
        <v>-3.0595975049999993</v>
      </c>
      <c r="AW145" t="s">
        <v>68</v>
      </c>
      <c r="AX145" t="s">
        <v>1821</v>
      </c>
      <c r="AY145" t="s">
        <v>1821</v>
      </c>
      <c r="AZ145" t="s">
        <v>1556</v>
      </c>
      <c r="BA145" t="s">
        <v>1556</v>
      </c>
      <c r="BB145" t="s">
        <v>1821</v>
      </c>
      <c r="BC145" t="s">
        <v>1556</v>
      </c>
      <c r="BD145" s="55">
        <f>3/3</f>
        <v>1</v>
      </c>
      <c r="BE145" t="s">
        <v>2372</v>
      </c>
    </row>
    <row r="146" spans="1:57" x14ac:dyDescent="0.2">
      <c r="A146" t="s">
        <v>1970</v>
      </c>
      <c r="B146" s="1" t="s">
        <v>631</v>
      </c>
      <c r="C146" t="s">
        <v>49</v>
      </c>
      <c r="D146">
        <v>14</v>
      </c>
      <c r="E146" t="s">
        <v>99</v>
      </c>
      <c r="F146" s="18" t="s">
        <v>100</v>
      </c>
      <c r="G146">
        <v>51.207307</v>
      </c>
      <c r="H146">
        <v>1.381475</v>
      </c>
      <c r="I146">
        <v>36</v>
      </c>
      <c r="J146">
        <v>-7</v>
      </c>
      <c r="K146" t="s">
        <v>632</v>
      </c>
      <c r="L146" t="s">
        <v>53</v>
      </c>
      <c r="M146" t="s">
        <v>2362</v>
      </c>
      <c r="N146" t="s">
        <v>102</v>
      </c>
      <c r="P146" t="s">
        <v>637</v>
      </c>
      <c r="Q146" s="1" t="s">
        <v>156</v>
      </c>
      <c r="R146" t="s">
        <v>149</v>
      </c>
      <c r="S146" t="s">
        <v>58</v>
      </c>
      <c r="T146">
        <v>75</v>
      </c>
      <c r="U146" s="26" t="s">
        <v>658</v>
      </c>
      <c r="V146" s="19" t="s">
        <v>139</v>
      </c>
      <c r="W146" t="s">
        <v>127</v>
      </c>
      <c r="X146" t="s">
        <v>85</v>
      </c>
      <c r="Y146" t="s">
        <v>85</v>
      </c>
      <c r="Z146" s="1">
        <v>173.3</v>
      </c>
      <c r="AA146" s="1" t="s">
        <v>659</v>
      </c>
      <c r="AB146" s="1" t="s">
        <v>660</v>
      </c>
      <c r="AC146" s="1">
        <v>2</v>
      </c>
      <c r="AD146" s="1">
        <v>0</v>
      </c>
      <c r="AE146" s="1" t="s">
        <v>268</v>
      </c>
      <c r="AF146" s="1" t="s">
        <v>66</v>
      </c>
      <c r="AG146" s="1" t="s">
        <v>67</v>
      </c>
      <c r="AH146" s="1">
        <v>0</v>
      </c>
      <c r="AI146" s="12">
        <v>-13.9598</v>
      </c>
      <c r="AJ146" s="13">
        <v>-4.26</v>
      </c>
      <c r="AK146" s="14">
        <v>26.5183234</v>
      </c>
      <c r="AL146" s="14">
        <v>17.487956931999999</v>
      </c>
      <c r="AM146" s="14">
        <v>17.687313413479998</v>
      </c>
      <c r="AN146" s="14">
        <v>16.087956932000001</v>
      </c>
      <c r="AO146" s="15">
        <v>-7.200093626086951</v>
      </c>
      <c r="AP146" s="15">
        <v>-6.4698657940000004</v>
      </c>
      <c r="AQ146" s="15">
        <v>12.118485379513642</v>
      </c>
      <c r="AR146" s="15">
        <v>13.35615967118644</v>
      </c>
      <c r="AS146" s="16"/>
      <c r="AT146" s="16"/>
      <c r="AU146" s="17">
        <v>-0.20009362608695103</v>
      </c>
      <c r="AV146" s="17">
        <v>0.53013420599999961</v>
      </c>
      <c r="AW146" t="s">
        <v>68</v>
      </c>
      <c r="AX146" t="s">
        <v>198</v>
      </c>
      <c r="AY146" t="s">
        <v>198</v>
      </c>
      <c r="AZ146" t="s">
        <v>1556</v>
      </c>
      <c r="BA146" t="s">
        <v>1556</v>
      </c>
      <c r="BB146" t="s">
        <v>198</v>
      </c>
      <c r="BC146" t="s">
        <v>1556</v>
      </c>
      <c r="BD146" s="55">
        <f t="shared" ref="BD146" si="8">0/3</f>
        <v>0</v>
      </c>
      <c r="BE146" t="s">
        <v>2371</v>
      </c>
    </row>
    <row r="147" spans="1:57" x14ac:dyDescent="0.2">
      <c r="A147" t="s">
        <v>1971</v>
      </c>
      <c r="B147" s="1" t="s">
        <v>631</v>
      </c>
      <c r="C147" t="s">
        <v>49</v>
      </c>
      <c r="D147">
        <v>14</v>
      </c>
      <c r="E147" t="s">
        <v>99</v>
      </c>
      <c r="F147" s="18" t="s">
        <v>100</v>
      </c>
      <c r="G147">
        <v>51.207307</v>
      </c>
      <c r="H147">
        <v>1.381475</v>
      </c>
      <c r="I147">
        <v>36</v>
      </c>
      <c r="J147">
        <v>-7</v>
      </c>
      <c r="K147" t="s">
        <v>632</v>
      </c>
      <c r="L147" t="s">
        <v>53</v>
      </c>
      <c r="M147" t="s">
        <v>2362</v>
      </c>
      <c r="N147" t="s">
        <v>102</v>
      </c>
      <c r="P147" t="s">
        <v>637</v>
      </c>
      <c r="Q147" t="s">
        <v>156</v>
      </c>
      <c r="R147" t="s">
        <v>166</v>
      </c>
      <c r="S147" t="s">
        <v>58</v>
      </c>
      <c r="T147">
        <v>76</v>
      </c>
      <c r="U147" s="26" t="s">
        <v>661</v>
      </c>
      <c r="V147" s="19" t="s">
        <v>662</v>
      </c>
      <c r="W147" s="19" t="s">
        <v>127</v>
      </c>
      <c r="X147" t="s">
        <v>86</v>
      </c>
      <c r="Y147" t="s">
        <v>85</v>
      </c>
      <c r="Z147">
        <v>173.6</v>
      </c>
      <c r="AA147" t="s">
        <v>663</v>
      </c>
      <c r="AB147" t="s">
        <v>664</v>
      </c>
      <c r="AC147">
        <v>4</v>
      </c>
      <c r="AD147">
        <v>0</v>
      </c>
      <c r="AE147" s="1" t="s">
        <v>268</v>
      </c>
      <c r="AF147" t="s">
        <v>66</v>
      </c>
      <c r="AG147" t="s">
        <v>67</v>
      </c>
      <c r="AH147" s="1">
        <v>0</v>
      </c>
      <c r="AI147" s="12">
        <v>-14.167399999999999</v>
      </c>
      <c r="AJ147" s="14">
        <v>-4.04</v>
      </c>
      <c r="AK147" s="12">
        <v>26.745123599999999</v>
      </c>
      <c r="AL147" s="12">
        <v>17.710221128000001</v>
      </c>
      <c r="AM147" s="14">
        <v>17.921416579919999</v>
      </c>
      <c r="AN147" s="14">
        <v>16.310221128000002</v>
      </c>
      <c r="AO147" s="15">
        <v>-6.7169105913043401</v>
      </c>
      <c r="AP147" s="15">
        <v>-6.1092534759999992</v>
      </c>
      <c r="AQ147" s="15">
        <v>12.937439675755355</v>
      </c>
      <c r="AR147" s="15">
        <v>13.967366989830509</v>
      </c>
      <c r="AS147" s="16">
        <v>0.7088488232376513</v>
      </c>
      <c r="AT147" s="16"/>
      <c r="AU147" s="17">
        <v>0.28308940869565991</v>
      </c>
      <c r="AV147" s="17">
        <v>0.89074652400000076</v>
      </c>
      <c r="AW147" t="s">
        <v>407</v>
      </c>
      <c r="AX147" t="s">
        <v>198</v>
      </c>
      <c r="AY147" t="s">
        <v>198</v>
      </c>
      <c r="AZ147" t="s">
        <v>198</v>
      </c>
      <c r="BA147" t="s">
        <v>198</v>
      </c>
      <c r="BB147" t="s">
        <v>198</v>
      </c>
      <c r="BC147" t="s">
        <v>198</v>
      </c>
      <c r="BD147" s="55">
        <f>0/6</f>
        <v>0</v>
      </c>
      <c r="BE147" t="s">
        <v>2371</v>
      </c>
    </row>
    <row r="148" spans="1:57" x14ac:dyDescent="0.2">
      <c r="A148" t="s">
        <v>1972</v>
      </c>
      <c r="B148" s="1" t="s">
        <v>631</v>
      </c>
      <c r="C148" t="s">
        <v>49</v>
      </c>
      <c r="D148">
        <v>14</v>
      </c>
      <c r="E148" t="s">
        <v>99</v>
      </c>
      <c r="F148" s="18" t="s">
        <v>100</v>
      </c>
      <c r="G148">
        <v>51.207307</v>
      </c>
      <c r="H148">
        <v>1.381475</v>
      </c>
      <c r="I148">
        <v>36</v>
      </c>
      <c r="J148">
        <v>-7</v>
      </c>
      <c r="K148" t="s">
        <v>632</v>
      </c>
      <c r="L148" t="s">
        <v>53</v>
      </c>
      <c r="M148" t="s">
        <v>2362</v>
      </c>
      <c r="N148" t="s">
        <v>102</v>
      </c>
      <c r="P148" t="s">
        <v>637</v>
      </c>
      <c r="Q148" s="19" t="s">
        <v>104</v>
      </c>
      <c r="R148" t="s">
        <v>633</v>
      </c>
      <c r="S148" t="s">
        <v>58</v>
      </c>
      <c r="T148">
        <v>80</v>
      </c>
      <c r="U148" s="26" t="s">
        <v>665</v>
      </c>
      <c r="V148" s="19" t="s">
        <v>666</v>
      </c>
      <c r="W148" s="18" t="s">
        <v>84</v>
      </c>
      <c r="X148" t="s">
        <v>86</v>
      </c>
      <c r="Y148" t="s">
        <v>85</v>
      </c>
      <c r="AB148" t="s">
        <v>215</v>
      </c>
      <c r="AC148">
        <v>2</v>
      </c>
      <c r="AD148">
        <v>0</v>
      </c>
      <c r="AE148" t="s">
        <v>73</v>
      </c>
      <c r="AF148" t="s">
        <v>66</v>
      </c>
      <c r="AG148" t="s">
        <v>67</v>
      </c>
      <c r="AH148" s="1">
        <v>0</v>
      </c>
      <c r="AI148" s="12">
        <v>-14.264800000000001</v>
      </c>
      <c r="AJ148" s="13">
        <v>-3.71</v>
      </c>
      <c r="AK148" s="14">
        <v>27.085323899999999</v>
      </c>
      <c r="AL148" s="14">
        <v>18.043617421999997</v>
      </c>
      <c r="AM148" s="14">
        <v>18.272571329579996</v>
      </c>
      <c r="AN148" s="14">
        <v>16.643617421999998</v>
      </c>
      <c r="AO148" s="15">
        <v>-5.9921360391304352</v>
      </c>
      <c r="AP148" s="15">
        <v>-5.5683349990000011</v>
      </c>
      <c r="AQ148" s="15">
        <v>14.165871120117908</v>
      </c>
      <c r="AR148" s="15">
        <v>14.884177967796608</v>
      </c>
      <c r="AS148" s="16">
        <v>0.70877788028221667</v>
      </c>
      <c r="AT148" s="16"/>
      <c r="AU148" s="17">
        <v>1.0078639608695648</v>
      </c>
      <c r="AV148" s="17">
        <v>1.4316650009999989</v>
      </c>
      <c r="AW148" t="s">
        <v>407</v>
      </c>
      <c r="AX148" t="s">
        <v>198</v>
      </c>
      <c r="AY148" t="s">
        <v>198</v>
      </c>
      <c r="AZ148" t="s">
        <v>198</v>
      </c>
      <c r="BA148" t="s">
        <v>198</v>
      </c>
      <c r="BB148" t="s">
        <v>198</v>
      </c>
      <c r="BC148" t="s">
        <v>198</v>
      </c>
      <c r="BD148" s="55">
        <f>0/6</f>
        <v>0</v>
      </c>
      <c r="BE148" t="s">
        <v>2371</v>
      </c>
    </row>
    <row r="149" spans="1:57" x14ac:dyDescent="0.2">
      <c r="A149" t="s">
        <v>1973</v>
      </c>
      <c r="B149" s="1" t="s">
        <v>631</v>
      </c>
      <c r="C149" t="s">
        <v>49</v>
      </c>
      <c r="D149">
        <v>14</v>
      </c>
      <c r="E149" t="s">
        <v>99</v>
      </c>
      <c r="F149" s="18" t="s">
        <v>100</v>
      </c>
      <c r="G149">
        <v>51.207307</v>
      </c>
      <c r="H149">
        <v>1.381475</v>
      </c>
      <c r="I149">
        <v>36</v>
      </c>
      <c r="J149">
        <v>-7</v>
      </c>
      <c r="K149" t="s">
        <v>632</v>
      </c>
      <c r="L149" t="s">
        <v>53</v>
      </c>
      <c r="M149" t="s">
        <v>2362</v>
      </c>
      <c r="N149" t="s">
        <v>102</v>
      </c>
      <c r="P149" t="s">
        <v>637</v>
      </c>
      <c r="Q149" t="s">
        <v>156</v>
      </c>
      <c r="R149" t="s">
        <v>633</v>
      </c>
      <c r="S149" t="s">
        <v>58</v>
      </c>
      <c r="T149">
        <v>82</v>
      </c>
      <c r="U149" s="26" t="s">
        <v>667</v>
      </c>
      <c r="V149" s="19" t="s">
        <v>139</v>
      </c>
      <c r="W149" s="19" t="s">
        <v>146</v>
      </c>
      <c r="X149" t="s">
        <v>62</v>
      </c>
      <c r="Y149" t="s">
        <v>85</v>
      </c>
      <c r="AB149" t="s">
        <v>215</v>
      </c>
      <c r="AC149">
        <v>2</v>
      </c>
      <c r="AD149">
        <v>0</v>
      </c>
      <c r="AE149" t="s">
        <v>202</v>
      </c>
      <c r="AF149" t="s">
        <v>66</v>
      </c>
      <c r="AG149" t="s">
        <v>67</v>
      </c>
      <c r="AH149">
        <v>0</v>
      </c>
      <c r="AI149" s="12">
        <v>-13.399800000000001</v>
      </c>
      <c r="AJ149" s="13">
        <v>-6.16</v>
      </c>
      <c r="AK149" s="12">
        <v>24.559594400000002</v>
      </c>
      <c r="AL149" s="12">
        <v>15.568402512000002</v>
      </c>
      <c r="AM149" s="14">
        <v>15.665513339680002</v>
      </c>
      <c r="AN149" s="14">
        <v>14.168402512000002</v>
      </c>
      <c r="AO149" s="15">
        <v>-11.373038017391297</v>
      </c>
      <c r="AP149" s="15">
        <v>-9.5842449039999948</v>
      </c>
      <c r="AQ149" s="15">
        <v>5.0456982756079718</v>
      </c>
      <c r="AR149" s="15">
        <v>8.0775510101695005</v>
      </c>
      <c r="AS149" s="16">
        <v>0.70852852491058449</v>
      </c>
      <c r="AT149" s="16"/>
      <c r="AU149" s="17">
        <v>-4.3730380173912966</v>
      </c>
      <c r="AV149" s="17">
        <v>-2.5842449039999948</v>
      </c>
      <c r="AW149" t="s">
        <v>407</v>
      </c>
      <c r="AX149" t="s">
        <v>1821</v>
      </c>
      <c r="AY149" t="s">
        <v>1821</v>
      </c>
      <c r="AZ149" t="s">
        <v>198</v>
      </c>
      <c r="BA149" t="s">
        <v>1821</v>
      </c>
      <c r="BB149" t="s">
        <v>1821</v>
      </c>
      <c r="BC149" t="s">
        <v>198</v>
      </c>
      <c r="BD149" s="55">
        <f>4/6</f>
        <v>0.66666666666666663</v>
      </c>
      <c r="BE149" t="s">
        <v>2372</v>
      </c>
    </row>
    <row r="150" spans="1:57" x14ac:dyDescent="0.2">
      <c r="A150" t="s">
        <v>1974</v>
      </c>
      <c r="B150" s="1" t="s">
        <v>631</v>
      </c>
      <c r="C150" t="s">
        <v>49</v>
      </c>
      <c r="D150">
        <v>14</v>
      </c>
      <c r="E150" t="s">
        <v>99</v>
      </c>
      <c r="F150" s="18" t="s">
        <v>100</v>
      </c>
      <c r="G150">
        <v>51.207307</v>
      </c>
      <c r="H150">
        <v>1.381475</v>
      </c>
      <c r="I150">
        <v>36</v>
      </c>
      <c r="J150">
        <v>-7</v>
      </c>
      <c r="K150" t="s">
        <v>632</v>
      </c>
      <c r="L150" t="s">
        <v>53</v>
      </c>
      <c r="M150" t="s">
        <v>2362</v>
      </c>
      <c r="N150" t="s">
        <v>102</v>
      </c>
      <c r="P150" t="s">
        <v>637</v>
      </c>
      <c r="Q150" t="s">
        <v>156</v>
      </c>
      <c r="R150" t="s">
        <v>509</v>
      </c>
      <c r="S150" t="s">
        <v>58</v>
      </c>
      <c r="T150">
        <v>83</v>
      </c>
      <c r="U150" s="26" t="s">
        <v>668</v>
      </c>
      <c r="V150" s="19" t="s">
        <v>170</v>
      </c>
      <c r="W150" s="19" t="s">
        <v>140</v>
      </c>
      <c r="X150" t="s">
        <v>79</v>
      </c>
      <c r="Y150" s="1" t="s">
        <v>78</v>
      </c>
      <c r="Z150" s="1">
        <v>157.6</v>
      </c>
      <c r="AA150" s="1" t="s">
        <v>669</v>
      </c>
      <c r="AB150" s="1" t="s">
        <v>220</v>
      </c>
      <c r="AC150" s="1">
        <v>1</v>
      </c>
      <c r="AD150" s="1">
        <v>0</v>
      </c>
      <c r="AE150" s="1" t="s">
        <v>202</v>
      </c>
      <c r="AF150" s="1" t="s">
        <v>66</v>
      </c>
      <c r="AG150" s="1" t="s">
        <v>67</v>
      </c>
      <c r="AH150" s="1">
        <v>1</v>
      </c>
      <c r="AI150" s="12">
        <v>-11.931399999999998</v>
      </c>
      <c r="AJ150" s="14">
        <v>-5.15</v>
      </c>
      <c r="AK150" s="14">
        <v>25.600813500000001</v>
      </c>
      <c r="AL150" s="14">
        <v>16.588797230000001</v>
      </c>
      <c r="AM150" s="14">
        <v>16.740259694700001</v>
      </c>
      <c r="AN150" s="14">
        <v>15.18879723</v>
      </c>
      <c r="AO150" s="15">
        <v>-9.1547886304347781</v>
      </c>
      <c r="AP150" s="15">
        <v>-7.9287065349999963</v>
      </c>
      <c r="AQ150" s="15">
        <v>8.8054429992630876</v>
      </c>
      <c r="AR150" s="15">
        <v>10.883548245762718</v>
      </c>
      <c r="AS150" s="16">
        <v>0.70878076223093101</v>
      </c>
      <c r="AT150" s="16"/>
      <c r="AU150" s="17">
        <v>-2.1547886304347781</v>
      </c>
      <c r="AV150" s="17">
        <v>-0.92870653499999634</v>
      </c>
      <c r="AW150" t="s">
        <v>407</v>
      </c>
      <c r="AX150" t="s">
        <v>198</v>
      </c>
      <c r="AY150" t="s">
        <v>198</v>
      </c>
      <c r="AZ150" t="s">
        <v>198</v>
      </c>
      <c r="BA150" t="s">
        <v>198</v>
      </c>
      <c r="BB150" t="s">
        <v>198</v>
      </c>
      <c r="BC150" t="s">
        <v>198</v>
      </c>
      <c r="BD150" s="55">
        <f>0/6</f>
        <v>0</v>
      </c>
      <c r="BE150" t="s">
        <v>2371</v>
      </c>
    </row>
    <row r="151" spans="1:57" x14ac:dyDescent="0.2">
      <c r="A151" t="s">
        <v>1975</v>
      </c>
      <c r="B151" s="1" t="s">
        <v>631</v>
      </c>
      <c r="C151" t="s">
        <v>49</v>
      </c>
      <c r="D151">
        <v>14</v>
      </c>
      <c r="E151" t="s">
        <v>99</v>
      </c>
      <c r="F151" s="18" t="s">
        <v>100</v>
      </c>
      <c r="G151">
        <v>51.207307</v>
      </c>
      <c r="H151">
        <v>1.381475</v>
      </c>
      <c r="I151">
        <v>36</v>
      </c>
      <c r="J151">
        <v>-7</v>
      </c>
      <c r="K151" t="s">
        <v>632</v>
      </c>
      <c r="L151" t="s">
        <v>53</v>
      </c>
      <c r="M151" t="s">
        <v>2362</v>
      </c>
      <c r="N151" t="s">
        <v>102</v>
      </c>
      <c r="P151" t="s">
        <v>637</v>
      </c>
      <c r="Q151" t="s">
        <v>156</v>
      </c>
      <c r="R151" t="s">
        <v>670</v>
      </c>
      <c r="S151" t="s">
        <v>58</v>
      </c>
      <c r="T151">
        <v>84</v>
      </c>
      <c r="U151" s="26" t="s">
        <v>671</v>
      </c>
      <c r="V151" s="19" t="s">
        <v>672</v>
      </c>
      <c r="W151" s="21" t="s">
        <v>152</v>
      </c>
      <c r="X151" s="1" t="s">
        <v>79</v>
      </c>
      <c r="Y151" s="1" t="s">
        <v>79</v>
      </c>
      <c r="Z151" s="1"/>
      <c r="AA151" s="1" t="s">
        <v>673</v>
      </c>
      <c r="AB151" s="1" t="s">
        <v>198</v>
      </c>
      <c r="AC151" s="1">
        <v>0</v>
      </c>
      <c r="AD151" s="1">
        <v>0</v>
      </c>
      <c r="AE151" s="1" t="s">
        <v>268</v>
      </c>
      <c r="AF151" s="1" t="s">
        <v>674</v>
      </c>
      <c r="AG151" s="1" t="s">
        <v>67</v>
      </c>
      <c r="AH151" s="1">
        <v>1</v>
      </c>
      <c r="AI151" s="12">
        <v>-13.904999999999999</v>
      </c>
      <c r="AJ151" s="13">
        <v>-5.83</v>
      </c>
      <c r="AK151" s="12">
        <v>24.899794700000001</v>
      </c>
      <c r="AL151" s="12">
        <v>15.901798806000002</v>
      </c>
      <c r="AM151" s="14">
        <v>16.016668089340001</v>
      </c>
      <c r="AN151" s="14">
        <v>14.501798806000002</v>
      </c>
      <c r="AO151" s="15">
        <v>-10.648263465217385</v>
      </c>
      <c r="AP151" s="15">
        <v>-9.0433264269999967</v>
      </c>
      <c r="AQ151" s="15">
        <v>6.2741297199705341</v>
      </c>
      <c r="AR151" s="15">
        <v>8.9943619881355996</v>
      </c>
      <c r="AS151" s="16">
        <v>0.7087296248567132</v>
      </c>
      <c r="AT151" s="16"/>
      <c r="AU151" s="17">
        <v>-3.6482634652173846</v>
      </c>
      <c r="AV151" s="17">
        <v>-2.0433264269999967</v>
      </c>
      <c r="AW151" t="s">
        <v>407</v>
      </c>
      <c r="AX151" t="s">
        <v>1821</v>
      </c>
      <c r="AY151" t="s">
        <v>198</v>
      </c>
      <c r="AZ151" t="s">
        <v>198</v>
      </c>
      <c r="BA151" t="s">
        <v>1821</v>
      </c>
      <c r="BB151" t="s">
        <v>1821</v>
      </c>
      <c r="BC151" t="s">
        <v>198</v>
      </c>
      <c r="BD151" s="55">
        <f>3/6</f>
        <v>0.5</v>
      </c>
      <c r="BE151" t="s">
        <v>2372</v>
      </c>
    </row>
    <row r="152" spans="1:57" x14ac:dyDescent="0.2">
      <c r="A152" t="s">
        <v>1976</v>
      </c>
      <c r="B152" s="1" t="s">
        <v>631</v>
      </c>
      <c r="C152" t="s">
        <v>49</v>
      </c>
      <c r="D152">
        <v>14</v>
      </c>
      <c r="E152" t="s">
        <v>99</v>
      </c>
      <c r="F152" s="18" t="s">
        <v>100</v>
      </c>
      <c r="G152">
        <v>51.207307</v>
      </c>
      <c r="H152">
        <v>1.381475</v>
      </c>
      <c r="I152">
        <v>36</v>
      </c>
      <c r="J152">
        <v>-7</v>
      </c>
      <c r="K152" t="s">
        <v>632</v>
      </c>
      <c r="L152" t="s">
        <v>53</v>
      </c>
      <c r="M152" t="s">
        <v>2362</v>
      </c>
      <c r="N152" t="s">
        <v>102</v>
      </c>
      <c r="P152" t="s">
        <v>408</v>
      </c>
      <c r="Q152" t="s">
        <v>104</v>
      </c>
      <c r="R152" t="s">
        <v>675</v>
      </c>
      <c r="S152" t="s">
        <v>58</v>
      </c>
      <c r="T152">
        <v>89</v>
      </c>
      <c r="U152" s="26" t="s">
        <v>676</v>
      </c>
      <c r="V152" s="19" t="s">
        <v>163</v>
      </c>
      <c r="W152" s="18" t="s">
        <v>84</v>
      </c>
      <c r="X152" t="s">
        <v>86</v>
      </c>
      <c r="Y152" t="s">
        <v>85</v>
      </c>
      <c r="AB152" t="s">
        <v>677</v>
      </c>
      <c r="AC152">
        <v>4</v>
      </c>
      <c r="AD152">
        <v>0</v>
      </c>
      <c r="AE152" t="s">
        <v>188</v>
      </c>
      <c r="AF152" t="s">
        <v>66</v>
      </c>
      <c r="AG152" t="s">
        <v>67</v>
      </c>
      <c r="AH152">
        <v>0</v>
      </c>
      <c r="AI152" s="12">
        <v>-13.633800000000001</v>
      </c>
      <c r="AJ152" s="13">
        <v>-5.91</v>
      </c>
      <c r="AK152" s="14">
        <v>24.8173219</v>
      </c>
      <c r="AL152" s="14">
        <v>15.820975462</v>
      </c>
      <c r="AM152" s="14">
        <v>15.931539665179999</v>
      </c>
      <c r="AN152" s="14">
        <v>14.420975461999999</v>
      </c>
      <c r="AO152" s="15">
        <v>-10.823966386956519</v>
      </c>
      <c r="AP152" s="15">
        <v>-9.1744581789999984</v>
      </c>
      <c r="AQ152" s="15">
        <v>5.9763281577008156</v>
      </c>
      <c r="AR152" s="15">
        <v>8.7721047813559352</v>
      </c>
      <c r="AS152" s="16"/>
      <c r="AT152" s="16"/>
      <c r="AU152" s="17">
        <v>-3.8239663869565188</v>
      </c>
      <c r="AV152" s="17">
        <v>-2.1744581789999984</v>
      </c>
      <c r="AW152" t="s">
        <v>68</v>
      </c>
      <c r="AX152" t="s">
        <v>1821</v>
      </c>
      <c r="AY152" t="s">
        <v>1821</v>
      </c>
      <c r="AZ152" t="s">
        <v>1556</v>
      </c>
      <c r="BA152" t="s">
        <v>1556</v>
      </c>
      <c r="BB152" t="s">
        <v>1821</v>
      </c>
      <c r="BC152" t="s">
        <v>1556</v>
      </c>
      <c r="BD152" s="55">
        <f>3/3</f>
        <v>1</v>
      </c>
      <c r="BE152" t="s">
        <v>2372</v>
      </c>
    </row>
    <row r="153" spans="1:57" x14ac:dyDescent="0.2">
      <c r="A153" t="s">
        <v>1977</v>
      </c>
      <c r="B153" s="1" t="s">
        <v>631</v>
      </c>
      <c r="C153" t="s">
        <v>49</v>
      </c>
      <c r="D153">
        <v>14</v>
      </c>
      <c r="E153" t="s">
        <v>99</v>
      </c>
      <c r="F153" s="18" t="s">
        <v>100</v>
      </c>
      <c r="G153">
        <v>51.207307</v>
      </c>
      <c r="H153">
        <v>1.381475</v>
      </c>
      <c r="I153">
        <v>36</v>
      </c>
      <c r="J153">
        <v>-7</v>
      </c>
      <c r="K153" t="s">
        <v>632</v>
      </c>
      <c r="L153" t="s">
        <v>53</v>
      </c>
      <c r="M153" t="s">
        <v>2362</v>
      </c>
      <c r="N153" t="s">
        <v>102</v>
      </c>
      <c r="P153" t="s">
        <v>637</v>
      </c>
      <c r="Q153" t="s">
        <v>131</v>
      </c>
      <c r="R153" t="s">
        <v>166</v>
      </c>
      <c r="S153" t="s">
        <v>58</v>
      </c>
      <c r="T153">
        <v>90</v>
      </c>
      <c r="U153" s="26" t="s">
        <v>678</v>
      </c>
      <c r="V153" s="19" t="s">
        <v>170</v>
      </c>
      <c r="W153" t="s">
        <v>146</v>
      </c>
      <c r="X153" t="s">
        <v>85</v>
      </c>
      <c r="Y153" t="s">
        <v>85</v>
      </c>
      <c r="Z153" s="1">
        <v>179.6</v>
      </c>
      <c r="AA153" s="1" t="s">
        <v>679</v>
      </c>
      <c r="AB153" s="1" t="s">
        <v>680</v>
      </c>
      <c r="AC153" s="1">
        <v>3</v>
      </c>
      <c r="AD153" s="1">
        <v>0</v>
      </c>
      <c r="AE153" s="1" t="s">
        <v>202</v>
      </c>
      <c r="AF153" s="1" t="s">
        <v>66</v>
      </c>
      <c r="AG153" s="1" t="s">
        <v>67</v>
      </c>
      <c r="AH153" s="1">
        <v>0</v>
      </c>
      <c r="AI153" s="12">
        <v>-15.025600000000001</v>
      </c>
      <c r="AJ153" s="14">
        <v>-4.0999999999999996</v>
      </c>
      <c r="AK153" s="12">
        <v>26.683268999999999</v>
      </c>
      <c r="AL153" s="12">
        <v>17.649603619999997</v>
      </c>
      <c r="AM153" s="14">
        <v>17.857570261799999</v>
      </c>
      <c r="AN153" s="14">
        <v>16.249603619999998</v>
      </c>
      <c r="AO153" s="15">
        <v>-6.8486877826086952</v>
      </c>
      <c r="AP153" s="15">
        <v>-6.207602289999997</v>
      </c>
      <c r="AQ153" s="15">
        <v>12.714088504053059</v>
      </c>
      <c r="AR153" s="15">
        <v>13.800674084745769</v>
      </c>
      <c r="AS153" s="16">
        <v>0.70974795336090879</v>
      </c>
      <c r="AT153" s="16"/>
      <c r="AU153" s="17">
        <v>0.15131221739130485</v>
      </c>
      <c r="AV153" s="17">
        <v>0.79239771000000303</v>
      </c>
      <c r="AW153" t="s">
        <v>407</v>
      </c>
      <c r="AX153" t="s">
        <v>198</v>
      </c>
      <c r="AY153" t="s">
        <v>198</v>
      </c>
      <c r="AZ153" t="s">
        <v>1821</v>
      </c>
      <c r="BA153" t="s">
        <v>1821</v>
      </c>
      <c r="BB153" t="s">
        <v>198</v>
      </c>
      <c r="BC153" t="s">
        <v>1821</v>
      </c>
      <c r="BD153" s="55">
        <f>3/6</f>
        <v>0.5</v>
      </c>
      <c r="BE153" t="s">
        <v>2372</v>
      </c>
    </row>
    <row r="154" spans="1:57" x14ac:dyDescent="0.2">
      <c r="A154" t="s">
        <v>1978</v>
      </c>
      <c r="B154" s="1" t="s">
        <v>631</v>
      </c>
      <c r="C154" t="s">
        <v>49</v>
      </c>
      <c r="D154">
        <v>14</v>
      </c>
      <c r="E154" t="s">
        <v>99</v>
      </c>
      <c r="F154" s="18" t="s">
        <v>100</v>
      </c>
      <c r="G154">
        <v>51.207307</v>
      </c>
      <c r="H154">
        <v>1.381475</v>
      </c>
      <c r="I154">
        <v>36</v>
      </c>
      <c r="J154">
        <v>-7</v>
      </c>
      <c r="K154" t="s">
        <v>632</v>
      </c>
      <c r="L154" t="s">
        <v>53</v>
      </c>
      <c r="M154" t="s">
        <v>2362</v>
      </c>
      <c r="N154" t="s">
        <v>102</v>
      </c>
      <c r="O154" t="s">
        <v>1802</v>
      </c>
      <c r="P154" t="s">
        <v>681</v>
      </c>
      <c r="Q154" t="s">
        <v>131</v>
      </c>
      <c r="R154" t="s">
        <v>682</v>
      </c>
      <c r="S154" t="s">
        <v>58</v>
      </c>
      <c r="T154">
        <v>93</v>
      </c>
      <c r="U154" s="26" t="s">
        <v>683</v>
      </c>
      <c r="V154" s="19" t="s">
        <v>170</v>
      </c>
      <c r="W154" t="s">
        <v>146</v>
      </c>
      <c r="X154" t="s">
        <v>85</v>
      </c>
      <c r="Y154" t="s">
        <v>85</v>
      </c>
      <c r="AA154" s="1" t="s">
        <v>684</v>
      </c>
      <c r="AB154" s="1" t="s">
        <v>685</v>
      </c>
      <c r="AC154" s="1">
        <v>17</v>
      </c>
      <c r="AD154" s="1">
        <v>0</v>
      </c>
      <c r="AE154" s="1" t="s">
        <v>202</v>
      </c>
      <c r="AF154" s="1" t="s">
        <v>66</v>
      </c>
      <c r="AG154" s="1" t="s">
        <v>67</v>
      </c>
      <c r="AH154" s="1">
        <v>0</v>
      </c>
      <c r="AI154" s="12">
        <v>-13.3696</v>
      </c>
      <c r="AJ154" s="13">
        <v>-4.49</v>
      </c>
      <c r="AK154" s="14">
        <v>26.2812141</v>
      </c>
      <c r="AL154" s="14">
        <v>17.255589818000001</v>
      </c>
      <c r="AM154" s="14">
        <v>17.442569194020002</v>
      </c>
      <c r="AN154" s="14">
        <v>15.855589818</v>
      </c>
      <c r="AO154" s="15">
        <v>-7.7052395260869524</v>
      </c>
      <c r="AP154" s="15">
        <v>-6.846869581</v>
      </c>
      <c r="AQ154" s="15">
        <v>11.262305887988216</v>
      </c>
      <c r="AR154" s="15">
        <v>12.717170201694916</v>
      </c>
      <c r="AS154" s="16">
        <v>0.70875868494414185</v>
      </c>
      <c r="AT154" s="16"/>
      <c r="AU154" s="17">
        <v>-0.7052395260869524</v>
      </c>
      <c r="AV154" s="17">
        <v>0.15313041900000002</v>
      </c>
      <c r="AW154" t="s">
        <v>407</v>
      </c>
      <c r="AX154" t="s">
        <v>198</v>
      </c>
      <c r="AY154" t="s">
        <v>198</v>
      </c>
      <c r="AZ154" t="s">
        <v>198</v>
      </c>
      <c r="BA154" t="s">
        <v>198</v>
      </c>
      <c r="BB154" t="s">
        <v>198</v>
      </c>
      <c r="BC154" t="s">
        <v>198</v>
      </c>
      <c r="BD154" s="55">
        <f>0/6</f>
        <v>0</v>
      </c>
      <c r="BE154" t="s">
        <v>2371</v>
      </c>
    </row>
    <row r="155" spans="1:57" x14ac:dyDescent="0.2">
      <c r="A155" t="s">
        <v>1979</v>
      </c>
      <c r="B155" s="1" t="s">
        <v>631</v>
      </c>
      <c r="C155" t="s">
        <v>49</v>
      </c>
      <c r="D155">
        <v>14</v>
      </c>
      <c r="E155" t="s">
        <v>99</v>
      </c>
      <c r="F155" s="18" t="s">
        <v>100</v>
      </c>
      <c r="G155">
        <v>51.207307</v>
      </c>
      <c r="H155">
        <v>1.381475</v>
      </c>
      <c r="I155">
        <v>36</v>
      </c>
      <c r="J155">
        <v>-7</v>
      </c>
      <c r="K155" t="s">
        <v>632</v>
      </c>
      <c r="L155" t="s">
        <v>53</v>
      </c>
      <c r="M155" t="s">
        <v>2362</v>
      </c>
      <c r="N155" t="s">
        <v>102</v>
      </c>
      <c r="O155" t="s">
        <v>1803</v>
      </c>
      <c r="P155" t="s">
        <v>686</v>
      </c>
      <c r="Q155" t="s">
        <v>156</v>
      </c>
      <c r="R155" t="s">
        <v>687</v>
      </c>
      <c r="S155" t="s">
        <v>58</v>
      </c>
      <c r="T155">
        <v>94</v>
      </c>
      <c r="U155" s="26" t="s">
        <v>688</v>
      </c>
      <c r="V155" s="19" t="s">
        <v>170</v>
      </c>
      <c r="W155" s="19" t="s">
        <v>140</v>
      </c>
      <c r="X155" t="s">
        <v>78</v>
      </c>
      <c r="Y155" t="s">
        <v>79</v>
      </c>
      <c r="AA155" t="s">
        <v>650</v>
      </c>
      <c r="AB155" t="s">
        <v>689</v>
      </c>
      <c r="AC155">
        <v>9</v>
      </c>
      <c r="AD155">
        <v>1</v>
      </c>
      <c r="AE155" t="s">
        <v>202</v>
      </c>
      <c r="AF155" t="s">
        <v>66</v>
      </c>
      <c r="AG155" t="s">
        <v>67</v>
      </c>
      <c r="AH155">
        <v>2</v>
      </c>
      <c r="AI155" s="12">
        <v>-14.081000000000001</v>
      </c>
      <c r="AJ155" s="13">
        <v>-5.79</v>
      </c>
      <c r="AK155" s="12">
        <v>24.9410311</v>
      </c>
      <c r="AL155" s="12">
        <v>15.942210478</v>
      </c>
      <c r="AM155" s="14">
        <v>16.059232301419996</v>
      </c>
      <c r="AN155" s="14">
        <v>14.542210477999999</v>
      </c>
      <c r="AO155" s="15">
        <v>-10.560412004347823</v>
      </c>
      <c r="AP155" s="15">
        <v>-8.9777605509999958</v>
      </c>
      <c r="AQ155" s="15">
        <v>6.4230305011053845</v>
      </c>
      <c r="AR155" s="15">
        <v>9.1054905915254309</v>
      </c>
      <c r="AS155" s="16">
        <v>0.70889575299943819</v>
      </c>
      <c r="AT155" s="16"/>
      <c r="AU155" s="17">
        <v>-3.5604120043478229</v>
      </c>
      <c r="AV155" s="17">
        <v>-1.9777605509999958</v>
      </c>
      <c r="AW155" t="s">
        <v>407</v>
      </c>
      <c r="AX155" t="s">
        <v>1821</v>
      </c>
      <c r="AY155" t="s">
        <v>198</v>
      </c>
      <c r="AZ155" t="s">
        <v>198</v>
      </c>
      <c r="BA155" t="s">
        <v>1821</v>
      </c>
      <c r="BB155" t="s">
        <v>1821</v>
      </c>
      <c r="BC155" t="s">
        <v>198</v>
      </c>
      <c r="BD155" s="55">
        <f>3/6</f>
        <v>0.5</v>
      </c>
      <c r="BE155" t="s">
        <v>2372</v>
      </c>
    </row>
    <row r="156" spans="1:57" x14ac:dyDescent="0.2">
      <c r="A156" t="s">
        <v>1980</v>
      </c>
      <c r="B156" s="1" t="s">
        <v>631</v>
      </c>
      <c r="C156" t="s">
        <v>49</v>
      </c>
      <c r="D156">
        <v>14</v>
      </c>
      <c r="E156" t="s">
        <v>99</v>
      </c>
      <c r="F156" s="18" t="s">
        <v>100</v>
      </c>
      <c r="G156">
        <v>51.207307</v>
      </c>
      <c r="H156">
        <v>1.381475</v>
      </c>
      <c r="I156">
        <v>36</v>
      </c>
      <c r="J156">
        <v>-7</v>
      </c>
      <c r="K156" t="s">
        <v>632</v>
      </c>
      <c r="L156" t="s">
        <v>53</v>
      </c>
      <c r="M156" t="s">
        <v>2362</v>
      </c>
      <c r="N156" t="s">
        <v>102</v>
      </c>
      <c r="P156" t="s">
        <v>637</v>
      </c>
      <c r="Q156" t="s">
        <v>156</v>
      </c>
      <c r="R156" t="s">
        <v>166</v>
      </c>
      <c r="S156" t="s">
        <v>58</v>
      </c>
      <c r="T156">
        <v>98</v>
      </c>
      <c r="U156" s="26" t="s">
        <v>690</v>
      </c>
      <c r="V156" s="19" t="s">
        <v>672</v>
      </c>
      <c r="W156" s="19" t="s">
        <v>374</v>
      </c>
      <c r="X156" t="s">
        <v>62</v>
      </c>
      <c r="Y156" t="s">
        <v>62</v>
      </c>
      <c r="AA156" s="1" t="s">
        <v>521</v>
      </c>
      <c r="AB156" s="1" t="s">
        <v>220</v>
      </c>
      <c r="AC156" s="1">
        <v>1</v>
      </c>
      <c r="AD156" s="1">
        <v>0</v>
      </c>
      <c r="AE156" s="1" t="s">
        <v>268</v>
      </c>
      <c r="AF156" s="1" t="s">
        <v>691</v>
      </c>
      <c r="AG156" s="1" t="s">
        <v>67</v>
      </c>
      <c r="AH156" s="1"/>
      <c r="AI156" s="12">
        <v>-13.8154</v>
      </c>
      <c r="AJ156" s="14">
        <v>-5.99</v>
      </c>
      <c r="AK156" s="14">
        <v>24.734849099999998</v>
      </c>
      <c r="AL156" s="14">
        <v>15.740152117999997</v>
      </c>
      <c r="AM156" s="14">
        <v>15.846411241019998</v>
      </c>
      <c r="AN156" s="14">
        <v>14.340152117999997</v>
      </c>
      <c r="AO156" s="15">
        <v>-10.999669308695655</v>
      </c>
      <c r="AP156" s="15">
        <v>-9.3055899310000001</v>
      </c>
      <c r="AQ156" s="15">
        <v>5.6785265954310935</v>
      </c>
      <c r="AR156" s="15">
        <v>8.5498475745762708</v>
      </c>
      <c r="AS156" s="16"/>
      <c r="AT156" s="16"/>
      <c r="AU156" s="17">
        <v>-3.9996693086956547</v>
      </c>
      <c r="AV156" s="17">
        <v>-2.3055899310000001</v>
      </c>
      <c r="AW156" t="s">
        <v>68</v>
      </c>
      <c r="AX156" t="s">
        <v>1821</v>
      </c>
      <c r="AY156" t="s">
        <v>1821</v>
      </c>
      <c r="AZ156" t="s">
        <v>1556</v>
      </c>
      <c r="BA156" t="s">
        <v>1556</v>
      </c>
      <c r="BB156" t="s">
        <v>1821</v>
      </c>
      <c r="BC156" t="s">
        <v>1556</v>
      </c>
      <c r="BD156" s="55">
        <f>3/3</f>
        <v>1</v>
      </c>
      <c r="BE156" t="s">
        <v>2372</v>
      </c>
    </row>
    <row r="157" spans="1:57" x14ac:dyDescent="0.2">
      <c r="A157" t="s">
        <v>1981</v>
      </c>
      <c r="B157" s="1" t="s">
        <v>631</v>
      </c>
      <c r="C157" t="s">
        <v>49</v>
      </c>
      <c r="D157">
        <v>14</v>
      </c>
      <c r="E157" t="s">
        <v>99</v>
      </c>
      <c r="F157" s="18" t="s">
        <v>100</v>
      </c>
      <c r="G157">
        <v>51.207307</v>
      </c>
      <c r="H157">
        <v>1.381475</v>
      </c>
      <c r="I157">
        <v>36</v>
      </c>
      <c r="J157">
        <v>-7</v>
      </c>
      <c r="K157" t="s">
        <v>632</v>
      </c>
      <c r="L157" t="s">
        <v>53</v>
      </c>
      <c r="M157" t="s">
        <v>2362</v>
      </c>
      <c r="N157" t="s">
        <v>102</v>
      </c>
      <c r="P157" t="s">
        <v>637</v>
      </c>
      <c r="Q157" t="s">
        <v>156</v>
      </c>
      <c r="R157" t="s">
        <v>396</v>
      </c>
      <c r="S157" t="s">
        <v>58</v>
      </c>
      <c r="T157">
        <v>104</v>
      </c>
      <c r="U157" s="26" t="s">
        <v>692</v>
      </c>
      <c r="V157" s="19" t="s">
        <v>126</v>
      </c>
      <c r="W157" s="19" t="s">
        <v>140</v>
      </c>
      <c r="X157" t="s">
        <v>79</v>
      </c>
      <c r="Y157" s="1" t="s">
        <v>78</v>
      </c>
      <c r="Z157" s="1">
        <v>164.9</v>
      </c>
      <c r="AA157" s="1" t="s">
        <v>693</v>
      </c>
      <c r="AB157" s="1" t="s">
        <v>694</v>
      </c>
      <c r="AC157" s="1">
        <v>4</v>
      </c>
      <c r="AD157" s="1">
        <v>0</v>
      </c>
      <c r="AE157" s="1" t="s">
        <v>695</v>
      </c>
      <c r="AF157" s="1" t="s">
        <v>66</v>
      </c>
      <c r="AG157" s="1" t="s">
        <v>67</v>
      </c>
      <c r="AH157" s="1">
        <v>1</v>
      </c>
      <c r="AI157" s="12">
        <v>-14.108400000000001</v>
      </c>
      <c r="AJ157" s="13">
        <v>-5.76</v>
      </c>
      <c r="AK157" s="12">
        <v>24.971958399999998</v>
      </c>
      <c r="AL157" s="12">
        <v>15.972519231999996</v>
      </c>
      <c r="AM157" s="14">
        <v>16.091155460479996</v>
      </c>
      <c r="AN157" s="14">
        <v>14.572519231999996</v>
      </c>
      <c r="AO157" s="15">
        <v>-10.494523408695658</v>
      </c>
      <c r="AP157" s="15">
        <v>-8.9285861440000005</v>
      </c>
      <c r="AQ157" s="15">
        <v>6.5347060869565121</v>
      </c>
      <c r="AR157" s="15">
        <v>9.188837044067796</v>
      </c>
      <c r="AS157" s="16"/>
      <c r="AT157" s="16"/>
      <c r="AU157" s="17">
        <v>-3.4945234086956578</v>
      </c>
      <c r="AV157" s="17">
        <v>-1.9285861440000005</v>
      </c>
      <c r="AW157" t="s">
        <v>68</v>
      </c>
      <c r="AX157" t="s">
        <v>1821</v>
      </c>
      <c r="AY157" t="s">
        <v>198</v>
      </c>
      <c r="AZ157" t="s">
        <v>1556</v>
      </c>
      <c r="BA157" t="s">
        <v>1556</v>
      </c>
      <c r="BB157" t="s">
        <v>1821</v>
      </c>
      <c r="BC157" t="s">
        <v>1556</v>
      </c>
      <c r="BD157" s="55">
        <f>2/3</f>
        <v>0.66666666666666663</v>
      </c>
      <c r="BE157" t="s">
        <v>2372</v>
      </c>
    </row>
    <row r="158" spans="1:57" x14ac:dyDescent="0.2">
      <c r="A158" t="s">
        <v>1982</v>
      </c>
      <c r="B158" s="1" t="s">
        <v>631</v>
      </c>
      <c r="C158" t="s">
        <v>49</v>
      </c>
      <c r="D158">
        <v>14</v>
      </c>
      <c r="E158" t="s">
        <v>99</v>
      </c>
      <c r="F158" s="18" t="s">
        <v>100</v>
      </c>
      <c r="G158">
        <v>51.207307</v>
      </c>
      <c r="H158">
        <v>1.381475</v>
      </c>
      <c r="I158">
        <v>36</v>
      </c>
      <c r="J158">
        <v>-7</v>
      </c>
      <c r="K158" t="s">
        <v>632</v>
      </c>
      <c r="L158" t="s">
        <v>53</v>
      </c>
      <c r="M158" t="s">
        <v>2362</v>
      </c>
      <c r="N158" t="s">
        <v>102</v>
      </c>
      <c r="P158" t="s">
        <v>103</v>
      </c>
      <c r="Q158" t="s">
        <v>156</v>
      </c>
      <c r="R158" t="s">
        <v>633</v>
      </c>
      <c r="S158" t="s">
        <v>58</v>
      </c>
      <c r="T158" t="s">
        <v>696</v>
      </c>
      <c r="U158" s="26" t="s">
        <v>697</v>
      </c>
      <c r="V158" s="19" t="s">
        <v>698</v>
      </c>
      <c r="W158" s="19" t="s">
        <v>374</v>
      </c>
      <c r="X158" t="s">
        <v>62</v>
      </c>
      <c r="Y158" t="s">
        <v>62</v>
      </c>
      <c r="AB158" s="1" t="s">
        <v>198</v>
      </c>
      <c r="AC158" s="1">
        <v>0</v>
      </c>
      <c r="AD158" s="1">
        <v>0</v>
      </c>
      <c r="AE158" s="1" t="s">
        <v>544</v>
      </c>
      <c r="AF158" s="1" t="s">
        <v>66</v>
      </c>
      <c r="AG158" s="1" t="s">
        <v>699</v>
      </c>
      <c r="AH158" s="1"/>
      <c r="AI158" s="12">
        <v>-13.174799999999999</v>
      </c>
      <c r="AJ158" s="13">
        <v>-5.82</v>
      </c>
      <c r="AK158" s="14">
        <v>24.910103800000002</v>
      </c>
      <c r="AL158" s="14">
        <v>15.911901724</v>
      </c>
      <c r="AM158" s="14">
        <v>16.027309142360004</v>
      </c>
      <c r="AN158" s="14">
        <v>14.511901723999999</v>
      </c>
      <c r="AO158" s="15">
        <v>-10.626300599999997</v>
      </c>
      <c r="AP158" s="15">
        <v>-9.0269349579999982</v>
      </c>
      <c r="AQ158" s="15">
        <v>6.3113549152542427</v>
      </c>
      <c r="AR158" s="15">
        <v>9.0221441389830535</v>
      </c>
      <c r="AS158" s="16"/>
      <c r="AT158" s="16"/>
      <c r="AU158" s="17">
        <v>-3.6263005999999969</v>
      </c>
      <c r="AV158" s="17">
        <v>-2.0269349579999982</v>
      </c>
      <c r="AW158" t="s">
        <v>68</v>
      </c>
      <c r="AX158" t="s">
        <v>1821</v>
      </c>
      <c r="AY158" t="s">
        <v>198</v>
      </c>
      <c r="AZ158" t="s">
        <v>1556</v>
      </c>
      <c r="BA158" t="s">
        <v>1556</v>
      </c>
      <c r="BB158" t="s">
        <v>1821</v>
      </c>
      <c r="BC158" t="s">
        <v>1556</v>
      </c>
      <c r="BD158" s="55">
        <f>2/3</f>
        <v>0.66666666666666663</v>
      </c>
      <c r="BE158" t="s">
        <v>2372</v>
      </c>
    </row>
    <row r="159" spans="1:57" x14ac:dyDescent="0.2">
      <c r="A159" t="s">
        <v>1983</v>
      </c>
      <c r="B159" s="1" t="s">
        <v>631</v>
      </c>
      <c r="C159" t="s">
        <v>49</v>
      </c>
      <c r="D159">
        <v>14</v>
      </c>
      <c r="E159" t="s">
        <v>99</v>
      </c>
      <c r="F159" s="18" t="s">
        <v>100</v>
      </c>
      <c r="G159">
        <v>51.207307</v>
      </c>
      <c r="H159">
        <v>1.381475</v>
      </c>
      <c r="I159">
        <v>36</v>
      </c>
      <c r="J159">
        <v>-7</v>
      </c>
      <c r="K159" t="s">
        <v>632</v>
      </c>
      <c r="L159" t="s">
        <v>53</v>
      </c>
      <c r="M159" t="s">
        <v>2362</v>
      </c>
      <c r="N159" t="s">
        <v>102</v>
      </c>
      <c r="P159" t="s">
        <v>103</v>
      </c>
      <c r="Q159" t="s">
        <v>131</v>
      </c>
      <c r="R159" t="s">
        <v>221</v>
      </c>
      <c r="S159" t="s">
        <v>58</v>
      </c>
      <c r="T159" t="s">
        <v>700</v>
      </c>
      <c r="U159" s="26" t="s">
        <v>701</v>
      </c>
      <c r="V159" s="19" t="s">
        <v>279</v>
      </c>
      <c r="W159" t="s">
        <v>146</v>
      </c>
      <c r="X159" t="s">
        <v>85</v>
      </c>
      <c r="Y159" t="s">
        <v>85</v>
      </c>
      <c r="Z159" s="1">
        <v>166.7</v>
      </c>
      <c r="AA159" s="1" t="s">
        <v>702</v>
      </c>
      <c r="AB159" s="1" t="s">
        <v>703</v>
      </c>
      <c r="AC159" s="1">
        <v>3</v>
      </c>
      <c r="AD159" s="1">
        <v>0</v>
      </c>
      <c r="AE159" s="1" t="s">
        <v>202</v>
      </c>
      <c r="AF159" s="1" t="s">
        <v>66</v>
      </c>
      <c r="AG159" s="1" t="s">
        <v>699</v>
      </c>
      <c r="AH159" s="1">
        <v>0</v>
      </c>
      <c r="AI159" s="12">
        <v>-13.811599999999999</v>
      </c>
      <c r="AJ159" s="14">
        <v>-6.43</v>
      </c>
      <c r="AK159" s="12">
        <v>24.281248699999999</v>
      </c>
      <c r="AL159" s="12">
        <v>15.295623725999999</v>
      </c>
      <c r="AM159" s="14">
        <v>15.378204908139997</v>
      </c>
      <c r="AN159" s="14">
        <v>13.895623725999998</v>
      </c>
      <c r="AO159" s="15">
        <v>-11.966035378260869</v>
      </c>
      <c r="AP159" s="15">
        <v>-10.026814567000002</v>
      </c>
      <c r="AQ159" s="15">
        <v>4.0406180029476788</v>
      </c>
      <c r="AR159" s="15">
        <v>7.3274329372881315</v>
      </c>
      <c r="AS159" s="16"/>
      <c r="AT159" s="16"/>
      <c r="AU159" s="17">
        <v>-4.9660353782608695</v>
      </c>
      <c r="AV159" s="17">
        <v>-3.0268145670000024</v>
      </c>
      <c r="AW159" t="s">
        <v>68</v>
      </c>
      <c r="AX159" t="s">
        <v>1821</v>
      </c>
      <c r="AY159" t="s">
        <v>1821</v>
      </c>
      <c r="AZ159" t="s">
        <v>1556</v>
      </c>
      <c r="BA159" t="s">
        <v>1556</v>
      </c>
      <c r="BB159" t="s">
        <v>1821</v>
      </c>
      <c r="BC159" t="s">
        <v>1556</v>
      </c>
      <c r="BD159" s="55">
        <f>3/3</f>
        <v>1</v>
      </c>
      <c r="BE159" t="s">
        <v>2372</v>
      </c>
    </row>
    <row r="160" spans="1:57" x14ac:dyDescent="0.2">
      <c r="A160" t="s">
        <v>1984</v>
      </c>
      <c r="B160" s="1" t="s">
        <v>631</v>
      </c>
      <c r="C160" t="s">
        <v>49</v>
      </c>
      <c r="D160">
        <v>14</v>
      </c>
      <c r="E160" t="s">
        <v>99</v>
      </c>
      <c r="F160" s="18" t="s">
        <v>100</v>
      </c>
      <c r="G160">
        <v>51.207307</v>
      </c>
      <c r="H160">
        <v>1.381475</v>
      </c>
      <c r="I160">
        <v>36</v>
      </c>
      <c r="J160">
        <v>-7</v>
      </c>
      <c r="K160" t="s">
        <v>632</v>
      </c>
      <c r="L160" t="s">
        <v>53</v>
      </c>
      <c r="M160" t="s">
        <v>2362</v>
      </c>
      <c r="N160" t="s">
        <v>102</v>
      </c>
      <c r="P160" s="1" t="s">
        <v>704</v>
      </c>
      <c r="Q160" s="1" t="s">
        <v>131</v>
      </c>
      <c r="R160" t="s">
        <v>705</v>
      </c>
      <c r="S160" t="s">
        <v>58</v>
      </c>
      <c r="T160" t="s">
        <v>706</v>
      </c>
      <c r="U160" s="26" t="s">
        <v>707</v>
      </c>
      <c r="V160" s="19" t="s">
        <v>139</v>
      </c>
      <c r="W160" s="19" t="s">
        <v>140</v>
      </c>
      <c r="X160" t="s">
        <v>79</v>
      </c>
      <c r="Y160" t="s">
        <v>79</v>
      </c>
      <c r="Z160" s="1">
        <v>151.9</v>
      </c>
      <c r="AA160" s="1" t="s">
        <v>708</v>
      </c>
      <c r="AB160" s="1" t="s">
        <v>709</v>
      </c>
      <c r="AC160" s="1">
        <v>22</v>
      </c>
      <c r="AD160" s="1">
        <v>3</v>
      </c>
      <c r="AE160" s="1" t="s">
        <v>202</v>
      </c>
      <c r="AF160" s="1" t="s">
        <v>66</v>
      </c>
      <c r="AG160" s="1" t="s">
        <v>699</v>
      </c>
      <c r="AH160" s="1">
        <v>2</v>
      </c>
      <c r="AI160" s="12">
        <v>-13.633000000000003</v>
      </c>
      <c r="AJ160" s="13">
        <v>-4.2699999999999996</v>
      </c>
      <c r="AK160" s="14">
        <v>26.508014299999999</v>
      </c>
      <c r="AL160" s="14">
        <v>17.477854013999998</v>
      </c>
      <c r="AM160" s="14">
        <v>17.676672360459996</v>
      </c>
      <c r="AN160" s="14">
        <v>16.077854014</v>
      </c>
      <c r="AO160" s="15">
        <v>-7.222056491304345</v>
      </c>
      <c r="AP160" s="15">
        <v>-6.4862572629999988</v>
      </c>
      <c r="AQ160" s="15">
        <v>12.081260184229924</v>
      </c>
      <c r="AR160" s="15">
        <v>13.328377520338986</v>
      </c>
      <c r="AS160" s="16"/>
      <c r="AT160" s="16"/>
      <c r="AU160" s="17">
        <v>-0.22205649130434502</v>
      </c>
      <c r="AV160" s="17">
        <v>0.51374273700000117</v>
      </c>
      <c r="AW160" t="s">
        <v>68</v>
      </c>
      <c r="AX160" t="s">
        <v>198</v>
      </c>
      <c r="AY160" t="s">
        <v>198</v>
      </c>
      <c r="AZ160" t="s">
        <v>1556</v>
      </c>
      <c r="BA160" t="s">
        <v>1556</v>
      </c>
      <c r="BB160" t="s">
        <v>198</v>
      </c>
      <c r="BC160" t="s">
        <v>1556</v>
      </c>
      <c r="BD160" s="55">
        <f t="shared" ref="BD160" si="9">0/3</f>
        <v>0</v>
      </c>
      <c r="BE160" t="s">
        <v>2371</v>
      </c>
    </row>
    <row r="161" spans="1:57" x14ac:dyDescent="0.2">
      <c r="A161" t="s">
        <v>1985</v>
      </c>
      <c r="B161" s="1" t="s">
        <v>631</v>
      </c>
      <c r="C161" t="s">
        <v>49</v>
      </c>
      <c r="D161">
        <v>14</v>
      </c>
      <c r="E161" t="s">
        <v>99</v>
      </c>
      <c r="F161" s="18" t="s">
        <v>100</v>
      </c>
      <c r="G161">
        <v>51.207307</v>
      </c>
      <c r="H161">
        <v>1.381475</v>
      </c>
      <c r="I161">
        <v>36</v>
      </c>
      <c r="J161">
        <v>-7</v>
      </c>
      <c r="K161" t="s">
        <v>632</v>
      </c>
      <c r="L161" t="s">
        <v>53</v>
      </c>
      <c r="M161" t="s">
        <v>2362</v>
      </c>
      <c r="N161" t="s">
        <v>102</v>
      </c>
      <c r="P161" t="s">
        <v>103</v>
      </c>
      <c r="Q161" t="s">
        <v>156</v>
      </c>
      <c r="R161" t="s">
        <v>633</v>
      </c>
      <c r="S161" t="s">
        <v>58</v>
      </c>
      <c r="T161">
        <v>106</v>
      </c>
      <c r="U161" s="26" t="s">
        <v>710</v>
      </c>
      <c r="V161" s="19" t="s">
        <v>711</v>
      </c>
      <c r="W161" s="19" t="s">
        <v>712</v>
      </c>
      <c r="X161" t="s">
        <v>79</v>
      </c>
      <c r="Y161" t="s">
        <v>79</v>
      </c>
      <c r="Z161" s="1">
        <v>157.30000000000001</v>
      </c>
      <c r="AA161" s="1" t="s">
        <v>713</v>
      </c>
      <c r="AB161" s="1" t="s">
        <v>714</v>
      </c>
      <c r="AC161" s="1">
        <v>5</v>
      </c>
      <c r="AD161" s="1">
        <v>1</v>
      </c>
      <c r="AE161" s="1" t="s">
        <v>715</v>
      </c>
      <c r="AF161" s="1" t="s">
        <v>66</v>
      </c>
      <c r="AG161" s="1" t="s">
        <v>67</v>
      </c>
      <c r="AH161" s="1">
        <v>2</v>
      </c>
      <c r="AI161" s="12">
        <v>-12.6004</v>
      </c>
      <c r="AJ161" s="13">
        <v>-3.37</v>
      </c>
      <c r="AK161" s="12">
        <v>27.435833299999999</v>
      </c>
      <c r="AL161" s="12">
        <v>18.387116633999998</v>
      </c>
      <c r="AM161" s="14">
        <v>18.634367132259996</v>
      </c>
      <c r="AN161" s="14">
        <v>16.987116633999999</v>
      </c>
      <c r="AO161" s="15">
        <v>-5.2453986217391284</v>
      </c>
      <c r="AP161" s="15">
        <v>-5.0110250529999973</v>
      </c>
      <c r="AQ161" s="15">
        <v>15.431527759764188</v>
      </c>
      <c r="AR161" s="15">
        <v>15.828771096610174</v>
      </c>
      <c r="AS161" s="16">
        <v>0.7086376204579149</v>
      </c>
      <c r="AT161" s="16"/>
      <c r="AU161" s="17">
        <v>1.7546013782608716</v>
      </c>
      <c r="AV161" s="17">
        <v>1.9889749470000027</v>
      </c>
      <c r="AW161" t="s">
        <v>407</v>
      </c>
      <c r="AX161" t="s">
        <v>198</v>
      </c>
      <c r="AY161" t="s">
        <v>198</v>
      </c>
      <c r="AZ161" t="s">
        <v>198</v>
      </c>
      <c r="BA161" t="s">
        <v>198</v>
      </c>
      <c r="BB161" t="s">
        <v>198</v>
      </c>
      <c r="BC161" t="s">
        <v>198</v>
      </c>
      <c r="BD161" s="55">
        <f>0/6</f>
        <v>0</v>
      </c>
      <c r="BE161" t="s">
        <v>2371</v>
      </c>
    </row>
    <row r="162" spans="1:57" x14ac:dyDescent="0.2">
      <c r="A162" t="s">
        <v>1986</v>
      </c>
      <c r="B162" s="1" t="s">
        <v>631</v>
      </c>
      <c r="C162" t="s">
        <v>49</v>
      </c>
      <c r="D162">
        <v>14</v>
      </c>
      <c r="E162" t="s">
        <v>99</v>
      </c>
      <c r="F162" s="18" t="s">
        <v>100</v>
      </c>
      <c r="G162">
        <v>51.207307</v>
      </c>
      <c r="H162">
        <v>1.381475</v>
      </c>
      <c r="I162">
        <v>36</v>
      </c>
      <c r="J162">
        <v>-7</v>
      </c>
      <c r="K162" t="s">
        <v>632</v>
      </c>
      <c r="L162" t="s">
        <v>53</v>
      </c>
      <c r="M162" t="s">
        <v>2362</v>
      </c>
      <c r="N162" t="s">
        <v>102</v>
      </c>
      <c r="P162" t="s">
        <v>637</v>
      </c>
      <c r="Q162" t="s">
        <v>131</v>
      </c>
      <c r="R162" t="s">
        <v>105</v>
      </c>
      <c r="S162" t="s">
        <v>58</v>
      </c>
      <c r="T162" t="s">
        <v>716</v>
      </c>
      <c r="U162" t="s">
        <v>717</v>
      </c>
      <c r="V162" s="26" t="s">
        <v>279</v>
      </c>
      <c r="W162" s="26" t="s">
        <v>140</v>
      </c>
      <c r="X162" t="s">
        <v>79</v>
      </c>
      <c r="Y162" t="s">
        <v>79</v>
      </c>
      <c r="Z162" s="1">
        <v>153.19999999999999</v>
      </c>
      <c r="AA162" s="1" t="s">
        <v>718</v>
      </c>
      <c r="AB162" s="1" t="s">
        <v>719</v>
      </c>
      <c r="AC162" s="1">
        <v>6</v>
      </c>
      <c r="AD162" s="1">
        <v>1</v>
      </c>
      <c r="AE162" s="1" t="s">
        <v>268</v>
      </c>
      <c r="AF162" s="1" t="s">
        <v>66</v>
      </c>
      <c r="AG162" s="1" t="s">
        <v>645</v>
      </c>
      <c r="AH162" s="1">
        <v>2</v>
      </c>
      <c r="AI162" s="12">
        <v>-14.863399999999999</v>
      </c>
      <c r="AJ162" s="14">
        <v>-3.57</v>
      </c>
      <c r="AK162" s="14">
        <v>27.2296513</v>
      </c>
      <c r="AL162" s="14">
        <v>18.185058273999999</v>
      </c>
      <c r="AM162" s="14">
        <v>18.42154607186</v>
      </c>
      <c r="AN162" s="14">
        <v>16.785058274000001</v>
      </c>
      <c r="AO162" s="15">
        <v>-5.6846559260869514</v>
      </c>
      <c r="AP162" s="15">
        <v>-5.3388544329999945</v>
      </c>
      <c r="AQ162" s="15">
        <v>14.687023854089912</v>
      </c>
      <c r="AR162" s="15">
        <v>15.273128079661026</v>
      </c>
      <c r="AS162" s="16"/>
      <c r="AT162" s="16"/>
      <c r="AU162" s="17">
        <v>1.3153440739130486</v>
      </c>
      <c r="AV162" s="17">
        <v>1.6611455670000055</v>
      </c>
      <c r="AW162" t="s">
        <v>68</v>
      </c>
      <c r="AX162" t="s">
        <v>198</v>
      </c>
      <c r="AY162" t="s">
        <v>198</v>
      </c>
      <c r="AZ162" t="s">
        <v>1556</v>
      </c>
      <c r="BA162" t="s">
        <v>1556</v>
      </c>
      <c r="BB162" t="s">
        <v>198</v>
      </c>
      <c r="BC162" t="s">
        <v>1556</v>
      </c>
      <c r="BD162" s="55">
        <f t="shared" ref="BD162" si="10">0/3</f>
        <v>0</v>
      </c>
      <c r="BE162" t="s">
        <v>2371</v>
      </c>
    </row>
    <row r="163" spans="1:57" x14ac:dyDescent="0.2">
      <c r="A163" t="s">
        <v>1987</v>
      </c>
      <c r="B163" t="s">
        <v>720</v>
      </c>
      <c r="C163" t="s">
        <v>49</v>
      </c>
      <c r="D163">
        <v>14</v>
      </c>
      <c r="E163" s="18" t="s">
        <v>238</v>
      </c>
      <c r="F163" s="18" t="s">
        <v>239</v>
      </c>
      <c r="G163">
        <v>52.199761000000002</v>
      </c>
      <c r="H163">
        <v>0.106116</v>
      </c>
      <c r="I163">
        <v>36</v>
      </c>
      <c r="J163">
        <v>-7.5</v>
      </c>
      <c r="K163" t="s">
        <v>590</v>
      </c>
      <c r="L163" t="s">
        <v>591</v>
      </c>
      <c r="M163" t="s">
        <v>2363</v>
      </c>
      <c r="N163" s="18" t="s">
        <v>592</v>
      </c>
      <c r="O163" s="18"/>
      <c r="P163" t="s">
        <v>721</v>
      </c>
      <c r="Q163" t="s">
        <v>722</v>
      </c>
      <c r="R163" t="s">
        <v>723</v>
      </c>
      <c r="S163" t="s">
        <v>58</v>
      </c>
      <c r="U163" s="26" t="s">
        <v>724</v>
      </c>
      <c r="V163" s="19" t="s">
        <v>725</v>
      </c>
      <c r="W163" t="s">
        <v>146</v>
      </c>
      <c r="X163" t="s">
        <v>85</v>
      </c>
      <c r="Y163" t="s">
        <v>85</v>
      </c>
      <c r="Z163">
        <v>165</v>
      </c>
      <c r="AA163" t="s">
        <v>726</v>
      </c>
      <c r="AB163" s="1" t="s">
        <v>198</v>
      </c>
      <c r="AC163" s="1">
        <v>0</v>
      </c>
      <c r="AD163" s="1">
        <v>0</v>
      </c>
      <c r="AE163" s="1" t="s">
        <v>73</v>
      </c>
      <c r="AF163" s="1" t="s">
        <v>66</v>
      </c>
      <c r="AG163" s="1" t="s">
        <v>727</v>
      </c>
      <c r="AH163" s="1">
        <v>0</v>
      </c>
      <c r="AI163" s="12">
        <v>-13.121600000000001</v>
      </c>
      <c r="AJ163" s="13">
        <v>-5.44</v>
      </c>
      <c r="AK163" s="12">
        <v>25.301849600000001</v>
      </c>
      <c r="AL163" s="12">
        <v>16.295812607999999</v>
      </c>
      <c r="AM163" s="14">
        <v>16.431669157119998</v>
      </c>
      <c r="AN163" s="14">
        <v>14.895812607999998</v>
      </c>
      <c r="AO163" s="15">
        <v>-9.7917117217391301</v>
      </c>
      <c r="AP163" s="15">
        <v>-8.4040591360000008</v>
      </c>
      <c r="AQ163" s="15">
        <v>7.725912336035373</v>
      </c>
      <c r="AR163" s="15">
        <v>10.07786587118644</v>
      </c>
      <c r="AS163" s="16"/>
      <c r="AT163" s="16"/>
      <c r="AU163" s="17">
        <v>-2.2917117217391301</v>
      </c>
      <c r="AV163" s="17">
        <v>-0.90405913600000076</v>
      </c>
      <c r="AW163" t="s">
        <v>68</v>
      </c>
      <c r="AX163" t="s">
        <v>1821</v>
      </c>
      <c r="AY163" t="s">
        <v>198</v>
      </c>
      <c r="AZ163" t="s">
        <v>1556</v>
      </c>
      <c r="BA163" t="s">
        <v>1556</v>
      </c>
      <c r="BB163" t="s">
        <v>198</v>
      </c>
      <c r="BC163" t="s">
        <v>1556</v>
      </c>
      <c r="BD163" s="55">
        <f>1/3</f>
        <v>0.33333333333333331</v>
      </c>
      <c r="BE163" t="s">
        <v>2371</v>
      </c>
    </row>
    <row r="164" spans="1:57" x14ac:dyDescent="0.2">
      <c r="A164" t="s">
        <v>1988</v>
      </c>
      <c r="B164" t="s">
        <v>720</v>
      </c>
      <c r="C164" t="s">
        <v>49</v>
      </c>
      <c r="D164">
        <v>14</v>
      </c>
      <c r="E164" s="18" t="s">
        <v>238</v>
      </c>
      <c r="F164" s="18" t="s">
        <v>239</v>
      </c>
      <c r="G164">
        <v>52.199761000000002</v>
      </c>
      <c r="H164">
        <v>0.106116</v>
      </c>
      <c r="I164">
        <v>36</v>
      </c>
      <c r="J164">
        <v>-7.5</v>
      </c>
      <c r="K164" t="s">
        <v>590</v>
      </c>
      <c r="L164" t="s">
        <v>591</v>
      </c>
      <c r="M164" t="s">
        <v>2363</v>
      </c>
      <c r="N164" s="18" t="s">
        <v>592</v>
      </c>
      <c r="O164" s="1" t="s">
        <v>728</v>
      </c>
      <c r="P164" s="1" t="s">
        <v>728</v>
      </c>
      <c r="Q164" s="1" t="s">
        <v>298</v>
      </c>
      <c r="R164" t="s">
        <v>723</v>
      </c>
      <c r="S164" t="s">
        <v>58</v>
      </c>
      <c r="U164" s="20" t="s">
        <v>729</v>
      </c>
      <c r="V164" s="21" t="s">
        <v>139</v>
      </c>
      <c r="W164" s="21" t="s">
        <v>140</v>
      </c>
      <c r="X164" s="1" t="s">
        <v>79</v>
      </c>
      <c r="Y164" s="1" t="s">
        <v>79</v>
      </c>
      <c r="Z164" s="1">
        <v>163</v>
      </c>
      <c r="AA164" s="1" t="s">
        <v>730</v>
      </c>
      <c r="AB164" s="1" t="s">
        <v>198</v>
      </c>
      <c r="AC164" s="1">
        <v>0</v>
      </c>
      <c r="AD164" s="1">
        <v>0</v>
      </c>
      <c r="AE164" s="1" t="s">
        <v>73</v>
      </c>
      <c r="AF164" s="1" t="s">
        <v>66</v>
      </c>
      <c r="AG164" s="1" t="s">
        <v>727</v>
      </c>
      <c r="AH164" s="1">
        <v>1</v>
      </c>
      <c r="AI164" s="12">
        <v>-13.7668</v>
      </c>
      <c r="AJ164" s="13">
        <v>-5</v>
      </c>
      <c r="AK164" s="14">
        <v>25.75545</v>
      </c>
      <c r="AL164" s="14">
        <v>16.740341000000001</v>
      </c>
      <c r="AM164" s="14">
        <v>16.899875489999999</v>
      </c>
      <c r="AN164" s="14">
        <v>15.340341</v>
      </c>
      <c r="AO164" s="15">
        <v>-8.8253456521739082</v>
      </c>
      <c r="AP164" s="15">
        <v>-7.6828344999999985</v>
      </c>
      <c r="AQ164" s="15">
        <v>9.3638209285188001</v>
      </c>
      <c r="AR164" s="15">
        <v>11.300280508474579</v>
      </c>
      <c r="AS164" s="16"/>
      <c r="AT164" s="16"/>
      <c r="AU164" s="17">
        <v>-1.3253456521739082</v>
      </c>
      <c r="AV164" s="17">
        <v>-0.18283449999999846</v>
      </c>
      <c r="AW164" t="s">
        <v>68</v>
      </c>
      <c r="AX164" t="s">
        <v>198</v>
      </c>
      <c r="AY164" t="s">
        <v>198</v>
      </c>
      <c r="AZ164" t="s">
        <v>1556</v>
      </c>
      <c r="BA164" t="s">
        <v>1556</v>
      </c>
      <c r="BB164" t="s">
        <v>198</v>
      </c>
      <c r="BC164" t="s">
        <v>1556</v>
      </c>
      <c r="BD164" s="55">
        <f t="shared" ref="BD164:BD166" si="11">0/3</f>
        <v>0</v>
      </c>
      <c r="BE164" t="s">
        <v>2371</v>
      </c>
    </row>
    <row r="165" spans="1:57" x14ac:dyDescent="0.2">
      <c r="A165" t="s">
        <v>1989</v>
      </c>
      <c r="B165" t="s">
        <v>720</v>
      </c>
      <c r="C165" t="s">
        <v>49</v>
      </c>
      <c r="D165">
        <v>14</v>
      </c>
      <c r="E165" s="18" t="s">
        <v>238</v>
      </c>
      <c r="F165" s="18" t="s">
        <v>239</v>
      </c>
      <c r="G165">
        <v>52.199761000000002</v>
      </c>
      <c r="H165">
        <v>0.106116</v>
      </c>
      <c r="I165">
        <v>36</v>
      </c>
      <c r="J165">
        <v>-7.5</v>
      </c>
      <c r="K165" t="s">
        <v>590</v>
      </c>
      <c r="L165" t="s">
        <v>591</v>
      </c>
      <c r="M165" t="s">
        <v>2363</v>
      </c>
      <c r="N165" s="18" t="s">
        <v>592</v>
      </c>
      <c r="O165" s="18"/>
      <c r="P165" t="s">
        <v>721</v>
      </c>
      <c r="Q165" t="s">
        <v>722</v>
      </c>
      <c r="R165" t="s">
        <v>731</v>
      </c>
      <c r="S165" t="s">
        <v>58</v>
      </c>
      <c r="U165" s="26" t="s">
        <v>732</v>
      </c>
      <c r="V165" s="19" t="s">
        <v>733</v>
      </c>
      <c r="W165" t="s">
        <v>146</v>
      </c>
      <c r="X165" t="s">
        <v>85</v>
      </c>
      <c r="Y165" t="s">
        <v>85</v>
      </c>
      <c r="Z165">
        <v>177</v>
      </c>
      <c r="AA165" t="s">
        <v>734</v>
      </c>
      <c r="AB165" s="1" t="s">
        <v>198</v>
      </c>
      <c r="AC165" s="1">
        <v>0</v>
      </c>
      <c r="AD165" s="1">
        <v>0</v>
      </c>
      <c r="AE165" s="1" t="s">
        <v>73</v>
      </c>
      <c r="AF165" s="1" t="s">
        <v>66</v>
      </c>
      <c r="AG165" s="1" t="s">
        <v>727</v>
      </c>
      <c r="AH165" s="1">
        <v>0</v>
      </c>
      <c r="AI165" s="12">
        <v>-12.716000000000003</v>
      </c>
      <c r="AJ165" s="14">
        <v>-4.8499999999999996</v>
      </c>
      <c r="AK165" s="12">
        <v>25.910086499999998</v>
      </c>
      <c r="AL165" s="12">
        <v>16.891884769999997</v>
      </c>
      <c r="AM165" s="14">
        <v>17.059491285299998</v>
      </c>
      <c r="AN165" s="14">
        <v>15.491884769999997</v>
      </c>
      <c r="AO165" s="15">
        <v>-8.4959026739130472</v>
      </c>
      <c r="AP165" s="15">
        <v>-7.4369624650000006</v>
      </c>
      <c r="AQ165" s="15">
        <v>9.9221988577744966</v>
      </c>
      <c r="AR165" s="15">
        <v>11.71701277118644</v>
      </c>
      <c r="AS165" s="16"/>
      <c r="AT165" s="16"/>
      <c r="AU165" s="17">
        <v>-0.99590267391304721</v>
      </c>
      <c r="AV165" s="17">
        <v>6.3037534999999423E-2</v>
      </c>
      <c r="AW165" t="s">
        <v>68</v>
      </c>
      <c r="AX165" t="s">
        <v>198</v>
      </c>
      <c r="AY165" t="s">
        <v>198</v>
      </c>
      <c r="AZ165" t="s">
        <v>1556</v>
      </c>
      <c r="BA165" t="s">
        <v>1556</v>
      </c>
      <c r="BB165" t="s">
        <v>198</v>
      </c>
      <c r="BC165" t="s">
        <v>1556</v>
      </c>
      <c r="BD165" s="55">
        <f t="shared" si="11"/>
        <v>0</v>
      </c>
      <c r="BE165" t="s">
        <v>2371</v>
      </c>
    </row>
    <row r="166" spans="1:57" x14ac:dyDescent="0.2">
      <c r="A166" t="s">
        <v>1990</v>
      </c>
      <c r="B166" t="s">
        <v>735</v>
      </c>
      <c r="C166" t="s">
        <v>49</v>
      </c>
      <c r="D166">
        <v>14</v>
      </c>
      <c r="E166" t="s">
        <v>736</v>
      </c>
      <c r="F166" s="18" t="s">
        <v>737</v>
      </c>
      <c r="G166">
        <v>52.243250000000003</v>
      </c>
      <c r="H166">
        <v>-1.3969780000000001</v>
      </c>
      <c r="I166">
        <v>82</v>
      </c>
      <c r="J166">
        <v>-7.6</v>
      </c>
      <c r="K166" t="s">
        <v>738</v>
      </c>
      <c r="L166" t="s">
        <v>591</v>
      </c>
      <c r="M166" t="s">
        <v>2356</v>
      </c>
      <c r="N166" s="18" t="s">
        <v>54</v>
      </c>
      <c r="O166" s="18"/>
      <c r="P166" t="s">
        <v>739</v>
      </c>
      <c r="Q166" t="s">
        <v>740</v>
      </c>
      <c r="R166" t="s">
        <v>741</v>
      </c>
      <c r="S166" t="s">
        <v>58</v>
      </c>
      <c r="T166">
        <v>1</v>
      </c>
      <c r="U166" s="11">
        <v>5</v>
      </c>
      <c r="V166" t="s">
        <v>279</v>
      </c>
      <c r="W166" t="s">
        <v>146</v>
      </c>
      <c r="X166" s="1" t="s">
        <v>86</v>
      </c>
      <c r="Y166" s="1" t="s">
        <v>85</v>
      </c>
      <c r="Z166" s="1"/>
      <c r="AA166" s="1" t="s">
        <v>742</v>
      </c>
      <c r="AB166" s="1" t="s">
        <v>198</v>
      </c>
      <c r="AC166" s="1">
        <v>0</v>
      </c>
      <c r="AD166" s="1">
        <v>0</v>
      </c>
      <c r="AE166" s="1" t="s">
        <v>73</v>
      </c>
      <c r="AF166" s="1" t="s">
        <v>66</v>
      </c>
      <c r="AG166" s="1" t="s">
        <v>67</v>
      </c>
      <c r="AH166" s="1">
        <v>0</v>
      </c>
      <c r="AI166" s="12">
        <v>-13.232799999999999</v>
      </c>
      <c r="AJ166" s="14">
        <v>-4.5999999999999996</v>
      </c>
      <c r="AK166" s="14">
        <v>26.167814</v>
      </c>
      <c r="AL166" s="14">
        <v>17.144457719999998</v>
      </c>
      <c r="AM166" s="14">
        <v>17.325517610799999</v>
      </c>
      <c r="AN166" s="14">
        <v>15.744457719999998</v>
      </c>
      <c r="AO166" s="15">
        <v>-7.9468310434782614</v>
      </c>
      <c r="AP166" s="15">
        <v>-7.027175739999997</v>
      </c>
      <c r="AQ166" s="15">
        <v>10.852828739867354</v>
      </c>
      <c r="AR166" s="15">
        <v>12.411566542372887</v>
      </c>
      <c r="AS166" s="16"/>
      <c r="AT166" s="16"/>
      <c r="AU166" s="17">
        <v>-0.34683104347826177</v>
      </c>
      <c r="AV166" s="17">
        <v>0.57282426000000264</v>
      </c>
      <c r="AW166" t="s">
        <v>68</v>
      </c>
      <c r="AX166" t="s">
        <v>198</v>
      </c>
      <c r="AY166" t="s">
        <v>198</v>
      </c>
      <c r="AZ166" t="s">
        <v>1556</v>
      </c>
      <c r="BA166" t="s">
        <v>1556</v>
      </c>
      <c r="BB166" t="s">
        <v>198</v>
      </c>
      <c r="BC166" t="s">
        <v>1556</v>
      </c>
      <c r="BD166" s="55">
        <f t="shared" si="11"/>
        <v>0</v>
      </c>
      <c r="BE166" t="s">
        <v>2371</v>
      </c>
    </row>
    <row r="167" spans="1:57" x14ac:dyDescent="0.2">
      <c r="A167" t="s">
        <v>1991</v>
      </c>
      <c r="B167" t="s">
        <v>735</v>
      </c>
      <c r="C167" t="s">
        <v>49</v>
      </c>
      <c r="D167">
        <v>14</v>
      </c>
      <c r="E167" t="s">
        <v>736</v>
      </c>
      <c r="F167" s="18" t="s">
        <v>737</v>
      </c>
      <c r="G167">
        <v>52.243250000000003</v>
      </c>
      <c r="H167">
        <v>-1.3969780000000001</v>
      </c>
      <c r="I167">
        <v>82</v>
      </c>
      <c r="J167">
        <v>-7.6</v>
      </c>
      <c r="K167" t="s">
        <v>738</v>
      </c>
      <c r="L167" t="s">
        <v>591</v>
      </c>
      <c r="M167" t="s">
        <v>2356</v>
      </c>
      <c r="N167" s="18" t="s">
        <v>54</v>
      </c>
      <c r="O167" s="18"/>
      <c r="P167" t="s">
        <v>739</v>
      </c>
      <c r="Q167" t="s">
        <v>740</v>
      </c>
      <c r="R167" t="s">
        <v>743</v>
      </c>
      <c r="S167" t="s">
        <v>58</v>
      </c>
      <c r="T167">
        <v>2</v>
      </c>
      <c r="U167" s="11">
        <v>8</v>
      </c>
      <c r="V167" t="s">
        <v>744</v>
      </c>
      <c r="W167" s="18" t="s">
        <v>127</v>
      </c>
      <c r="X167" t="s">
        <v>85</v>
      </c>
      <c r="Y167" t="s">
        <v>85</v>
      </c>
      <c r="AA167" s="1" t="s">
        <v>745</v>
      </c>
      <c r="AB167" s="1" t="s">
        <v>198</v>
      </c>
      <c r="AC167" s="1">
        <v>0</v>
      </c>
      <c r="AD167" s="1">
        <v>0</v>
      </c>
      <c r="AE167" s="1" t="s">
        <v>73</v>
      </c>
      <c r="AF167" s="1" t="s">
        <v>66</v>
      </c>
      <c r="AG167" s="1" t="s">
        <v>67</v>
      </c>
      <c r="AH167" s="1">
        <v>0</v>
      </c>
      <c r="AI167" s="12">
        <v>-11.855599999999999</v>
      </c>
      <c r="AJ167" s="13">
        <v>-3.66</v>
      </c>
      <c r="AK167" s="12">
        <v>27.136869400000002</v>
      </c>
      <c r="AL167" s="12">
        <v>18.094132012000003</v>
      </c>
      <c r="AM167" s="14">
        <v>18.325776594680001</v>
      </c>
      <c r="AN167" s="14">
        <v>16.694132012000004</v>
      </c>
      <c r="AO167" s="15">
        <v>-5.8823217130434653</v>
      </c>
      <c r="AP167" s="15">
        <v>-5.4863776539999947</v>
      </c>
      <c r="AQ167" s="15">
        <v>14.3519970965365</v>
      </c>
      <c r="AR167" s="15">
        <v>15.023088722033908</v>
      </c>
      <c r="AS167" s="16"/>
      <c r="AT167" s="16"/>
      <c r="AU167" s="17">
        <v>1.7176782869565344</v>
      </c>
      <c r="AV167" s="17">
        <v>2.113622346000005</v>
      </c>
      <c r="AW167" t="s">
        <v>68</v>
      </c>
      <c r="AX167" t="s">
        <v>198</v>
      </c>
      <c r="AY167" t="s">
        <v>1821</v>
      </c>
      <c r="AZ167" t="s">
        <v>1556</v>
      </c>
      <c r="BA167" t="s">
        <v>1556</v>
      </c>
      <c r="BB167" t="s">
        <v>198</v>
      </c>
      <c r="BC167" t="s">
        <v>1556</v>
      </c>
      <c r="BD167" s="55">
        <f>1/3</f>
        <v>0.33333333333333331</v>
      </c>
      <c r="BE167" t="s">
        <v>2371</v>
      </c>
    </row>
    <row r="168" spans="1:57" x14ac:dyDescent="0.2">
      <c r="A168" t="s">
        <v>1992</v>
      </c>
      <c r="B168" t="s">
        <v>735</v>
      </c>
      <c r="C168" t="s">
        <v>49</v>
      </c>
      <c r="D168">
        <v>14</v>
      </c>
      <c r="E168" t="s">
        <v>736</v>
      </c>
      <c r="F168" s="18" t="s">
        <v>737</v>
      </c>
      <c r="G168">
        <v>52.243250000000003</v>
      </c>
      <c r="H168">
        <v>-1.3969780000000001</v>
      </c>
      <c r="I168">
        <v>82</v>
      </c>
      <c r="J168">
        <v>-7.6</v>
      </c>
      <c r="K168" t="s">
        <v>738</v>
      </c>
      <c r="L168" t="s">
        <v>591</v>
      </c>
      <c r="M168" t="s">
        <v>2356</v>
      </c>
      <c r="N168" s="18" t="s">
        <v>54</v>
      </c>
      <c r="O168" s="18"/>
      <c r="P168" t="s">
        <v>739</v>
      </c>
      <c r="Q168" t="s">
        <v>740</v>
      </c>
      <c r="R168" t="s">
        <v>746</v>
      </c>
      <c r="S168" t="s">
        <v>58</v>
      </c>
      <c r="T168">
        <v>6</v>
      </c>
      <c r="U168" s="11">
        <v>19</v>
      </c>
      <c r="V168" s="19" t="s">
        <v>93</v>
      </c>
      <c r="W168" s="19" t="s">
        <v>94</v>
      </c>
      <c r="X168" t="s">
        <v>62</v>
      </c>
      <c r="Y168" t="s">
        <v>62</v>
      </c>
      <c r="AB168" s="1" t="s">
        <v>198</v>
      </c>
      <c r="AC168" s="1">
        <v>0</v>
      </c>
      <c r="AD168" s="1">
        <v>0</v>
      </c>
      <c r="AE168" s="1" t="s">
        <v>73</v>
      </c>
      <c r="AF168" s="1" t="s">
        <v>66</v>
      </c>
      <c r="AG168" s="1" t="s">
        <v>67</v>
      </c>
      <c r="AH168" s="1"/>
      <c r="AI168" s="12">
        <v>-14.080399999999999</v>
      </c>
      <c r="AJ168" s="13">
        <v>-6.37</v>
      </c>
      <c r="AK168" s="14">
        <v>24.343103299999999</v>
      </c>
      <c r="AL168" s="14">
        <v>15.356241233999999</v>
      </c>
      <c r="AM168" s="14">
        <v>15.44205122626</v>
      </c>
      <c r="AN168" s="14">
        <v>13.956241233999998</v>
      </c>
      <c r="AO168" s="15">
        <v>-11.834258186956522</v>
      </c>
      <c r="AP168" s="15">
        <v>-9.9284657529999976</v>
      </c>
      <c r="AQ168" s="15">
        <v>4.2639691746499633</v>
      </c>
      <c r="AR168" s="15">
        <v>7.4941258423728856</v>
      </c>
      <c r="AS168" s="16"/>
      <c r="AT168" s="16"/>
      <c r="AU168" s="17">
        <v>-4.2342581869565219</v>
      </c>
      <c r="AV168" s="17">
        <v>-2.3284657529999979</v>
      </c>
      <c r="AW168" t="s">
        <v>68</v>
      </c>
      <c r="AX168" t="s">
        <v>1821</v>
      </c>
      <c r="AY168" t="s">
        <v>1821</v>
      </c>
      <c r="AZ168" t="s">
        <v>1556</v>
      </c>
      <c r="BA168" t="s">
        <v>1556</v>
      </c>
      <c r="BB168" t="s">
        <v>1821</v>
      </c>
      <c r="BC168" t="s">
        <v>1556</v>
      </c>
      <c r="BD168" s="55">
        <f>3/3</f>
        <v>1</v>
      </c>
      <c r="BE168" t="s">
        <v>2372</v>
      </c>
    </row>
    <row r="169" spans="1:57" x14ac:dyDescent="0.2">
      <c r="A169" t="s">
        <v>1993</v>
      </c>
      <c r="B169" t="s">
        <v>735</v>
      </c>
      <c r="C169" t="s">
        <v>49</v>
      </c>
      <c r="D169">
        <v>14</v>
      </c>
      <c r="E169" t="s">
        <v>736</v>
      </c>
      <c r="F169" s="18" t="s">
        <v>737</v>
      </c>
      <c r="G169">
        <v>52.243250000000003</v>
      </c>
      <c r="H169">
        <v>-1.3969780000000001</v>
      </c>
      <c r="I169">
        <v>82</v>
      </c>
      <c r="J169">
        <v>-7.6</v>
      </c>
      <c r="K169" t="s">
        <v>738</v>
      </c>
      <c r="L169" t="s">
        <v>591</v>
      </c>
      <c r="M169" t="s">
        <v>2356</v>
      </c>
      <c r="N169" s="18" t="s">
        <v>54</v>
      </c>
      <c r="O169" s="18"/>
      <c r="P169" t="s">
        <v>739</v>
      </c>
      <c r="Q169" t="s">
        <v>740</v>
      </c>
      <c r="R169" t="s">
        <v>746</v>
      </c>
      <c r="S169" t="s">
        <v>58</v>
      </c>
      <c r="T169">
        <v>7</v>
      </c>
      <c r="U169" s="11">
        <v>23</v>
      </c>
      <c r="V169" t="s">
        <v>744</v>
      </c>
      <c r="W169" s="18" t="s">
        <v>127</v>
      </c>
      <c r="X169" t="s">
        <v>85</v>
      </c>
      <c r="Y169" t="s">
        <v>85</v>
      </c>
      <c r="AA169" s="1" t="s">
        <v>747</v>
      </c>
      <c r="AB169" s="1" t="s">
        <v>198</v>
      </c>
      <c r="AC169" s="1">
        <v>0</v>
      </c>
      <c r="AD169" s="1">
        <v>0</v>
      </c>
      <c r="AE169" s="1" t="s">
        <v>202</v>
      </c>
      <c r="AF169" s="1" t="s">
        <v>66</v>
      </c>
      <c r="AG169" s="1" t="s">
        <v>67</v>
      </c>
      <c r="AH169" s="1">
        <v>0</v>
      </c>
      <c r="AI169" s="12">
        <v>-15.382200000000001</v>
      </c>
      <c r="AJ169" s="14">
        <v>-4.1100000000000003</v>
      </c>
      <c r="AK169" s="12">
        <v>26.672959899999999</v>
      </c>
      <c r="AL169" s="12">
        <v>17.639500701999999</v>
      </c>
      <c r="AM169" s="14">
        <v>17.846929208779997</v>
      </c>
      <c r="AN169" s="14">
        <v>16.239500702000001</v>
      </c>
      <c r="AO169" s="15">
        <v>-6.870650647826082</v>
      </c>
      <c r="AP169" s="15">
        <v>-6.2239937590000025</v>
      </c>
      <c r="AQ169" s="15">
        <v>12.676863308769352</v>
      </c>
      <c r="AR169" s="15">
        <v>13.7728919338983</v>
      </c>
      <c r="AS169" s="16"/>
      <c r="AT169" s="16"/>
      <c r="AU169" s="17">
        <v>0.72934935217391761</v>
      </c>
      <c r="AV169" s="17">
        <v>1.3760062409999971</v>
      </c>
      <c r="AW169" t="s">
        <v>68</v>
      </c>
      <c r="AX169" t="s">
        <v>198</v>
      </c>
      <c r="AY169" t="s">
        <v>198</v>
      </c>
      <c r="AZ169" t="s">
        <v>1556</v>
      </c>
      <c r="BA169" t="s">
        <v>1556</v>
      </c>
      <c r="BB169" t="s">
        <v>198</v>
      </c>
      <c r="BC169" t="s">
        <v>1556</v>
      </c>
      <c r="BD169" s="55">
        <f t="shared" ref="BD169" si="12">0/3</f>
        <v>0</v>
      </c>
      <c r="BE169" t="s">
        <v>2371</v>
      </c>
    </row>
    <row r="170" spans="1:57" x14ac:dyDescent="0.2">
      <c r="A170" t="s">
        <v>1994</v>
      </c>
      <c r="B170" t="s">
        <v>735</v>
      </c>
      <c r="C170" t="s">
        <v>49</v>
      </c>
      <c r="D170">
        <v>14</v>
      </c>
      <c r="E170" t="s">
        <v>736</v>
      </c>
      <c r="F170" s="18" t="s">
        <v>737</v>
      </c>
      <c r="G170">
        <v>52.243250000000003</v>
      </c>
      <c r="H170">
        <v>-1.3969780000000001</v>
      </c>
      <c r="I170">
        <v>82</v>
      </c>
      <c r="J170">
        <v>-7.6</v>
      </c>
      <c r="K170" t="s">
        <v>738</v>
      </c>
      <c r="L170" t="s">
        <v>591</v>
      </c>
      <c r="M170" t="s">
        <v>2356</v>
      </c>
      <c r="N170" s="18" t="s">
        <v>54</v>
      </c>
      <c r="O170" s="18"/>
      <c r="P170" t="s">
        <v>748</v>
      </c>
      <c r="Q170" t="s">
        <v>722</v>
      </c>
      <c r="R170" t="s">
        <v>741</v>
      </c>
      <c r="S170" t="s">
        <v>58</v>
      </c>
      <c r="T170">
        <v>11</v>
      </c>
      <c r="U170" s="11">
        <v>35</v>
      </c>
      <c r="V170" t="s">
        <v>744</v>
      </c>
      <c r="W170" s="19" t="s">
        <v>140</v>
      </c>
      <c r="X170" t="s">
        <v>78</v>
      </c>
      <c r="Y170" t="s">
        <v>79</v>
      </c>
      <c r="AA170" s="1" t="s">
        <v>749</v>
      </c>
      <c r="AB170" s="1" t="s">
        <v>198</v>
      </c>
      <c r="AC170" s="1">
        <v>0</v>
      </c>
      <c r="AD170" s="1">
        <v>0</v>
      </c>
      <c r="AE170" s="1" t="s">
        <v>202</v>
      </c>
      <c r="AF170" s="1" t="s">
        <v>66</v>
      </c>
      <c r="AG170" s="1" t="s">
        <v>67</v>
      </c>
      <c r="AH170" s="1">
        <v>1</v>
      </c>
      <c r="AI170" s="12">
        <v>-12.8634</v>
      </c>
      <c r="AJ170" s="13">
        <v>-6.16</v>
      </c>
      <c r="AK170" s="14">
        <v>24.559594400000002</v>
      </c>
      <c r="AL170" s="14">
        <v>15.568402512000002</v>
      </c>
      <c r="AM170" s="14">
        <v>15.665513339680002</v>
      </c>
      <c r="AN170" s="14">
        <v>14.168402512000002</v>
      </c>
      <c r="AO170" s="15">
        <v>-11.373038017391297</v>
      </c>
      <c r="AP170" s="15">
        <v>-9.5842449039999948</v>
      </c>
      <c r="AQ170" s="15">
        <v>5.0456982756079718</v>
      </c>
      <c r="AR170" s="15">
        <v>8.0775510101695005</v>
      </c>
      <c r="AS170" s="16"/>
      <c r="AT170" s="16"/>
      <c r="AU170" s="17">
        <v>-3.773038017391297</v>
      </c>
      <c r="AV170" s="17">
        <v>-1.9842449039999952</v>
      </c>
      <c r="AW170" t="s">
        <v>68</v>
      </c>
      <c r="AX170" t="s">
        <v>1821</v>
      </c>
      <c r="AY170" t="s">
        <v>198</v>
      </c>
      <c r="AZ170" t="s">
        <v>1556</v>
      </c>
      <c r="BA170" t="s">
        <v>1556</v>
      </c>
      <c r="BB170" t="s">
        <v>1821</v>
      </c>
      <c r="BC170" t="s">
        <v>1556</v>
      </c>
      <c r="BD170" s="55">
        <f>2/3</f>
        <v>0.66666666666666663</v>
      </c>
      <c r="BE170" t="s">
        <v>2372</v>
      </c>
    </row>
    <row r="171" spans="1:57" x14ac:dyDescent="0.2">
      <c r="A171" t="s">
        <v>1995</v>
      </c>
      <c r="B171" t="s">
        <v>735</v>
      </c>
      <c r="C171" t="s">
        <v>49</v>
      </c>
      <c r="D171">
        <v>14</v>
      </c>
      <c r="E171" t="s">
        <v>736</v>
      </c>
      <c r="F171" s="18" t="s">
        <v>737</v>
      </c>
      <c r="G171">
        <v>52.243250000000003</v>
      </c>
      <c r="H171">
        <v>-1.3969780000000001</v>
      </c>
      <c r="I171">
        <v>82</v>
      </c>
      <c r="J171">
        <v>-7.6</v>
      </c>
      <c r="K171" t="s">
        <v>738</v>
      </c>
      <c r="L171" t="s">
        <v>591</v>
      </c>
      <c r="M171" t="s">
        <v>2356</v>
      </c>
      <c r="N171" s="18" t="s">
        <v>54</v>
      </c>
      <c r="O171" s="18"/>
      <c r="P171" t="s">
        <v>739</v>
      </c>
      <c r="Q171" t="s">
        <v>740</v>
      </c>
      <c r="R171" t="s">
        <v>746</v>
      </c>
      <c r="S171" t="s">
        <v>58</v>
      </c>
      <c r="T171">
        <v>12</v>
      </c>
      <c r="U171" s="11">
        <v>37</v>
      </c>
      <c r="V171" s="19" t="s">
        <v>750</v>
      </c>
      <c r="W171" s="19" t="s">
        <v>374</v>
      </c>
      <c r="X171" t="s">
        <v>62</v>
      </c>
      <c r="Y171" t="s">
        <v>62</v>
      </c>
      <c r="AB171" s="1" t="s">
        <v>198</v>
      </c>
      <c r="AC171" s="1">
        <v>0</v>
      </c>
      <c r="AD171" s="1">
        <v>0</v>
      </c>
      <c r="AE171" s="1" t="s">
        <v>73</v>
      </c>
      <c r="AF171" s="1" t="s">
        <v>66</v>
      </c>
      <c r="AG171" s="1" t="s">
        <v>67</v>
      </c>
      <c r="AH171" s="1"/>
      <c r="AI171" s="12">
        <v>-14.461399999999999</v>
      </c>
      <c r="AJ171" s="13">
        <v>-6.22</v>
      </c>
      <c r="AK171" s="12">
        <v>24.497739800000002</v>
      </c>
      <c r="AL171" s="12">
        <v>15.507785004000002</v>
      </c>
      <c r="AM171" s="14">
        <v>15.601667021560003</v>
      </c>
      <c r="AN171" s="14">
        <v>14.107785004000002</v>
      </c>
      <c r="AO171" s="15">
        <v>-11.504815208695645</v>
      </c>
      <c r="AP171" s="15">
        <v>-9.6825937179999926</v>
      </c>
      <c r="AQ171" s="15">
        <v>4.8223471039056864</v>
      </c>
      <c r="AR171" s="15">
        <v>7.910858105084758</v>
      </c>
      <c r="AS171" s="16"/>
      <c r="AT171" s="16"/>
      <c r="AU171" s="17">
        <v>-3.9048152086956449</v>
      </c>
      <c r="AV171" s="17">
        <v>-2.0825937179999929</v>
      </c>
      <c r="AW171" t="s">
        <v>68</v>
      </c>
      <c r="AX171" t="s">
        <v>1821</v>
      </c>
      <c r="AY171" t="s">
        <v>1821</v>
      </c>
      <c r="AZ171" t="s">
        <v>1556</v>
      </c>
      <c r="BA171" t="s">
        <v>1556</v>
      </c>
      <c r="BB171" t="s">
        <v>1821</v>
      </c>
      <c r="BC171" t="s">
        <v>1556</v>
      </c>
      <c r="BD171" s="55">
        <f>3/3</f>
        <v>1</v>
      </c>
      <c r="BE171" t="s">
        <v>2372</v>
      </c>
    </row>
    <row r="172" spans="1:57" x14ac:dyDescent="0.2">
      <c r="A172" t="s">
        <v>1996</v>
      </c>
      <c r="B172" t="s">
        <v>735</v>
      </c>
      <c r="C172" t="s">
        <v>49</v>
      </c>
      <c r="D172">
        <v>14</v>
      </c>
      <c r="E172" t="s">
        <v>736</v>
      </c>
      <c r="F172" s="18" t="s">
        <v>737</v>
      </c>
      <c r="G172">
        <v>52.243250000000003</v>
      </c>
      <c r="H172">
        <v>-1.3969780000000001</v>
      </c>
      <c r="I172">
        <v>82</v>
      </c>
      <c r="J172">
        <v>-7.6</v>
      </c>
      <c r="K172" t="s">
        <v>738</v>
      </c>
      <c r="L172" t="s">
        <v>591</v>
      </c>
      <c r="M172" t="s">
        <v>2356</v>
      </c>
      <c r="N172" s="18" t="s">
        <v>54</v>
      </c>
      <c r="O172" s="18"/>
      <c r="P172" t="s">
        <v>739</v>
      </c>
      <c r="Q172" t="s">
        <v>740</v>
      </c>
      <c r="R172" t="s">
        <v>751</v>
      </c>
      <c r="S172" t="s">
        <v>58</v>
      </c>
      <c r="T172">
        <v>13</v>
      </c>
      <c r="U172" s="11">
        <v>41</v>
      </c>
      <c r="V172" t="s">
        <v>71</v>
      </c>
      <c r="W172" t="s">
        <v>71</v>
      </c>
      <c r="X172" t="s">
        <v>85</v>
      </c>
      <c r="Y172" t="s">
        <v>85</v>
      </c>
      <c r="AB172" s="1" t="s">
        <v>198</v>
      </c>
      <c r="AC172" s="1">
        <v>0</v>
      </c>
      <c r="AD172" s="1">
        <v>0</v>
      </c>
      <c r="AE172" s="1" t="s">
        <v>73</v>
      </c>
      <c r="AF172" s="1" t="s">
        <v>66</v>
      </c>
      <c r="AG172" s="1" t="s">
        <v>67</v>
      </c>
      <c r="AH172" s="1">
        <v>0</v>
      </c>
      <c r="AI172" s="12">
        <v>-12.347199999999999</v>
      </c>
      <c r="AJ172" s="14">
        <v>-5.75</v>
      </c>
      <c r="AK172" s="14">
        <v>24.982267499999999</v>
      </c>
      <c r="AL172" s="14">
        <v>15.982622149999997</v>
      </c>
      <c r="AM172" s="14">
        <v>16.101796513499998</v>
      </c>
      <c r="AN172" s="14">
        <v>14.582622149999997</v>
      </c>
      <c r="AO172" s="15">
        <v>-10.472560543478263</v>
      </c>
      <c r="AP172" s="15">
        <v>-8.9121946750000021</v>
      </c>
      <c r="AQ172" s="15">
        <v>6.5719312822402323</v>
      </c>
      <c r="AR172" s="15">
        <v>9.2166191949152498</v>
      </c>
      <c r="AS172" s="16"/>
      <c r="AT172" s="16"/>
      <c r="AU172" s="17">
        <v>-2.8725605434782633</v>
      </c>
      <c r="AV172" s="17">
        <v>-1.3121946750000024</v>
      </c>
      <c r="AW172" t="s">
        <v>68</v>
      </c>
      <c r="AX172" t="s">
        <v>1821</v>
      </c>
      <c r="AY172" t="s">
        <v>198</v>
      </c>
      <c r="AZ172" t="s">
        <v>1556</v>
      </c>
      <c r="BA172" t="s">
        <v>1556</v>
      </c>
      <c r="BB172" t="s">
        <v>198</v>
      </c>
      <c r="BC172" t="s">
        <v>1556</v>
      </c>
      <c r="BD172" s="55">
        <f>1/3</f>
        <v>0.33333333333333331</v>
      </c>
      <c r="BE172" t="s">
        <v>2371</v>
      </c>
    </row>
    <row r="173" spans="1:57" x14ac:dyDescent="0.2">
      <c r="A173" t="s">
        <v>1997</v>
      </c>
      <c r="B173" t="s">
        <v>752</v>
      </c>
      <c r="C173" t="s">
        <v>49</v>
      </c>
      <c r="D173">
        <v>14</v>
      </c>
      <c r="E173" s="18" t="s">
        <v>753</v>
      </c>
      <c r="F173" s="18" t="s">
        <v>754</v>
      </c>
      <c r="G173">
        <v>52.324224999999998</v>
      </c>
      <c r="H173">
        <v>0.88933600000000002</v>
      </c>
      <c r="I173">
        <v>40</v>
      </c>
      <c r="J173">
        <v>-7.5</v>
      </c>
      <c r="K173" t="s">
        <v>755</v>
      </c>
      <c r="L173" t="s">
        <v>53</v>
      </c>
      <c r="M173" t="s">
        <v>2365</v>
      </c>
      <c r="N173" s="18" t="s">
        <v>54</v>
      </c>
      <c r="O173" s="18"/>
      <c r="P173" t="s">
        <v>756</v>
      </c>
      <c r="Q173" t="s">
        <v>156</v>
      </c>
      <c r="R173" t="s">
        <v>758</v>
      </c>
      <c r="S173" t="s">
        <v>58</v>
      </c>
      <c r="T173">
        <v>17</v>
      </c>
      <c r="U173" s="28" t="s">
        <v>759</v>
      </c>
      <c r="V173" s="19" t="s">
        <v>71</v>
      </c>
      <c r="W173" t="s">
        <v>71</v>
      </c>
      <c r="X173" t="s">
        <v>85</v>
      </c>
      <c r="Y173" s="1" t="s">
        <v>85</v>
      </c>
      <c r="Z173" s="1"/>
      <c r="AA173" s="1" t="s">
        <v>760</v>
      </c>
      <c r="AB173" s="1" t="s">
        <v>761</v>
      </c>
      <c r="AC173" s="1">
        <v>2</v>
      </c>
      <c r="AD173" s="1">
        <v>0</v>
      </c>
      <c r="AE173" s="1" t="s">
        <v>73</v>
      </c>
      <c r="AF173" s="1" t="s">
        <v>66</v>
      </c>
      <c r="AG173" s="1" t="s">
        <v>67</v>
      </c>
      <c r="AH173" s="1">
        <v>0</v>
      </c>
      <c r="AI173" s="12">
        <v>-13.4994</v>
      </c>
      <c r="AJ173" s="14">
        <v>-5.71</v>
      </c>
      <c r="AK173" s="12">
        <v>25.023503900000001</v>
      </c>
      <c r="AL173" s="12">
        <v>16.023033822000002</v>
      </c>
      <c r="AM173" s="14">
        <v>16.14436072558</v>
      </c>
      <c r="AN173" s="14">
        <v>14.623033822000002</v>
      </c>
      <c r="AO173" s="15">
        <v>-10.384709082608689</v>
      </c>
      <c r="AP173" s="15">
        <v>-8.8466287989999941</v>
      </c>
      <c r="AQ173" s="15">
        <v>6.720832063375104</v>
      </c>
      <c r="AR173" s="15">
        <v>9.3277477983050954</v>
      </c>
      <c r="AS173" s="16"/>
      <c r="AT173" s="16"/>
      <c r="AU173" s="17">
        <v>-2.8847090826086887</v>
      </c>
      <c r="AV173" s="17">
        <v>-1.3466287989999941</v>
      </c>
      <c r="AW173" t="s">
        <v>68</v>
      </c>
      <c r="AX173" t="s">
        <v>1821</v>
      </c>
      <c r="AY173" t="s">
        <v>198</v>
      </c>
      <c r="AZ173" t="s">
        <v>1556</v>
      </c>
      <c r="BA173" t="s">
        <v>1556</v>
      </c>
      <c r="BB173" t="s">
        <v>198</v>
      </c>
      <c r="BC173" t="s">
        <v>1556</v>
      </c>
      <c r="BD173" s="55">
        <f>1/3</f>
        <v>0.33333333333333331</v>
      </c>
      <c r="BE173" t="s">
        <v>2371</v>
      </c>
    </row>
    <row r="174" spans="1:57" x14ac:dyDescent="0.2">
      <c r="A174" t="s">
        <v>1998</v>
      </c>
      <c r="B174" t="s">
        <v>752</v>
      </c>
      <c r="C174" t="s">
        <v>49</v>
      </c>
      <c r="D174">
        <v>14</v>
      </c>
      <c r="E174" s="18" t="s">
        <v>753</v>
      </c>
      <c r="F174" s="18" t="s">
        <v>754</v>
      </c>
      <c r="G174">
        <v>52.324224999999998</v>
      </c>
      <c r="H174">
        <v>0.88933600000000002</v>
      </c>
      <c r="I174">
        <v>40</v>
      </c>
      <c r="J174">
        <v>-7.5</v>
      </c>
      <c r="K174" t="s">
        <v>755</v>
      </c>
      <c r="L174" t="s">
        <v>53</v>
      </c>
      <c r="M174" t="s">
        <v>2365</v>
      </c>
      <c r="N174" s="18" t="s">
        <v>54</v>
      </c>
      <c r="O174" s="18"/>
      <c r="P174" t="s">
        <v>762</v>
      </c>
      <c r="Q174" t="s">
        <v>56</v>
      </c>
      <c r="R174" t="s">
        <v>743</v>
      </c>
      <c r="S174" t="s">
        <v>58</v>
      </c>
      <c r="T174">
        <v>19</v>
      </c>
      <c r="U174" s="28" t="s">
        <v>763</v>
      </c>
      <c r="V174" s="21" t="s">
        <v>744</v>
      </c>
      <c r="W174" s="21" t="s">
        <v>140</v>
      </c>
      <c r="X174" s="1" t="s">
        <v>78</v>
      </c>
      <c r="Y174" s="1" t="s">
        <v>79</v>
      </c>
      <c r="Z174" s="1"/>
      <c r="AA174" s="1"/>
      <c r="AB174" s="1" t="s">
        <v>764</v>
      </c>
      <c r="AC174" s="1">
        <v>10</v>
      </c>
      <c r="AD174" s="1">
        <v>2</v>
      </c>
      <c r="AE174" s="1" t="s">
        <v>65</v>
      </c>
      <c r="AF174" s="1" t="s">
        <v>66</v>
      </c>
      <c r="AG174" s="1" t="s">
        <v>67</v>
      </c>
      <c r="AH174" s="1">
        <v>2</v>
      </c>
      <c r="AI174" s="12">
        <v>-14.941800000000001</v>
      </c>
      <c r="AJ174" s="14">
        <v>-3.91</v>
      </c>
      <c r="AK174" s="14">
        <v>26.8791419</v>
      </c>
      <c r="AL174" s="14">
        <v>17.841559062000002</v>
      </c>
      <c r="AM174" s="14">
        <v>18.05975026918</v>
      </c>
      <c r="AN174" s="14">
        <v>16.441559062000003</v>
      </c>
      <c r="AO174" s="15">
        <v>-6.4313933434782502</v>
      </c>
      <c r="AP174" s="15">
        <v>-5.8961643789999982</v>
      </c>
      <c r="AQ174" s="15">
        <v>13.421367214443643</v>
      </c>
      <c r="AR174" s="15">
        <v>14.328534950847461</v>
      </c>
      <c r="AS174" s="16"/>
      <c r="AT174" s="16"/>
      <c r="AU174" s="17">
        <v>1.0686066565217498</v>
      </c>
      <c r="AV174" s="17">
        <v>1.6038356210000018</v>
      </c>
      <c r="AW174" t="s">
        <v>68</v>
      </c>
      <c r="AX174" t="s">
        <v>198</v>
      </c>
      <c r="AY174" t="s">
        <v>198</v>
      </c>
      <c r="AZ174" t="s">
        <v>1556</v>
      </c>
      <c r="BA174" t="s">
        <v>1556</v>
      </c>
      <c r="BB174" t="s">
        <v>198</v>
      </c>
      <c r="BC174" t="s">
        <v>1556</v>
      </c>
      <c r="BD174" s="55">
        <f t="shared" ref="BD174:BD175" si="13">0/3</f>
        <v>0</v>
      </c>
      <c r="BE174" t="s">
        <v>2371</v>
      </c>
    </row>
    <row r="175" spans="1:57" x14ac:dyDescent="0.2">
      <c r="A175" t="s">
        <v>1999</v>
      </c>
      <c r="B175" t="s">
        <v>752</v>
      </c>
      <c r="C175" t="s">
        <v>49</v>
      </c>
      <c r="D175">
        <v>14</v>
      </c>
      <c r="E175" s="18" t="s">
        <v>753</v>
      </c>
      <c r="F175" s="18" t="s">
        <v>754</v>
      </c>
      <c r="G175">
        <v>52.324224999999998</v>
      </c>
      <c r="H175">
        <v>0.88933600000000002</v>
      </c>
      <c r="I175">
        <v>40</v>
      </c>
      <c r="J175">
        <v>-7.5</v>
      </c>
      <c r="K175" t="s">
        <v>755</v>
      </c>
      <c r="L175" t="s">
        <v>53</v>
      </c>
      <c r="M175" t="s">
        <v>2365</v>
      </c>
      <c r="N175" s="18" t="s">
        <v>54</v>
      </c>
      <c r="O175" s="1" t="s">
        <v>765</v>
      </c>
      <c r="P175" s="1" t="s">
        <v>765</v>
      </c>
      <c r="Q175" s="1" t="s">
        <v>740</v>
      </c>
      <c r="R175" t="s">
        <v>767</v>
      </c>
      <c r="S175" t="s">
        <v>58</v>
      </c>
      <c r="T175">
        <v>27</v>
      </c>
      <c r="U175" s="28" t="s">
        <v>768</v>
      </c>
      <c r="V175" s="21" t="s">
        <v>769</v>
      </c>
      <c r="W175" s="21" t="s">
        <v>135</v>
      </c>
      <c r="X175" s="1" t="s">
        <v>85</v>
      </c>
      <c r="Y175" s="1" t="s">
        <v>85</v>
      </c>
      <c r="Z175" s="1">
        <v>167.8</v>
      </c>
      <c r="AA175" s="1" t="s">
        <v>770</v>
      </c>
      <c r="AB175" s="1" t="s">
        <v>198</v>
      </c>
      <c r="AC175" s="1">
        <v>0</v>
      </c>
      <c r="AD175" s="1">
        <v>0</v>
      </c>
      <c r="AE175" s="1" t="s">
        <v>73</v>
      </c>
      <c r="AF175" s="1" t="s">
        <v>66</v>
      </c>
      <c r="AG175" s="1" t="s">
        <v>67</v>
      </c>
      <c r="AH175" s="1">
        <v>0</v>
      </c>
      <c r="AI175" s="12">
        <v>-13.7042</v>
      </c>
      <c r="AJ175" s="14">
        <v>-4.8099999999999996</v>
      </c>
      <c r="AK175" s="12">
        <v>25.951322900000001</v>
      </c>
      <c r="AL175" s="12">
        <v>16.932296442000002</v>
      </c>
      <c r="AM175" s="14">
        <v>17.10205549738</v>
      </c>
      <c r="AN175" s="14">
        <v>15.532296442000002</v>
      </c>
      <c r="AO175" s="15">
        <v>-8.4080512130434713</v>
      </c>
      <c r="AP175" s="15">
        <v>-7.3713965889999997</v>
      </c>
      <c r="AQ175" s="15">
        <v>10.07109963890937</v>
      </c>
      <c r="AR175" s="15">
        <v>11.828141374576271</v>
      </c>
      <c r="AS175" s="16"/>
      <c r="AT175" s="16"/>
      <c r="AU175" s="17">
        <v>-0.90805121304347125</v>
      </c>
      <c r="AV175" s="17">
        <v>0.12860341100000028</v>
      </c>
      <c r="AW175" t="s">
        <v>68</v>
      </c>
      <c r="AX175" t="s">
        <v>198</v>
      </c>
      <c r="AY175" t="s">
        <v>198</v>
      </c>
      <c r="AZ175" t="s">
        <v>1556</v>
      </c>
      <c r="BA175" t="s">
        <v>1556</v>
      </c>
      <c r="BB175" t="s">
        <v>198</v>
      </c>
      <c r="BC175" t="s">
        <v>1556</v>
      </c>
      <c r="BD175" s="55">
        <f t="shared" si="13"/>
        <v>0</v>
      </c>
      <c r="BE175" t="s">
        <v>2371</v>
      </c>
    </row>
    <row r="176" spans="1:57" x14ac:dyDescent="0.2">
      <c r="A176" t="s">
        <v>2000</v>
      </c>
      <c r="B176" t="s">
        <v>752</v>
      </c>
      <c r="C176" t="s">
        <v>49</v>
      </c>
      <c r="D176">
        <v>14</v>
      </c>
      <c r="E176" s="18" t="s">
        <v>753</v>
      </c>
      <c r="F176" s="18" t="s">
        <v>754</v>
      </c>
      <c r="G176">
        <v>52.324224999999998</v>
      </c>
      <c r="H176">
        <v>0.88933600000000002</v>
      </c>
      <c r="I176">
        <v>40</v>
      </c>
      <c r="J176">
        <v>-7.5</v>
      </c>
      <c r="K176" t="s">
        <v>755</v>
      </c>
      <c r="L176" t="s">
        <v>53</v>
      </c>
      <c r="M176" t="s">
        <v>2365</v>
      </c>
      <c r="N176" s="18" t="s">
        <v>54</v>
      </c>
      <c r="O176" s="18"/>
      <c r="P176" t="s">
        <v>771</v>
      </c>
      <c r="Q176" t="s">
        <v>772</v>
      </c>
      <c r="R176" t="s">
        <v>741</v>
      </c>
      <c r="S176" t="s">
        <v>58</v>
      </c>
      <c r="T176">
        <v>31</v>
      </c>
      <c r="U176" s="28" t="s">
        <v>773</v>
      </c>
      <c r="V176" s="21" t="s">
        <v>76</v>
      </c>
      <c r="W176" s="21" t="s">
        <v>84</v>
      </c>
      <c r="X176" s="1" t="s">
        <v>85</v>
      </c>
      <c r="Y176" s="1" t="s">
        <v>85</v>
      </c>
      <c r="Z176" s="1"/>
      <c r="AA176" s="1"/>
      <c r="AB176" s="1" t="s">
        <v>198</v>
      </c>
      <c r="AC176" s="1">
        <v>0</v>
      </c>
      <c r="AD176" s="1">
        <v>0</v>
      </c>
      <c r="AE176" s="1" t="s">
        <v>73</v>
      </c>
      <c r="AF176" s="1" t="s">
        <v>66</v>
      </c>
      <c r="AG176" s="1" t="s">
        <v>67</v>
      </c>
      <c r="AH176" s="1">
        <v>0</v>
      </c>
      <c r="AI176" s="12">
        <v>-14.092599999999999</v>
      </c>
      <c r="AJ176" s="14">
        <v>-5.95</v>
      </c>
      <c r="AK176" s="14">
        <v>24.776085500000001</v>
      </c>
      <c r="AL176" s="14">
        <v>15.780563789999999</v>
      </c>
      <c r="AM176" s="14">
        <v>15.8889754531</v>
      </c>
      <c r="AN176" s="14">
        <v>14.380563789999998</v>
      </c>
      <c r="AO176" s="15">
        <v>-10.911817847826088</v>
      </c>
      <c r="AP176" s="15">
        <v>-9.2400240549999992</v>
      </c>
      <c r="AQ176" s="15">
        <v>5.8274273765659528</v>
      </c>
      <c r="AR176" s="15">
        <v>8.6609761779661021</v>
      </c>
      <c r="AS176" s="16"/>
      <c r="AT176" s="16"/>
      <c r="AU176" s="17">
        <v>-3.4118178478260877</v>
      </c>
      <c r="AV176" s="17">
        <v>-1.7400240549999992</v>
      </c>
      <c r="AW176" t="s">
        <v>68</v>
      </c>
      <c r="AX176" t="s">
        <v>1821</v>
      </c>
      <c r="AY176" t="s">
        <v>198</v>
      </c>
      <c r="AZ176" t="s">
        <v>1556</v>
      </c>
      <c r="BA176" t="s">
        <v>1556</v>
      </c>
      <c r="BB176" t="s">
        <v>1821</v>
      </c>
      <c r="BC176" t="s">
        <v>1556</v>
      </c>
      <c r="BD176" s="55">
        <f>2/3</f>
        <v>0.66666666666666663</v>
      </c>
      <c r="BE176" t="s">
        <v>2372</v>
      </c>
    </row>
    <row r="177" spans="1:57" x14ac:dyDescent="0.2">
      <c r="A177" t="s">
        <v>2001</v>
      </c>
      <c r="B177" t="s">
        <v>752</v>
      </c>
      <c r="C177" t="s">
        <v>49</v>
      </c>
      <c r="D177">
        <v>14</v>
      </c>
      <c r="E177" s="18" t="s">
        <v>753</v>
      </c>
      <c r="F177" s="18" t="s">
        <v>754</v>
      </c>
      <c r="G177">
        <v>52.324224999999998</v>
      </c>
      <c r="H177">
        <v>0.88933600000000002</v>
      </c>
      <c r="I177">
        <v>40</v>
      </c>
      <c r="J177">
        <v>-7.5</v>
      </c>
      <c r="K177" t="s">
        <v>755</v>
      </c>
      <c r="L177" t="s">
        <v>53</v>
      </c>
      <c r="M177" t="s">
        <v>2365</v>
      </c>
      <c r="N177" s="18" t="s">
        <v>54</v>
      </c>
      <c r="O177" s="1" t="s">
        <v>774</v>
      </c>
      <c r="P177" s="1" t="s">
        <v>774</v>
      </c>
      <c r="Q177" t="s">
        <v>722</v>
      </c>
      <c r="R177" t="s">
        <v>776</v>
      </c>
      <c r="S177" t="s">
        <v>58</v>
      </c>
      <c r="T177">
        <v>35</v>
      </c>
      <c r="U177" s="28" t="s">
        <v>777</v>
      </c>
      <c r="V177" s="19" t="s">
        <v>71</v>
      </c>
      <c r="W177" s="19" t="s">
        <v>71</v>
      </c>
      <c r="X177" t="s">
        <v>79</v>
      </c>
      <c r="Y177" s="1" t="s">
        <v>79</v>
      </c>
      <c r="Z177" s="1">
        <v>159.94</v>
      </c>
      <c r="AA177" s="1"/>
      <c r="AB177" s="1" t="s">
        <v>198</v>
      </c>
      <c r="AC177" s="1">
        <v>0</v>
      </c>
      <c r="AD177" s="1">
        <v>0</v>
      </c>
      <c r="AE177" s="1" t="s">
        <v>65</v>
      </c>
      <c r="AF177" s="1" t="s">
        <v>66</v>
      </c>
      <c r="AG177" s="1" t="s">
        <v>67</v>
      </c>
      <c r="AH177" s="1">
        <v>1</v>
      </c>
      <c r="AI177" s="12">
        <v>-14.885999999999999</v>
      </c>
      <c r="AJ177" s="14">
        <v>-5.75</v>
      </c>
      <c r="AK177" s="12">
        <v>24.982267499999999</v>
      </c>
      <c r="AL177" s="12">
        <v>15.982622149999997</v>
      </c>
      <c r="AM177" s="14">
        <v>16.101796513499998</v>
      </c>
      <c r="AN177" s="14">
        <v>14.582622149999997</v>
      </c>
      <c r="AO177" s="15">
        <v>-10.472560543478263</v>
      </c>
      <c r="AP177" s="15">
        <v>-8.9121946750000021</v>
      </c>
      <c r="AQ177" s="15">
        <v>6.5719312822402323</v>
      </c>
      <c r="AR177" s="15">
        <v>9.2166191949152498</v>
      </c>
      <c r="AS177" s="16"/>
      <c r="AT177" s="16"/>
      <c r="AU177" s="17">
        <v>-2.9725605434782629</v>
      </c>
      <c r="AV177" s="17">
        <v>-1.4121946750000021</v>
      </c>
      <c r="AW177" t="s">
        <v>68</v>
      </c>
      <c r="AX177" t="s">
        <v>1821</v>
      </c>
      <c r="AY177" t="s">
        <v>198</v>
      </c>
      <c r="AZ177" t="s">
        <v>1556</v>
      </c>
      <c r="BA177" t="s">
        <v>1556</v>
      </c>
      <c r="BB177" t="s">
        <v>198</v>
      </c>
      <c r="BC177" t="s">
        <v>1556</v>
      </c>
      <c r="BD177" s="55">
        <f>1/3</f>
        <v>0.33333333333333331</v>
      </c>
      <c r="BE177" t="s">
        <v>2371</v>
      </c>
    </row>
    <row r="178" spans="1:57" x14ac:dyDescent="0.2">
      <c r="A178" t="s">
        <v>2002</v>
      </c>
      <c r="B178" t="s">
        <v>752</v>
      </c>
      <c r="C178" t="s">
        <v>49</v>
      </c>
      <c r="D178">
        <v>14</v>
      </c>
      <c r="E178" s="18" t="s">
        <v>753</v>
      </c>
      <c r="F178" s="18" t="s">
        <v>754</v>
      </c>
      <c r="G178">
        <v>52.324224999999998</v>
      </c>
      <c r="H178">
        <v>0.88933600000000002</v>
      </c>
      <c r="I178">
        <v>40</v>
      </c>
      <c r="J178">
        <v>-7.5</v>
      </c>
      <c r="K178" t="s">
        <v>755</v>
      </c>
      <c r="L178" t="s">
        <v>53</v>
      </c>
      <c r="M178" t="s">
        <v>2365</v>
      </c>
      <c r="N178" s="18" t="s">
        <v>54</v>
      </c>
      <c r="O178" s="18"/>
      <c r="P178" t="s">
        <v>778</v>
      </c>
      <c r="Q178" t="s">
        <v>156</v>
      </c>
      <c r="R178" t="s">
        <v>743</v>
      </c>
      <c r="S178" t="s">
        <v>58</v>
      </c>
      <c r="T178">
        <v>51</v>
      </c>
      <c r="U178" s="28" t="s">
        <v>779</v>
      </c>
      <c r="V178" s="21" t="s">
        <v>744</v>
      </c>
      <c r="W178" s="21" t="s">
        <v>84</v>
      </c>
      <c r="X178" s="1" t="s">
        <v>85</v>
      </c>
      <c r="Y178" s="1" t="s">
        <v>85</v>
      </c>
      <c r="Z178" s="1">
        <v>170.77</v>
      </c>
      <c r="AA178" s="1" t="s">
        <v>780</v>
      </c>
      <c r="AB178" s="1" t="s">
        <v>198</v>
      </c>
      <c r="AC178" s="1">
        <v>0</v>
      </c>
      <c r="AD178" s="1">
        <v>0</v>
      </c>
      <c r="AE178" s="1" t="s">
        <v>65</v>
      </c>
      <c r="AF178" s="1" t="s">
        <v>66</v>
      </c>
      <c r="AG178" s="1" t="s">
        <v>67</v>
      </c>
      <c r="AH178" s="1">
        <v>0</v>
      </c>
      <c r="AI178" s="12">
        <v>-14.062000000000001</v>
      </c>
      <c r="AJ178" s="14">
        <v>-7.36</v>
      </c>
      <c r="AK178" s="14">
        <v>23.322502400000001</v>
      </c>
      <c r="AL178" s="14">
        <v>14.356052352000003</v>
      </c>
      <c r="AM178" s="14">
        <v>14.388586977280001</v>
      </c>
      <c r="AN178" s="14">
        <v>12.956052352000002</v>
      </c>
      <c r="AO178" s="15">
        <v>-14.008581843478252</v>
      </c>
      <c r="AP178" s="15">
        <v>-11.551221183999999</v>
      </c>
      <c r="AQ178" s="15">
        <v>0.57867484156228399</v>
      </c>
      <c r="AR178" s="15">
        <v>4.7436929084745776</v>
      </c>
      <c r="AS178" s="16"/>
      <c r="AT178" s="16"/>
      <c r="AU178" s="17">
        <v>-6.5085818434782521</v>
      </c>
      <c r="AV178" s="17">
        <v>-4.0512211839999992</v>
      </c>
      <c r="AW178" t="s">
        <v>68</v>
      </c>
      <c r="AX178" t="s">
        <v>1821</v>
      </c>
      <c r="AY178" t="s">
        <v>1821</v>
      </c>
      <c r="AZ178" t="s">
        <v>1556</v>
      </c>
      <c r="BA178" t="s">
        <v>1556</v>
      </c>
      <c r="BB178" t="s">
        <v>1821</v>
      </c>
      <c r="BC178" t="s">
        <v>1556</v>
      </c>
      <c r="BD178" s="55">
        <f>3/3</f>
        <v>1</v>
      </c>
      <c r="BE178" t="s">
        <v>2372</v>
      </c>
    </row>
    <row r="179" spans="1:57" x14ac:dyDescent="0.2">
      <c r="A179" t="s">
        <v>2003</v>
      </c>
      <c r="B179" t="s">
        <v>752</v>
      </c>
      <c r="C179" t="s">
        <v>49</v>
      </c>
      <c r="D179">
        <v>14</v>
      </c>
      <c r="E179" s="18" t="s">
        <v>753</v>
      </c>
      <c r="F179" s="18" t="s">
        <v>754</v>
      </c>
      <c r="G179">
        <v>52.324224999999998</v>
      </c>
      <c r="H179">
        <v>0.88933600000000002</v>
      </c>
      <c r="I179">
        <v>40</v>
      </c>
      <c r="J179">
        <v>-7.5</v>
      </c>
      <c r="K179" t="s">
        <v>755</v>
      </c>
      <c r="L179" t="s">
        <v>53</v>
      </c>
      <c r="M179" t="s">
        <v>2365</v>
      </c>
      <c r="N179" s="18" t="s">
        <v>54</v>
      </c>
      <c r="O179" s="1" t="s">
        <v>781</v>
      </c>
      <c r="P179" t="s">
        <v>781</v>
      </c>
      <c r="Q179" t="s">
        <v>111</v>
      </c>
      <c r="R179" t="s">
        <v>767</v>
      </c>
      <c r="S179" t="s">
        <v>58</v>
      </c>
      <c r="T179">
        <v>57</v>
      </c>
      <c r="U179" s="28" t="s">
        <v>782</v>
      </c>
      <c r="V179" s="21" t="s">
        <v>744</v>
      </c>
      <c r="W179" s="21" t="s">
        <v>140</v>
      </c>
      <c r="X179" s="1" t="s">
        <v>79</v>
      </c>
      <c r="Y179" s="1" t="s">
        <v>79</v>
      </c>
      <c r="Z179" s="1"/>
      <c r="AA179" s="1"/>
      <c r="AB179" s="1" t="s">
        <v>783</v>
      </c>
      <c r="AC179" s="1">
        <v>5</v>
      </c>
      <c r="AD179" s="1">
        <v>0</v>
      </c>
      <c r="AE179" s="1" t="s">
        <v>202</v>
      </c>
      <c r="AF179" s="1" t="s">
        <v>66</v>
      </c>
      <c r="AG179" s="1" t="s">
        <v>67</v>
      </c>
      <c r="AH179" s="1">
        <v>1</v>
      </c>
      <c r="AI179" s="12">
        <v>-14.493</v>
      </c>
      <c r="AJ179" s="14">
        <v>-4.97</v>
      </c>
      <c r="AK179" s="12">
        <v>25.786377300000002</v>
      </c>
      <c r="AL179" s="12">
        <v>16.770649754000001</v>
      </c>
      <c r="AM179" s="14">
        <v>16.931798649059999</v>
      </c>
      <c r="AN179" s="14">
        <v>15.370649754</v>
      </c>
      <c r="AO179" s="15">
        <v>-8.7594570565217342</v>
      </c>
      <c r="AP179" s="15">
        <v>-7.633660092999996</v>
      </c>
      <c r="AQ179" s="15">
        <v>9.4754965143699419</v>
      </c>
      <c r="AR179" s="15">
        <v>11.383626961016956</v>
      </c>
      <c r="AS179" s="16"/>
      <c r="AT179" s="16"/>
      <c r="AU179" s="17">
        <v>-1.2594570565217342</v>
      </c>
      <c r="AV179" s="17">
        <v>-0.13366009299999604</v>
      </c>
      <c r="AW179" t="s">
        <v>68</v>
      </c>
      <c r="AX179" t="s">
        <v>198</v>
      </c>
      <c r="AY179" t="s">
        <v>198</v>
      </c>
      <c r="AZ179" t="s">
        <v>1556</v>
      </c>
      <c r="BA179" t="s">
        <v>1556</v>
      </c>
      <c r="BB179" t="s">
        <v>198</v>
      </c>
      <c r="BC179" t="s">
        <v>1556</v>
      </c>
      <c r="BD179" s="55">
        <f t="shared" ref="BD179:BD182" si="14">0/3</f>
        <v>0</v>
      </c>
      <c r="BE179" t="s">
        <v>2371</v>
      </c>
    </row>
    <row r="180" spans="1:57" x14ac:dyDescent="0.2">
      <c r="A180" t="s">
        <v>2004</v>
      </c>
      <c r="B180" t="s">
        <v>752</v>
      </c>
      <c r="C180" t="s">
        <v>49</v>
      </c>
      <c r="D180">
        <v>14</v>
      </c>
      <c r="E180" s="18" t="s">
        <v>753</v>
      </c>
      <c r="F180" s="18" t="s">
        <v>754</v>
      </c>
      <c r="G180">
        <v>52.324224999999998</v>
      </c>
      <c r="H180">
        <v>0.88933600000000002</v>
      </c>
      <c r="I180">
        <v>40</v>
      </c>
      <c r="J180">
        <v>-7.5</v>
      </c>
      <c r="K180" t="s">
        <v>755</v>
      </c>
      <c r="L180" t="s">
        <v>53</v>
      </c>
      <c r="M180" t="s">
        <v>2365</v>
      </c>
      <c r="N180" s="18" t="s">
        <v>54</v>
      </c>
      <c r="O180" s="1" t="s">
        <v>784</v>
      </c>
      <c r="P180" t="s">
        <v>784</v>
      </c>
      <c r="Q180" s="1" t="s">
        <v>131</v>
      </c>
      <c r="R180" t="s">
        <v>767</v>
      </c>
      <c r="S180" t="s">
        <v>58</v>
      </c>
      <c r="T180">
        <v>63</v>
      </c>
      <c r="U180" s="28" t="s">
        <v>785</v>
      </c>
      <c r="V180" s="19" t="s">
        <v>71</v>
      </c>
      <c r="W180" t="s">
        <v>71</v>
      </c>
      <c r="X180" t="s">
        <v>85</v>
      </c>
      <c r="Y180" t="s">
        <v>85</v>
      </c>
      <c r="Z180" s="1">
        <v>173.75</v>
      </c>
      <c r="AA180" s="1" t="s">
        <v>786</v>
      </c>
      <c r="AB180" s="1" t="s">
        <v>787</v>
      </c>
      <c r="AC180" s="1">
        <v>5</v>
      </c>
      <c r="AD180" s="1">
        <v>0</v>
      </c>
      <c r="AE180" s="1" t="s">
        <v>65</v>
      </c>
      <c r="AF180" s="1" t="s">
        <v>66</v>
      </c>
      <c r="AG180" s="1" t="s">
        <v>67</v>
      </c>
      <c r="AH180" s="1">
        <v>0</v>
      </c>
      <c r="AI180" s="12">
        <v>-14.6798</v>
      </c>
      <c r="AJ180" s="14">
        <v>-4.7699999999999996</v>
      </c>
      <c r="AK180" s="14">
        <v>25.9925593</v>
      </c>
      <c r="AL180" s="14">
        <v>16.972708114</v>
      </c>
      <c r="AM180" s="14">
        <v>17.144619709460002</v>
      </c>
      <c r="AN180" s="14">
        <v>15.572708113999999</v>
      </c>
      <c r="AO180" s="15">
        <v>-8.3201997521739113</v>
      </c>
      <c r="AP180" s="15">
        <v>-7.3058307129999989</v>
      </c>
      <c r="AQ180" s="15">
        <v>10.220000420044219</v>
      </c>
      <c r="AR180" s="15">
        <v>11.939269977966104</v>
      </c>
      <c r="AS180" s="16"/>
      <c r="AT180" s="16"/>
      <c r="AU180" s="17">
        <v>-0.82019975217391128</v>
      </c>
      <c r="AV180" s="17">
        <v>0.19416928700000113</v>
      </c>
      <c r="AW180" t="s">
        <v>68</v>
      </c>
      <c r="AX180" t="s">
        <v>198</v>
      </c>
      <c r="AY180" t="s">
        <v>198</v>
      </c>
      <c r="AZ180" t="s">
        <v>1556</v>
      </c>
      <c r="BA180" t="s">
        <v>1556</v>
      </c>
      <c r="BB180" t="s">
        <v>198</v>
      </c>
      <c r="BC180" t="s">
        <v>1556</v>
      </c>
      <c r="BD180" s="55">
        <f t="shared" si="14"/>
        <v>0</v>
      </c>
      <c r="BE180" t="s">
        <v>2371</v>
      </c>
    </row>
    <row r="181" spans="1:57" x14ac:dyDescent="0.2">
      <c r="A181" t="s">
        <v>2005</v>
      </c>
      <c r="B181" t="s">
        <v>752</v>
      </c>
      <c r="C181" t="s">
        <v>49</v>
      </c>
      <c r="D181">
        <v>14</v>
      </c>
      <c r="E181" s="18" t="s">
        <v>753</v>
      </c>
      <c r="F181" s="18" t="s">
        <v>754</v>
      </c>
      <c r="G181">
        <v>52.324224999999998</v>
      </c>
      <c r="H181">
        <v>0.88933600000000002</v>
      </c>
      <c r="I181">
        <v>40</v>
      </c>
      <c r="J181">
        <v>-7.5</v>
      </c>
      <c r="K181" t="s">
        <v>755</v>
      </c>
      <c r="L181" t="s">
        <v>53</v>
      </c>
      <c r="M181" t="s">
        <v>2365</v>
      </c>
      <c r="N181" s="18" t="s">
        <v>54</v>
      </c>
      <c r="O181" s="1" t="s">
        <v>788</v>
      </c>
      <c r="P181" t="s">
        <v>788</v>
      </c>
      <c r="Q181" t="s">
        <v>111</v>
      </c>
      <c r="R181" t="s">
        <v>789</v>
      </c>
      <c r="S181" t="s">
        <v>58</v>
      </c>
      <c r="T181">
        <v>66</v>
      </c>
      <c r="U181" s="28" t="s">
        <v>790</v>
      </c>
      <c r="V181" s="19" t="s">
        <v>71</v>
      </c>
      <c r="W181" s="19" t="s">
        <v>71</v>
      </c>
      <c r="X181" t="s">
        <v>62</v>
      </c>
      <c r="Y181" t="s">
        <v>79</v>
      </c>
      <c r="AB181" s="1" t="s">
        <v>791</v>
      </c>
      <c r="AC181" s="1">
        <v>9</v>
      </c>
      <c r="AD181" s="1">
        <v>1</v>
      </c>
      <c r="AE181" s="1" t="s">
        <v>109</v>
      </c>
      <c r="AF181" s="1" t="s">
        <v>66</v>
      </c>
      <c r="AG181" s="1" t="s">
        <v>67</v>
      </c>
      <c r="AH181" s="1">
        <v>1</v>
      </c>
      <c r="AI181" s="12">
        <v>-14.730799999999999</v>
      </c>
      <c r="AJ181" s="14">
        <v>-4.1100000000000003</v>
      </c>
      <c r="AK181" s="12">
        <v>26.672959899999999</v>
      </c>
      <c r="AL181" s="12">
        <v>17.639500701999999</v>
      </c>
      <c r="AM181" s="14">
        <v>17.846929208779997</v>
      </c>
      <c r="AN181" s="14">
        <v>16.239500702000001</v>
      </c>
      <c r="AO181" s="15">
        <v>-6.870650647826082</v>
      </c>
      <c r="AP181" s="15">
        <v>-6.2239937590000025</v>
      </c>
      <c r="AQ181" s="15">
        <v>12.676863308769352</v>
      </c>
      <c r="AR181" s="15">
        <v>13.7728919338983</v>
      </c>
      <c r="AS181" s="16"/>
      <c r="AT181" s="16"/>
      <c r="AU181" s="17">
        <v>0.62934935217391796</v>
      </c>
      <c r="AV181" s="17">
        <v>1.2760062409999975</v>
      </c>
      <c r="AW181" t="s">
        <v>68</v>
      </c>
      <c r="AX181" t="s">
        <v>198</v>
      </c>
      <c r="AY181" t="s">
        <v>198</v>
      </c>
      <c r="AZ181" t="s">
        <v>1556</v>
      </c>
      <c r="BA181" t="s">
        <v>1556</v>
      </c>
      <c r="BB181" t="s">
        <v>198</v>
      </c>
      <c r="BC181" t="s">
        <v>1556</v>
      </c>
      <c r="BD181" s="55">
        <f t="shared" si="14"/>
        <v>0</v>
      </c>
      <c r="BE181" t="s">
        <v>2371</v>
      </c>
    </row>
    <row r="182" spans="1:57" x14ac:dyDescent="0.2">
      <c r="A182" t="s">
        <v>2006</v>
      </c>
      <c r="B182" t="s">
        <v>752</v>
      </c>
      <c r="C182" t="s">
        <v>49</v>
      </c>
      <c r="D182">
        <v>14</v>
      </c>
      <c r="E182" s="18" t="s">
        <v>753</v>
      </c>
      <c r="F182" s="18" t="s">
        <v>754</v>
      </c>
      <c r="G182">
        <v>52.324224999999998</v>
      </c>
      <c r="H182">
        <v>0.88933600000000002</v>
      </c>
      <c r="I182">
        <v>40</v>
      </c>
      <c r="J182">
        <v>-7.5</v>
      </c>
      <c r="K182" t="s">
        <v>755</v>
      </c>
      <c r="L182" t="s">
        <v>53</v>
      </c>
      <c r="M182" t="s">
        <v>2365</v>
      </c>
      <c r="N182" s="18" t="s">
        <v>54</v>
      </c>
      <c r="O182" s="18"/>
      <c r="P182" t="s">
        <v>792</v>
      </c>
      <c r="Q182" t="s">
        <v>131</v>
      </c>
      <c r="R182" t="s">
        <v>741</v>
      </c>
      <c r="S182" t="s">
        <v>58</v>
      </c>
      <c r="T182">
        <v>74</v>
      </c>
      <c r="U182" s="28" t="s">
        <v>793</v>
      </c>
      <c r="V182" s="19" t="s">
        <v>71</v>
      </c>
      <c r="W182" s="19" t="s">
        <v>71</v>
      </c>
      <c r="X182" t="s">
        <v>79</v>
      </c>
      <c r="Y182" t="s">
        <v>79</v>
      </c>
      <c r="AA182" s="1" t="s">
        <v>794</v>
      </c>
      <c r="AB182" s="1" t="s">
        <v>795</v>
      </c>
      <c r="AC182" s="1">
        <v>4</v>
      </c>
      <c r="AD182" s="1">
        <v>1</v>
      </c>
      <c r="AE182" s="1" t="s">
        <v>109</v>
      </c>
      <c r="AF182" s="1" t="s">
        <v>66</v>
      </c>
      <c r="AG182" s="1" t="s">
        <v>67</v>
      </c>
      <c r="AH182" s="1">
        <v>1</v>
      </c>
      <c r="AI182" s="12">
        <v>-13.825399999999998</v>
      </c>
      <c r="AJ182" s="14">
        <v>-5.32</v>
      </c>
      <c r="AK182" s="14">
        <v>25.425558800000001</v>
      </c>
      <c r="AL182" s="14">
        <v>16.417047624000002</v>
      </c>
      <c r="AM182" s="14">
        <v>16.559361793359997</v>
      </c>
      <c r="AN182" s="14">
        <v>15.017047624000002</v>
      </c>
      <c r="AO182" s="15">
        <v>-9.5281573391304271</v>
      </c>
      <c r="AP182" s="15">
        <v>-8.2073615079999982</v>
      </c>
      <c r="AQ182" s="15">
        <v>8.1726146794399543</v>
      </c>
      <c r="AR182" s="15">
        <v>10.411251681355935</v>
      </c>
      <c r="AS182" s="16"/>
      <c r="AT182" s="16"/>
      <c r="AU182" s="17">
        <v>-2.0281573391304271</v>
      </c>
      <c r="AV182" s="17">
        <v>-0.7073615079999982</v>
      </c>
      <c r="AW182" t="s">
        <v>68</v>
      </c>
      <c r="AX182" t="s">
        <v>198</v>
      </c>
      <c r="AY182" t="s">
        <v>198</v>
      </c>
      <c r="AZ182" t="s">
        <v>1556</v>
      </c>
      <c r="BA182" t="s">
        <v>1556</v>
      </c>
      <c r="BB182" t="s">
        <v>198</v>
      </c>
      <c r="BC182" t="s">
        <v>1556</v>
      </c>
      <c r="BD182" s="55">
        <f t="shared" si="14"/>
        <v>0</v>
      </c>
      <c r="BE182" t="s">
        <v>2371</v>
      </c>
    </row>
    <row r="183" spans="1:57" x14ac:dyDescent="0.2">
      <c r="A183" t="s">
        <v>2007</v>
      </c>
      <c r="B183" t="s">
        <v>752</v>
      </c>
      <c r="C183" t="s">
        <v>49</v>
      </c>
      <c r="D183">
        <v>14</v>
      </c>
      <c r="E183" s="18" t="s">
        <v>753</v>
      </c>
      <c r="F183" s="18" t="s">
        <v>754</v>
      </c>
      <c r="G183">
        <v>52.324224999999998</v>
      </c>
      <c r="H183">
        <v>0.88933600000000002</v>
      </c>
      <c r="I183">
        <v>40</v>
      </c>
      <c r="J183">
        <v>-7.5</v>
      </c>
      <c r="K183" t="s">
        <v>755</v>
      </c>
      <c r="L183" t="s">
        <v>53</v>
      </c>
      <c r="M183" t="s">
        <v>2365</v>
      </c>
      <c r="N183" s="18" t="s">
        <v>54</v>
      </c>
      <c r="O183" s="18"/>
      <c r="P183" t="s">
        <v>796</v>
      </c>
      <c r="Q183" t="s">
        <v>722</v>
      </c>
      <c r="R183" t="s">
        <v>797</v>
      </c>
      <c r="S183" t="s">
        <v>58</v>
      </c>
      <c r="T183">
        <v>81</v>
      </c>
      <c r="U183" s="28" t="s">
        <v>798</v>
      </c>
      <c r="V183" s="19" t="s">
        <v>799</v>
      </c>
      <c r="W183" s="19" t="s">
        <v>374</v>
      </c>
      <c r="X183" t="s">
        <v>62</v>
      </c>
      <c r="Y183" t="s">
        <v>62</v>
      </c>
      <c r="AB183" s="1" t="s">
        <v>198</v>
      </c>
      <c r="AC183" s="1">
        <v>0</v>
      </c>
      <c r="AD183" s="1">
        <v>0</v>
      </c>
      <c r="AE183" s="1" t="s">
        <v>65</v>
      </c>
      <c r="AF183" s="1" t="s">
        <v>66</v>
      </c>
      <c r="AG183" s="1" t="s">
        <v>67</v>
      </c>
      <c r="AH183" s="1"/>
      <c r="AI183" s="12">
        <v>-14.5838</v>
      </c>
      <c r="AJ183" s="14">
        <v>-6.43</v>
      </c>
      <c r="AK183" s="12">
        <v>24.281248699999999</v>
      </c>
      <c r="AL183" s="12">
        <v>15.295623725999999</v>
      </c>
      <c r="AM183" s="14">
        <v>15.378204908139997</v>
      </c>
      <c r="AN183" s="14">
        <v>13.895623725999998</v>
      </c>
      <c r="AO183" s="15">
        <v>-11.966035378260869</v>
      </c>
      <c r="AP183" s="15">
        <v>-10.026814567000002</v>
      </c>
      <c r="AQ183" s="15">
        <v>4.0406180029476788</v>
      </c>
      <c r="AR183" s="15">
        <v>7.3274329372881315</v>
      </c>
      <c r="AS183" s="16"/>
      <c r="AT183" s="16"/>
      <c r="AU183" s="17">
        <v>-4.4660353782608695</v>
      </c>
      <c r="AV183" s="17">
        <v>-2.5268145670000024</v>
      </c>
      <c r="AW183" t="s">
        <v>68</v>
      </c>
      <c r="AX183" t="s">
        <v>1821</v>
      </c>
      <c r="AY183" t="s">
        <v>1821</v>
      </c>
      <c r="AZ183" t="s">
        <v>1556</v>
      </c>
      <c r="BA183" t="s">
        <v>1556</v>
      </c>
      <c r="BB183" t="s">
        <v>1821</v>
      </c>
      <c r="BC183" t="s">
        <v>1556</v>
      </c>
      <c r="BD183" s="55">
        <f>3/3</f>
        <v>1</v>
      </c>
      <c r="BE183" t="s">
        <v>2372</v>
      </c>
    </row>
    <row r="184" spans="1:57" x14ac:dyDescent="0.2">
      <c r="A184" t="s">
        <v>2008</v>
      </c>
      <c r="B184" t="s">
        <v>800</v>
      </c>
      <c r="C184" t="s">
        <v>49</v>
      </c>
      <c r="D184">
        <v>14</v>
      </c>
      <c r="E184" s="18" t="s">
        <v>238</v>
      </c>
      <c r="F184" s="18" t="s">
        <v>239</v>
      </c>
      <c r="G184">
        <v>52.172680560000003</v>
      </c>
      <c r="H184">
        <v>0.1075</v>
      </c>
      <c r="I184">
        <v>20</v>
      </c>
      <c r="J184">
        <v>-7.4</v>
      </c>
      <c r="K184" t="s">
        <v>801</v>
      </c>
      <c r="L184" t="s">
        <v>53</v>
      </c>
      <c r="M184" t="s">
        <v>2362</v>
      </c>
      <c r="N184" s="18" t="s">
        <v>592</v>
      </c>
      <c r="O184" s="1" t="s">
        <v>802</v>
      </c>
      <c r="P184" t="s">
        <v>802</v>
      </c>
      <c r="Q184" t="s">
        <v>56</v>
      </c>
      <c r="R184" t="s">
        <v>626</v>
      </c>
      <c r="S184" t="s">
        <v>58</v>
      </c>
      <c r="T184">
        <v>2</v>
      </c>
      <c r="U184" s="26" t="s">
        <v>803</v>
      </c>
      <c r="V184" t="s">
        <v>804</v>
      </c>
      <c r="W184" s="19" t="s">
        <v>712</v>
      </c>
      <c r="X184" t="s">
        <v>79</v>
      </c>
      <c r="Y184" t="s">
        <v>79</v>
      </c>
      <c r="AB184" s="1" t="s">
        <v>805</v>
      </c>
      <c r="AC184" s="1">
        <v>3</v>
      </c>
      <c r="AD184" s="1">
        <v>0</v>
      </c>
      <c r="AE184" s="1" t="s">
        <v>406</v>
      </c>
      <c r="AF184" s="1" t="s">
        <v>248</v>
      </c>
      <c r="AG184" s="1" t="s">
        <v>67</v>
      </c>
      <c r="AH184" s="1">
        <v>1</v>
      </c>
      <c r="AI184" s="12">
        <v>-14.325800000000001</v>
      </c>
      <c r="AJ184" s="13">
        <v>-4</v>
      </c>
      <c r="AK184" s="12">
        <v>26.786360000000002</v>
      </c>
      <c r="AL184" s="12">
        <v>17.750632800000002</v>
      </c>
      <c r="AM184" s="14">
        <v>17.963980792000001</v>
      </c>
      <c r="AN184" s="14">
        <v>16.350632800000003</v>
      </c>
      <c r="AO184" s="15">
        <v>-6.6290591304347721</v>
      </c>
      <c r="AP184" s="15">
        <v>-6.0436875999999984</v>
      </c>
      <c r="AQ184" s="15">
        <v>13.086340456890216</v>
      </c>
      <c r="AR184" s="15">
        <v>14.078495593220342</v>
      </c>
      <c r="AS184" s="16"/>
      <c r="AT184" s="16"/>
      <c r="AU184" s="17">
        <v>0.77094086956522823</v>
      </c>
      <c r="AV184" s="17">
        <v>1.356312400000002</v>
      </c>
      <c r="AW184" t="s">
        <v>1818</v>
      </c>
      <c r="AX184" t="s">
        <v>198</v>
      </c>
      <c r="AY184" t="s">
        <v>198</v>
      </c>
      <c r="AZ184" t="s">
        <v>1556</v>
      </c>
      <c r="BA184" t="s">
        <v>1556</v>
      </c>
      <c r="BB184" t="s">
        <v>198</v>
      </c>
      <c r="BC184" t="s">
        <v>1556</v>
      </c>
      <c r="BD184" s="55">
        <f t="shared" ref="BD184" si="15">0/3</f>
        <v>0</v>
      </c>
      <c r="BE184" t="s">
        <v>2371</v>
      </c>
    </row>
    <row r="185" spans="1:57" x14ac:dyDescent="0.2">
      <c r="A185" t="s">
        <v>2009</v>
      </c>
      <c r="B185" t="s">
        <v>800</v>
      </c>
      <c r="C185" t="s">
        <v>49</v>
      </c>
      <c r="D185">
        <v>14</v>
      </c>
      <c r="E185" s="18" t="s">
        <v>238</v>
      </c>
      <c r="F185" s="18" t="s">
        <v>239</v>
      </c>
      <c r="G185">
        <v>52.172680560000003</v>
      </c>
      <c r="H185">
        <v>0.1075</v>
      </c>
      <c r="I185">
        <v>20</v>
      </c>
      <c r="J185">
        <v>-7.4</v>
      </c>
      <c r="K185" t="s">
        <v>801</v>
      </c>
      <c r="L185" t="s">
        <v>53</v>
      </c>
      <c r="M185" t="s">
        <v>2362</v>
      </c>
      <c r="N185" s="18" t="s">
        <v>592</v>
      </c>
      <c r="O185" s="1" t="s">
        <v>806</v>
      </c>
      <c r="P185" t="s">
        <v>806</v>
      </c>
      <c r="Q185" t="s">
        <v>298</v>
      </c>
      <c r="R185" t="s">
        <v>626</v>
      </c>
      <c r="S185" t="s">
        <v>58</v>
      </c>
      <c r="T185">
        <v>3</v>
      </c>
      <c r="U185" s="26" t="s">
        <v>807</v>
      </c>
      <c r="V185" t="s">
        <v>804</v>
      </c>
      <c r="W185" t="s">
        <v>712</v>
      </c>
      <c r="X185" t="s">
        <v>62</v>
      </c>
      <c r="Y185" t="s">
        <v>78</v>
      </c>
      <c r="AB185" s="1" t="s">
        <v>808</v>
      </c>
      <c r="AC185" s="1">
        <v>5</v>
      </c>
      <c r="AD185" s="1">
        <v>0</v>
      </c>
      <c r="AE185" s="1" t="s">
        <v>406</v>
      </c>
      <c r="AF185" s="1" t="s">
        <v>66</v>
      </c>
      <c r="AG185" s="1" t="s">
        <v>119</v>
      </c>
      <c r="AH185" s="1">
        <v>1</v>
      </c>
      <c r="AI185" s="12">
        <v>-14.377800000000002</v>
      </c>
      <c r="AJ185" s="13">
        <v>-6.22</v>
      </c>
      <c r="AK185" s="14">
        <v>24.497739800000002</v>
      </c>
      <c r="AL185" s="14">
        <v>15.507785004000002</v>
      </c>
      <c r="AM185" s="14">
        <v>15.601667021560003</v>
      </c>
      <c r="AN185" s="14">
        <v>14.107785004000002</v>
      </c>
      <c r="AO185" s="15">
        <v>-11.504815208695645</v>
      </c>
      <c r="AP185" s="15">
        <v>-9.6825937179999926</v>
      </c>
      <c r="AQ185" s="15">
        <v>4.8223471039056864</v>
      </c>
      <c r="AR185" s="15">
        <v>7.910858105084758</v>
      </c>
      <c r="AS185" s="16"/>
      <c r="AT185" s="16"/>
      <c r="AU185" s="17">
        <v>-4.1048152086956442</v>
      </c>
      <c r="AV185" s="17">
        <v>-2.2825937179999922</v>
      </c>
      <c r="AW185" t="s">
        <v>1818</v>
      </c>
      <c r="AX185" t="s">
        <v>1821</v>
      </c>
      <c r="AY185" t="s">
        <v>1821</v>
      </c>
      <c r="AZ185" t="s">
        <v>1556</v>
      </c>
      <c r="BA185" t="s">
        <v>1556</v>
      </c>
      <c r="BB185" t="s">
        <v>1821</v>
      </c>
      <c r="BC185" t="s">
        <v>1556</v>
      </c>
      <c r="BD185" s="55">
        <f>3/3</f>
        <v>1</v>
      </c>
      <c r="BE185" t="s">
        <v>2372</v>
      </c>
    </row>
    <row r="186" spans="1:57" x14ac:dyDescent="0.2">
      <c r="A186" t="s">
        <v>2010</v>
      </c>
      <c r="B186" t="s">
        <v>800</v>
      </c>
      <c r="C186" t="s">
        <v>49</v>
      </c>
      <c r="D186">
        <v>14</v>
      </c>
      <c r="E186" s="18" t="s">
        <v>238</v>
      </c>
      <c r="F186" s="18" t="s">
        <v>239</v>
      </c>
      <c r="G186">
        <v>52.172680560000003</v>
      </c>
      <c r="H186">
        <v>0.1075</v>
      </c>
      <c r="I186">
        <v>20</v>
      </c>
      <c r="J186">
        <v>-7.4</v>
      </c>
      <c r="K186" t="s">
        <v>801</v>
      </c>
      <c r="L186" t="s">
        <v>53</v>
      </c>
      <c r="M186" t="s">
        <v>2362</v>
      </c>
      <c r="N186" s="18" t="s">
        <v>592</v>
      </c>
      <c r="O186" s="1" t="s">
        <v>809</v>
      </c>
      <c r="P186" t="s">
        <v>809</v>
      </c>
      <c r="Q186" t="s">
        <v>56</v>
      </c>
      <c r="R186" t="s">
        <v>810</v>
      </c>
      <c r="S186" t="s">
        <v>58</v>
      </c>
      <c r="T186">
        <v>4</v>
      </c>
      <c r="U186" s="26" t="s">
        <v>811</v>
      </c>
      <c r="V186" t="s">
        <v>812</v>
      </c>
      <c r="W186" t="s">
        <v>90</v>
      </c>
      <c r="X186" t="s">
        <v>62</v>
      </c>
      <c r="Y186" t="s">
        <v>62</v>
      </c>
      <c r="AB186" s="1" t="s">
        <v>198</v>
      </c>
      <c r="AC186" s="1">
        <v>0</v>
      </c>
      <c r="AD186" s="1">
        <v>0</v>
      </c>
      <c r="AE186" s="1" t="s">
        <v>406</v>
      </c>
      <c r="AF186" s="1" t="s">
        <v>66</v>
      </c>
      <c r="AG186" s="1" t="s">
        <v>67</v>
      </c>
      <c r="AH186" s="1"/>
      <c r="AI186" s="12">
        <v>-15.538400000000001</v>
      </c>
      <c r="AJ186" s="14">
        <v>-4.54</v>
      </c>
      <c r="AK186" s="12">
        <v>26.2296686</v>
      </c>
      <c r="AL186" s="12">
        <v>17.205075227999998</v>
      </c>
      <c r="AM186" s="14">
        <v>17.389363928919998</v>
      </c>
      <c r="AN186" s="14">
        <v>15.805075227999998</v>
      </c>
      <c r="AO186" s="15">
        <v>-7.8150538521739144</v>
      </c>
      <c r="AP186" s="15">
        <v>-6.9288269259999993</v>
      </c>
      <c r="AQ186" s="15">
        <v>11.076179911569637</v>
      </c>
      <c r="AR186" s="15">
        <v>12.578259447457629</v>
      </c>
      <c r="AS186" s="16"/>
      <c r="AT186" s="16"/>
      <c r="AU186" s="17">
        <v>-0.415053852173914</v>
      </c>
      <c r="AV186" s="17">
        <v>0.47117307400000108</v>
      </c>
      <c r="AW186" t="s">
        <v>1818</v>
      </c>
      <c r="AX186" t="s">
        <v>198</v>
      </c>
      <c r="AY186" t="s">
        <v>198</v>
      </c>
      <c r="AZ186" t="s">
        <v>1556</v>
      </c>
      <c r="BA186" t="s">
        <v>1556</v>
      </c>
      <c r="BB186" t="s">
        <v>198</v>
      </c>
      <c r="BC186" t="s">
        <v>1556</v>
      </c>
      <c r="BD186" s="55">
        <f t="shared" ref="BD186" si="16">0/3</f>
        <v>0</v>
      </c>
      <c r="BE186" t="s">
        <v>2371</v>
      </c>
    </row>
    <row r="187" spans="1:57" ht="34" x14ac:dyDescent="0.2">
      <c r="A187" t="s">
        <v>2011</v>
      </c>
      <c r="B187" t="s">
        <v>800</v>
      </c>
      <c r="C187" t="s">
        <v>49</v>
      </c>
      <c r="D187">
        <v>14</v>
      </c>
      <c r="E187" s="18" t="s">
        <v>238</v>
      </c>
      <c r="F187" s="18" t="s">
        <v>239</v>
      </c>
      <c r="G187">
        <v>52.172680560000003</v>
      </c>
      <c r="H187">
        <v>0.1075</v>
      </c>
      <c r="I187">
        <v>20</v>
      </c>
      <c r="J187">
        <v>-7.4</v>
      </c>
      <c r="K187" t="s">
        <v>801</v>
      </c>
      <c r="L187" t="s">
        <v>53</v>
      </c>
      <c r="M187" t="s">
        <v>2362</v>
      </c>
      <c r="N187" s="18" t="s">
        <v>592</v>
      </c>
      <c r="O187" s="1" t="s">
        <v>813</v>
      </c>
      <c r="P187" t="s">
        <v>813</v>
      </c>
      <c r="Q187" t="s">
        <v>722</v>
      </c>
      <c r="R187" s="29" t="s">
        <v>814</v>
      </c>
      <c r="S187" s="29" t="s">
        <v>58</v>
      </c>
      <c r="T187" s="29">
        <v>1</v>
      </c>
      <c r="U187" s="26" t="s">
        <v>815</v>
      </c>
      <c r="V187" t="s">
        <v>816</v>
      </c>
      <c r="W187" s="19" t="s">
        <v>712</v>
      </c>
      <c r="X187" t="s">
        <v>78</v>
      </c>
      <c r="Y187" t="s">
        <v>79</v>
      </c>
      <c r="AB187" s="1" t="s">
        <v>817</v>
      </c>
      <c r="AC187" s="1">
        <v>6</v>
      </c>
      <c r="AD187" s="1">
        <v>0</v>
      </c>
      <c r="AE187" s="1" t="s">
        <v>406</v>
      </c>
      <c r="AF187" s="1" t="s">
        <v>66</v>
      </c>
      <c r="AG187" s="1" t="s">
        <v>818</v>
      </c>
      <c r="AH187" s="1">
        <v>2</v>
      </c>
      <c r="AI187" s="12">
        <v>-14.88</v>
      </c>
      <c r="AJ187" s="14">
        <v>-5.93</v>
      </c>
      <c r="AK187" s="14">
        <v>24.796703700000002</v>
      </c>
      <c r="AL187" s="14">
        <v>15.800769626000001</v>
      </c>
      <c r="AM187" s="14">
        <v>15.910257559140002</v>
      </c>
      <c r="AN187" s="14">
        <v>14.400769626000001</v>
      </c>
      <c r="AO187" s="15">
        <v>-10.8678921173913</v>
      </c>
      <c r="AP187" s="15">
        <v>-9.2072411169999953</v>
      </c>
      <c r="AQ187" s="15">
        <v>5.9018777671333904</v>
      </c>
      <c r="AR187" s="15">
        <v>8.716540479661024</v>
      </c>
      <c r="AS187" s="16">
        <v>0.70840599999999998</v>
      </c>
      <c r="AT187" s="16">
        <v>69.19</v>
      </c>
      <c r="AU187" s="17">
        <v>-3.4678921173912993</v>
      </c>
      <c r="AV187" s="17">
        <v>-1.8072411169999949</v>
      </c>
      <c r="AW187" t="s">
        <v>68</v>
      </c>
      <c r="AX187" t="s">
        <v>1821</v>
      </c>
      <c r="AY187" t="s">
        <v>198</v>
      </c>
      <c r="AZ187" t="s">
        <v>198</v>
      </c>
      <c r="BA187" t="s">
        <v>1821</v>
      </c>
      <c r="BB187" t="s">
        <v>1821</v>
      </c>
      <c r="BC187" t="s">
        <v>1821</v>
      </c>
      <c r="BD187" s="55">
        <f>4/6</f>
        <v>0.66666666666666663</v>
      </c>
      <c r="BE187" t="s">
        <v>2372</v>
      </c>
    </row>
    <row r="188" spans="1:57" x14ac:dyDescent="0.2">
      <c r="A188" t="s">
        <v>2012</v>
      </c>
      <c r="B188" s="1" t="s">
        <v>819</v>
      </c>
      <c r="C188" t="s">
        <v>49</v>
      </c>
      <c r="D188">
        <v>14</v>
      </c>
      <c r="E188" t="s">
        <v>820</v>
      </c>
      <c r="F188" s="18" t="s">
        <v>51</v>
      </c>
      <c r="G188" s="30">
        <v>51.66272</v>
      </c>
      <c r="H188" s="30">
        <v>-1.16493</v>
      </c>
      <c r="I188">
        <v>60</v>
      </c>
      <c r="J188" s="12">
        <v>-8.1675081253051705</v>
      </c>
      <c r="K188" s="12" t="s">
        <v>821</v>
      </c>
      <c r="L188" t="s">
        <v>591</v>
      </c>
      <c r="M188" t="s">
        <v>2359</v>
      </c>
      <c r="N188" t="s">
        <v>565</v>
      </c>
      <c r="P188" s="1" t="s">
        <v>822</v>
      </c>
      <c r="Q188" s="1" t="s">
        <v>111</v>
      </c>
      <c r="R188" s="1" t="s">
        <v>823</v>
      </c>
      <c r="S188" t="s">
        <v>58</v>
      </c>
      <c r="T188" s="1">
        <v>1</v>
      </c>
      <c r="V188" s="22" t="s">
        <v>163</v>
      </c>
      <c r="W188" s="21" t="s">
        <v>84</v>
      </c>
      <c r="X188" s="1" t="s">
        <v>85</v>
      </c>
      <c r="Y188" s="1" t="s">
        <v>85</v>
      </c>
      <c r="Z188" s="1">
        <v>170</v>
      </c>
      <c r="AA188" s="1"/>
      <c r="AB188" s="1" t="s">
        <v>824</v>
      </c>
      <c r="AC188" s="1">
        <v>2</v>
      </c>
      <c r="AD188" s="1">
        <v>0</v>
      </c>
      <c r="AE188" s="1" t="s">
        <v>97</v>
      </c>
      <c r="AF188" s="1" t="s">
        <v>66</v>
      </c>
      <c r="AG188" s="1" t="s">
        <v>67</v>
      </c>
      <c r="AH188" s="1">
        <v>0</v>
      </c>
      <c r="AJ188" s="31"/>
      <c r="AK188" s="32">
        <v>26.627494671575278</v>
      </c>
      <c r="AL188" s="14">
        <v>17.594944778143773</v>
      </c>
      <c r="AM188" s="33">
        <v>17.8</v>
      </c>
      <c r="AN188" s="14">
        <v>16.400000000000002</v>
      </c>
      <c r="AO188" s="15">
        <v>-6.5217391304347743</v>
      </c>
      <c r="AP188" s="15">
        <v>-6.2962834721953058</v>
      </c>
      <c r="AQ188" s="15">
        <v>13.26823876197496</v>
      </c>
      <c r="AR188" s="15">
        <v>13.650366996279143</v>
      </c>
      <c r="AS188" s="16">
        <v>0.70924500000000001</v>
      </c>
      <c r="AT188" s="12">
        <v>86.4</v>
      </c>
      <c r="AU188" s="17">
        <v>1.6457689948703962</v>
      </c>
      <c r="AV188" s="17">
        <v>1.8712246531098646</v>
      </c>
      <c r="AW188" s="34" t="s">
        <v>825</v>
      </c>
      <c r="AX188" t="s">
        <v>198</v>
      </c>
      <c r="AY188" t="s">
        <v>198</v>
      </c>
      <c r="AZ188" t="s">
        <v>198</v>
      </c>
      <c r="BA188" t="s">
        <v>198</v>
      </c>
      <c r="BB188" t="s">
        <v>198</v>
      </c>
      <c r="BC188" t="s">
        <v>198</v>
      </c>
      <c r="BD188" s="55">
        <f>0/6</f>
        <v>0</v>
      </c>
      <c r="BE188" t="s">
        <v>2371</v>
      </c>
    </row>
    <row r="189" spans="1:57" x14ac:dyDescent="0.2">
      <c r="A189" t="s">
        <v>2013</v>
      </c>
      <c r="B189" s="1" t="s">
        <v>819</v>
      </c>
      <c r="C189" t="s">
        <v>49</v>
      </c>
      <c r="D189">
        <v>14</v>
      </c>
      <c r="E189" t="s">
        <v>820</v>
      </c>
      <c r="F189" s="18" t="s">
        <v>51</v>
      </c>
      <c r="G189" s="30">
        <v>51.66272</v>
      </c>
      <c r="H189" s="30">
        <v>-1.16493</v>
      </c>
      <c r="I189">
        <v>60</v>
      </c>
      <c r="J189" s="12">
        <v>-8.1675081253051705</v>
      </c>
      <c r="K189" s="12" t="s">
        <v>821</v>
      </c>
      <c r="L189" t="s">
        <v>591</v>
      </c>
      <c r="M189" t="s">
        <v>2359</v>
      </c>
      <c r="N189" t="s">
        <v>565</v>
      </c>
      <c r="O189" s="1"/>
      <c r="P189" s="1" t="s">
        <v>826</v>
      </c>
      <c r="Q189" s="1" t="s">
        <v>104</v>
      </c>
      <c r="R189" s="1" t="s">
        <v>827</v>
      </c>
      <c r="S189" t="s">
        <v>58</v>
      </c>
      <c r="T189" s="1">
        <v>4</v>
      </c>
      <c r="V189" s="1" t="s">
        <v>828</v>
      </c>
      <c r="W189" s="1" t="s">
        <v>84</v>
      </c>
      <c r="X189" t="s">
        <v>85</v>
      </c>
      <c r="Y189" s="1" t="s">
        <v>85</v>
      </c>
      <c r="Z189" s="1">
        <v>166</v>
      </c>
      <c r="AA189" s="1"/>
      <c r="AB189" s="1" t="s">
        <v>198</v>
      </c>
      <c r="AC189" s="1">
        <v>0</v>
      </c>
      <c r="AD189" s="1">
        <v>0</v>
      </c>
      <c r="AE189" s="1" t="s">
        <v>97</v>
      </c>
      <c r="AF189" s="1" t="s">
        <v>66</v>
      </c>
      <c r="AG189" s="1" t="s">
        <v>67</v>
      </c>
      <c r="AH189" s="1">
        <v>0</v>
      </c>
      <c r="AJ189" s="31"/>
      <c r="AK189" s="32">
        <v>26.336853322999417</v>
      </c>
      <c r="AL189" s="12">
        <v>17.310116256539427</v>
      </c>
      <c r="AM189" s="33">
        <v>17.5</v>
      </c>
      <c r="AN189" s="14">
        <v>16.100000000000001</v>
      </c>
      <c r="AO189" s="15">
        <v>-7.1739130434782545</v>
      </c>
      <c r="AP189" s="15">
        <v>-6.7584032164309278</v>
      </c>
      <c r="AQ189" s="15">
        <v>12.162859248341942</v>
      </c>
      <c r="AR189" s="15">
        <v>12.867113192489953</v>
      </c>
      <c r="AS189" s="16">
        <v>0.71115099999999998</v>
      </c>
      <c r="AT189" s="12">
        <v>90.7</v>
      </c>
      <c r="AU189" s="17">
        <v>0.99359508182691592</v>
      </c>
      <c r="AV189" s="17">
        <v>1.4091049088742427</v>
      </c>
      <c r="AW189" s="34" t="s">
        <v>825</v>
      </c>
      <c r="AX189" t="s">
        <v>198</v>
      </c>
      <c r="AY189" t="s">
        <v>198</v>
      </c>
      <c r="AZ189" t="s">
        <v>198</v>
      </c>
      <c r="BA189" t="s">
        <v>198</v>
      </c>
      <c r="BB189" t="s">
        <v>198</v>
      </c>
      <c r="BC189" t="s">
        <v>198</v>
      </c>
      <c r="BD189" s="55">
        <f>0/6</f>
        <v>0</v>
      </c>
      <c r="BE189" t="s">
        <v>2371</v>
      </c>
    </row>
    <row r="190" spans="1:57" x14ac:dyDescent="0.2">
      <c r="A190" t="s">
        <v>2014</v>
      </c>
      <c r="B190" s="1" t="s">
        <v>819</v>
      </c>
      <c r="C190" t="s">
        <v>49</v>
      </c>
      <c r="D190">
        <v>14</v>
      </c>
      <c r="E190" t="s">
        <v>820</v>
      </c>
      <c r="F190" s="18" t="s">
        <v>51</v>
      </c>
      <c r="G190" s="30">
        <v>51.66272</v>
      </c>
      <c r="H190" s="30">
        <v>-1.16493</v>
      </c>
      <c r="I190">
        <v>60</v>
      </c>
      <c r="J190" s="12">
        <v>-8.1675081253051705</v>
      </c>
      <c r="K190" s="12" t="s">
        <v>821</v>
      </c>
      <c r="L190" t="s">
        <v>591</v>
      </c>
      <c r="M190" t="s">
        <v>2359</v>
      </c>
      <c r="N190" t="s">
        <v>565</v>
      </c>
      <c r="O190" s="1"/>
      <c r="P190" s="1" t="s">
        <v>103</v>
      </c>
      <c r="Q190" s="1" t="s">
        <v>104</v>
      </c>
      <c r="R190" s="1" t="s">
        <v>827</v>
      </c>
      <c r="S190" t="s">
        <v>58</v>
      </c>
      <c r="T190" s="1">
        <v>5</v>
      </c>
      <c r="V190" s="1" t="s">
        <v>828</v>
      </c>
      <c r="W190" s="1" t="s">
        <v>77</v>
      </c>
      <c r="X190" t="s">
        <v>79</v>
      </c>
      <c r="Y190" s="1" t="s">
        <v>79</v>
      </c>
      <c r="Z190" s="1"/>
      <c r="AA190" s="1" t="s">
        <v>829</v>
      </c>
      <c r="AB190" s="1" t="s">
        <v>830</v>
      </c>
      <c r="AC190" s="1">
        <v>8</v>
      </c>
      <c r="AD190" s="1">
        <v>1</v>
      </c>
      <c r="AE190" s="1" t="s">
        <v>97</v>
      </c>
      <c r="AF190" s="1" t="s">
        <v>282</v>
      </c>
      <c r="AG190" s="1" t="s">
        <v>67</v>
      </c>
      <c r="AH190" s="1">
        <v>1</v>
      </c>
      <c r="AJ190" s="31"/>
      <c r="AK190" s="32">
        <v>27.111896919201708</v>
      </c>
      <c r="AL190" s="14">
        <v>18.069658980817675</v>
      </c>
      <c r="AM190" s="33">
        <v>18.3</v>
      </c>
      <c r="AN190" s="14">
        <v>16.900000000000002</v>
      </c>
      <c r="AO190" s="15">
        <v>-5.4347826086956443</v>
      </c>
      <c r="AP190" s="15">
        <v>-5.5260838984692811</v>
      </c>
      <c r="AQ190" s="15">
        <v>15.110537951363316</v>
      </c>
      <c r="AR190" s="15">
        <v>14.955790002594439</v>
      </c>
      <c r="AS190" s="16">
        <v>0.70949300000000004</v>
      </c>
      <c r="AT190" s="12">
        <v>75.099999999999994</v>
      </c>
      <c r="AU190" s="17">
        <v>2.7327255166095261</v>
      </c>
      <c r="AV190" s="17">
        <v>2.6414242268358894</v>
      </c>
      <c r="AW190" s="34" t="s">
        <v>825</v>
      </c>
      <c r="AX190" t="s">
        <v>198</v>
      </c>
      <c r="AY190" t="s">
        <v>1821</v>
      </c>
      <c r="AZ190" t="s">
        <v>198</v>
      </c>
      <c r="BA190" t="s">
        <v>198</v>
      </c>
      <c r="BB190" t="s">
        <v>198</v>
      </c>
      <c r="BC190" t="s">
        <v>198</v>
      </c>
      <c r="BD190" s="55">
        <f>1/6</f>
        <v>0.16666666666666666</v>
      </c>
      <c r="BE190" t="s">
        <v>2371</v>
      </c>
    </row>
    <row r="191" spans="1:57" x14ac:dyDescent="0.2">
      <c r="A191" t="s">
        <v>2015</v>
      </c>
      <c r="B191" s="1" t="s">
        <v>819</v>
      </c>
      <c r="C191" t="s">
        <v>49</v>
      </c>
      <c r="D191">
        <v>14</v>
      </c>
      <c r="E191" t="s">
        <v>820</v>
      </c>
      <c r="F191" s="18" t="s">
        <v>51</v>
      </c>
      <c r="G191" s="30">
        <v>51.66272</v>
      </c>
      <c r="H191" s="30">
        <v>-1.16493</v>
      </c>
      <c r="I191">
        <v>60</v>
      </c>
      <c r="J191" s="12">
        <v>-8.1675081253051705</v>
      </c>
      <c r="K191" s="12" t="s">
        <v>821</v>
      </c>
      <c r="L191" t="s">
        <v>591</v>
      </c>
      <c r="M191" t="s">
        <v>2359</v>
      </c>
      <c r="N191" t="s">
        <v>565</v>
      </c>
      <c r="O191" s="1"/>
      <c r="P191" s="1" t="s">
        <v>831</v>
      </c>
      <c r="Q191" s="1" t="s">
        <v>104</v>
      </c>
      <c r="R191" s="1" t="s">
        <v>823</v>
      </c>
      <c r="S191" t="s">
        <v>58</v>
      </c>
      <c r="T191" s="1">
        <v>6</v>
      </c>
      <c r="V191" s="1" t="s">
        <v>832</v>
      </c>
      <c r="W191" s="18" t="s">
        <v>127</v>
      </c>
      <c r="X191" t="s">
        <v>85</v>
      </c>
      <c r="Y191" s="1" t="s">
        <v>85</v>
      </c>
      <c r="Z191" s="1"/>
      <c r="AA191" s="1" t="s">
        <v>833</v>
      </c>
      <c r="AB191" s="1" t="s">
        <v>834</v>
      </c>
      <c r="AC191" s="1">
        <v>5</v>
      </c>
      <c r="AD191" s="1">
        <v>0</v>
      </c>
      <c r="AE191" s="1" t="s">
        <v>97</v>
      </c>
      <c r="AF191" s="1" t="s">
        <v>66</v>
      </c>
      <c r="AG191" s="1" t="s">
        <v>67</v>
      </c>
      <c r="AH191" s="1">
        <v>0</v>
      </c>
      <c r="AJ191" s="31"/>
      <c r="AK191" s="32">
        <v>25.949331524898277</v>
      </c>
      <c r="AL191" s="12">
        <v>16.93034489440031</v>
      </c>
      <c r="AM191" s="33">
        <v>17.100000000000001</v>
      </c>
      <c r="AN191" s="14">
        <v>15.700000000000001</v>
      </c>
      <c r="AO191" s="15">
        <v>-8.0434782608695592</v>
      </c>
      <c r="AP191" s="15">
        <v>-7.3745628754117405</v>
      </c>
      <c r="AQ191" s="15">
        <v>10.689019896831256</v>
      </c>
      <c r="AR191" s="15">
        <v>11.822774787437728</v>
      </c>
      <c r="AS191" s="16">
        <v>0.70979499999999995</v>
      </c>
      <c r="AT191" s="12">
        <v>78.900000000000006</v>
      </c>
      <c r="AU191" s="17">
        <v>0.12402986443561126</v>
      </c>
      <c r="AV191" s="17">
        <v>0.79294524989342996</v>
      </c>
      <c r="AW191" s="34" t="s">
        <v>825</v>
      </c>
      <c r="AX191" t="s">
        <v>198</v>
      </c>
      <c r="AY191" t="s">
        <v>198</v>
      </c>
      <c r="AZ191" t="s">
        <v>198</v>
      </c>
      <c r="BA191" t="s">
        <v>198</v>
      </c>
      <c r="BB191" t="s">
        <v>198</v>
      </c>
      <c r="BC191" t="s">
        <v>198</v>
      </c>
      <c r="BD191" s="55">
        <f>0/6</f>
        <v>0</v>
      </c>
      <c r="BE191" t="s">
        <v>2371</v>
      </c>
    </row>
    <row r="192" spans="1:57" x14ac:dyDescent="0.2">
      <c r="A192" t="s">
        <v>2016</v>
      </c>
      <c r="B192" s="1" t="s">
        <v>819</v>
      </c>
      <c r="C192" t="s">
        <v>49</v>
      </c>
      <c r="D192">
        <v>14</v>
      </c>
      <c r="E192" t="s">
        <v>820</v>
      </c>
      <c r="F192" s="18" t="s">
        <v>51</v>
      </c>
      <c r="G192" s="30">
        <v>51.66272</v>
      </c>
      <c r="H192" s="30">
        <v>-1.16493</v>
      </c>
      <c r="I192">
        <v>60</v>
      </c>
      <c r="J192" s="12">
        <v>-8.1675081253051705</v>
      </c>
      <c r="K192" s="12" t="s">
        <v>821</v>
      </c>
      <c r="L192" t="s">
        <v>591</v>
      </c>
      <c r="M192" t="s">
        <v>2359</v>
      </c>
      <c r="N192" t="s">
        <v>565</v>
      </c>
      <c r="O192" s="1"/>
      <c r="P192" s="1" t="s">
        <v>835</v>
      </c>
      <c r="Q192" s="1" t="s">
        <v>111</v>
      </c>
      <c r="R192" s="1" t="s">
        <v>823</v>
      </c>
      <c r="S192" t="s">
        <v>58</v>
      </c>
      <c r="T192" s="1">
        <v>8</v>
      </c>
      <c r="V192" s="1" t="s">
        <v>832</v>
      </c>
      <c r="W192" s="1" t="s">
        <v>140</v>
      </c>
      <c r="X192" t="s">
        <v>79</v>
      </c>
      <c r="Y192" s="1" t="s">
        <v>79</v>
      </c>
      <c r="Z192" s="1">
        <v>166</v>
      </c>
      <c r="AA192" s="1" t="s">
        <v>836</v>
      </c>
      <c r="AB192" s="1" t="s">
        <v>837</v>
      </c>
      <c r="AC192" s="1">
        <v>4</v>
      </c>
      <c r="AD192" s="1">
        <v>1</v>
      </c>
      <c r="AE192" s="1" t="s">
        <v>97</v>
      </c>
      <c r="AF192" s="1" t="s">
        <v>66</v>
      </c>
      <c r="AG192" s="1" t="s">
        <v>67</v>
      </c>
      <c r="AH192" s="1">
        <v>1</v>
      </c>
      <c r="AJ192" s="31"/>
      <c r="AK192" s="32">
        <v>26.918136020151135</v>
      </c>
      <c r="AL192" s="14">
        <v>17.879773299748113</v>
      </c>
      <c r="AM192" s="33">
        <v>18.100000000000001</v>
      </c>
      <c r="AN192" s="14">
        <v>16.700000000000003</v>
      </c>
      <c r="AO192" s="15">
        <v>-5.8695652173912949</v>
      </c>
      <c r="AP192" s="15">
        <v>-5.834163727959691</v>
      </c>
      <c r="AQ192" s="15">
        <v>14.373618275607974</v>
      </c>
      <c r="AR192" s="15">
        <v>14.43362080006832</v>
      </c>
      <c r="AS192" s="16">
        <v>0.70912799999999998</v>
      </c>
      <c r="AT192" s="12">
        <v>92.7</v>
      </c>
      <c r="AU192" s="17">
        <v>2.2979429079138756</v>
      </c>
      <c r="AV192" s="17">
        <v>2.3333443973454795</v>
      </c>
      <c r="AW192" s="34" t="s">
        <v>825</v>
      </c>
      <c r="AX192" t="s">
        <v>198</v>
      </c>
      <c r="AY192" t="s">
        <v>1821</v>
      </c>
      <c r="AZ192" t="s">
        <v>198</v>
      </c>
      <c r="BA192" t="s">
        <v>198</v>
      </c>
      <c r="BB192" t="s">
        <v>198</v>
      </c>
      <c r="BC192" t="s">
        <v>198</v>
      </c>
      <c r="BD192" s="55">
        <f>1/6</f>
        <v>0.16666666666666666</v>
      </c>
      <c r="BE192" t="s">
        <v>2371</v>
      </c>
    </row>
    <row r="193" spans="1:57" x14ac:dyDescent="0.2">
      <c r="A193" t="s">
        <v>2017</v>
      </c>
      <c r="B193" s="1" t="s">
        <v>819</v>
      </c>
      <c r="C193" t="s">
        <v>49</v>
      </c>
      <c r="D193">
        <v>14</v>
      </c>
      <c r="E193" t="s">
        <v>820</v>
      </c>
      <c r="F193" s="18" t="s">
        <v>51</v>
      </c>
      <c r="G193" s="30">
        <v>51.66272</v>
      </c>
      <c r="H193" s="30">
        <v>-1.16493</v>
      </c>
      <c r="I193">
        <v>60</v>
      </c>
      <c r="J193" s="12">
        <v>-8.1675081253051705</v>
      </c>
      <c r="K193" s="12" t="s">
        <v>821</v>
      </c>
      <c r="L193" t="s">
        <v>591</v>
      </c>
      <c r="M193" t="s">
        <v>2359</v>
      </c>
      <c r="N193" t="s">
        <v>565</v>
      </c>
      <c r="P193" s="20" t="s">
        <v>103</v>
      </c>
      <c r="Q193" s="1" t="s">
        <v>104</v>
      </c>
      <c r="R193" s="1" t="s">
        <v>823</v>
      </c>
      <c r="S193" t="s">
        <v>58</v>
      </c>
      <c r="T193" s="35" t="s">
        <v>838</v>
      </c>
      <c r="V193" s="1" t="s">
        <v>71</v>
      </c>
      <c r="W193" s="1" t="s">
        <v>71</v>
      </c>
      <c r="X193" t="s">
        <v>79</v>
      </c>
      <c r="Y193" s="1" t="s">
        <v>79</v>
      </c>
      <c r="Z193" s="1">
        <v>158</v>
      </c>
      <c r="AA193" s="1" t="s">
        <v>839</v>
      </c>
      <c r="AB193" s="1" t="s">
        <v>840</v>
      </c>
      <c r="AC193" s="1">
        <v>3</v>
      </c>
      <c r="AD193" s="1">
        <v>1</v>
      </c>
      <c r="AE193" s="1" t="s">
        <v>841</v>
      </c>
      <c r="AF193" s="1" t="s">
        <v>66</v>
      </c>
      <c r="AG193" s="1" t="s">
        <v>67</v>
      </c>
      <c r="AH193" s="1">
        <v>1</v>
      </c>
      <c r="AJ193" s="31"/>
      <c r="AK193" s="32">
        <v>26.433733772524704</v>
      </c>
      <c r="AL193" s="12">
        <v>17.405059097074208</v>
      </c>
      <c r="AM193" s="33">
        <v>17.600000000000001</v>
      </c>
      <c r="AN193" s="14">
        <v>16.200000000000003</v>
      </c>
      <c r="AO193" s="15">
        <v>-6.9565217391304248</v>
      </c>
      <c r="AP193" s="15">
        <v>-6.6043633016857157</v>
      </c>
      <c r="AQ193" s="15">
        <v>12.53131908621962</v>
      </c>
      <c r="AR193" s="15">
        <v>13.128197793753024</v>
      </c>
      <c r="AS193" s="16">
        <v>0.70915700000000004</v>
      </c>
      <c r="AT193" s="12">
        <v>47.5</v>
      </c>
      <c r="AU193" s="17">
        <v>1.2109863861747456</v>
      </c>
      <c r="AV193" s="17">
        <v>1.5631448236194547</v>
      </c>
      <c r="AW193" s="34" t="s">
        <v>825</v>
      </c>
      <c r="AX193" t="s">
        <v>198</v>
      </c>
      <c r="AY193" t="s">
        <v>198</v>
      </c>
      <c r="AZ193" t="s">
        <v>198</v>
      </c>
      <c r="BA193" t="s">
        <v>198</v>
      </c>
      <c r="BB193" t="s">
        <v>198</v>
      </c>
      <c r="BC193" t="s">
        <v>198</v>
      </c>
      <c r="BD193" s="55">
        <f>0/6</f>
        <v>0</v>
      </c>
      <c r="BE193" t="s">
        <v>2371</v>
      </c>
    </row>
    <row r="194" spans="1:57" x14ac:dyDescent="0.2">
      <c r="A194" t="s">
        <v>2018</v>
      </c>
      <c r="B194" s="1" t="s">
        <v>819</v>
      </c>
      <c r="C194" t="s">
        <v>49</v>
      </c>
      <c r="D194">
        <v>14</v>
      </c>
      <c r="E194" t="s">
        <v>820</v>
      </c>
      <c r="F194" s="18" t="s">
        <v>51</v>
      </c>
      <c r="G194" s="30">
        <v>51.66272</v>
      </c>
      <c r="H194" s="30">
        <v>-1.16493</v>
      </c>
      <c r="I194">
        <v>60</v>
      </c>
      <c r="J194" s="12">
        <v>-8.1675081253051705</v>
      </c>
      <c r="K194" s="12" t="s">
        <v>821</v>
      </c>
      <c r="L194" t="s">
        <v>591</v>
      </c>
      <c r="M194" t="s">
        <v>2359</v>
      </c>
      <c r="N194" t="s">
        <v>565</v>
      </c>
      <c r="P194" s="1" t="s">
        <v>103</v>
      </c>
      <c r="Q194" s="1" t="s">
        <v>104</v>
      </c>
      <c r="R194" s="1" t="s">
        <v>823</v>
      </c>
      <c r="S194" t="s">
        <v>58</v>
      </c>
      <c r="T194" s="1">
        <v>18</v>
      </c>
      <c r="V194" s="1" t="s">
        <v>828</v>
      </c>
      <c r="W194" s="1" t="s">
        <v>77</v>
      </c>
      <c r="X194" t="s">
        <v>79</v>
      </c>
      <c r="Y194" s="1" t="s">
        <v>79</v>
      </c>
      <c r="Z194" s="1">
        <v>160</v>
      </c>
      <c r="AA194" s="1" t="s">
        <v>842</v>
      </c>
      <c r="AB194" s="1" t="s">
        <v>843</v>
      </c>
      <c r="AC194" s="1">
        <v>4</v>
      </c>
      <c r="AD194" s="1">
        <v>1</v>
      </c>
      <c r="AE194" s="1" t="s">
        <v>97</v>
      </c>
      <c r="AF194" s="1" t="s">
        <v>210</v>
      </c>
      <c r="AG194" s="1" t="s">
        <v>67</v>
      </c>
      <c r="AH194" s="1">
        <v>1</v>
      </c>
      <c r="AJ194" s="31"/>
      <c r="AK194" s="32">
        <v>26.530614222049991</v>
      </c>
      <c r="AL194" s="14">
        <v>17.500001937608989</v>
      </c>
      <c r="AM194" s="33">
        <v>17.7</v>
      </c>
      <c r="AN194" s="14">
        <v>16.3</v>
      </c>
      <c r="AO194" s="15">
        <v>-6.739130434782604</v>
      </c>
      <c r="AP194" s="15">
        <v>-6.4503233869405108</v>
      </c>
      <c r="AQ194" s="15">
        <v>12.899778924097282</v>
      </c>
      <c r="AR194" s="15">
        <v>13.389282395016084</v>
      </c>
      <c r="AS194" s="16">
        <v>0.70925800000000006</v>
      </c>
      <c r="AT194" s="12">
        <v>75.099999999999994</v>
      </c>
      <c r="AU194" s="17">
        <v>1.4283776905225665</v>
      </c>
      <c r="AV194" s="17">
        <v>1.7171847383646597</v>
      </c>
      <c r="AW194" s="34" t="s">
        <v>844</v>
      </c>
      <c r="AX194" t="s">
        <v>198</v>
      </c>
      <c r="AY194" t="s">
        <v>198</v>
      </c>
      <c r="AZ194" t="s">
        <v>198</v>
      </c>
      <c r="BA194" t="s">
        <v>198</v>
      </c>
      <c r="BB194" t="s">
        <v>198</v>
      </c>
      <c r="BC194" t="s">
        <v>198</v>
      </c>
      <c r="BD194" s="55">
        <f>0/6</f>
        <v>0</v>
      </c>
      <c r="BE194" t="s">
        <v>2371</v>
      </c>
    </row>
    <row r="195" spans="1:57" x14ac:dyDescent="0.2">
      <c r="A195" t="s">
        <v>2019</v>
      </c>
      <c r="B195" s="1" t="s">
        <v>819</v>
      </c>
      <c r="C195" t="s">
        <v>49</v>
      </c>
      <c r="D195">
        <v>14</v>
      </c>
      <c r="E195" t="s">
        <v>820</v>
      </c>
      <c r="F195" s="18" t="s">
        <v>51</v>
      </c>
      <c r="G195" s="30">
        <v>51.66272</v>
      </c>
      <c r="H195" s="30">
        <v>-1.16493</v>
      </c>
      <c r="I195">
        <v>60</v>
      </c>
      <c r="J195" s="12">
        <v>-8.1675081253051705</v>
      </c>
      <c r="K195" s="12" t="s">
        <v>821</v>
      </c>
      <c r="L195" t="s">
        <v>591</v>
      </c>
      <c r="M195" t="s">
        <v>2359</v>
      </c>
      <c r="N195" t="s">
        <v>565</v>
      </c>
      <c r="O195" s="1"/>
      <c r="P195" s="1" t="s">
        <v>845</v>
      </c>
      <c r="Q195" s="1" t="s">
        <v>104</v>
      </c>
      <c r="R195" s="1" t="s">
        <v>823</v>
      </c>
      <c r="S195" t="s">
        <v>58</v>
      </c>
      <c r="T195" s="1">
        <v>20</v>
      </c>
      <c r="V195" s="1" t="s">
        <v>846</v>
      </c>
      <c r="W195" t="s">
        <v>146</v>
      </c>
      <c r="X195" t="s">
        <v>85</v>
      </c>
      <c r="Y195" s="1" t="s">
        <v>85</v>
      </c>
      <c r="Z195" s="1">
        <v>168</v>
      </c>
      <c r="AA195" s="1"/>
      <c r="AB195" s="1" t="s">
        <v>215</v>
      </c>
      <c r="AC195" s="1">
        <v>2</v>
      </c>
      <c r="AD195" s="1">
        <v>0</v>
      </c>
      <c r="AE195" s="1" t="s">
        <v>73</v>
      </c>
      <c r="AF195" s="1" t="s">
        <v>282</v>
      </c>
      <c r="AG195" s="1" t="s">
        <v>67</v>
      </c>
      <c r="AH195" s="1">
        <v>0</v>
      </c>
      <c r="AJ195" s="31"/>
      <c r="AK195" s="32">
        <v>26.821255570625848</v>
      </c>
      <c r="AL195" s="12">
        <v>17.784830459213332</v>
      </c>
      <c r="AM195" s="33">
        <v>18</v>
      </c>
      <c r="AN195" s="14">
        <v>16.600000000000001</v>
      </c>
      <c r="AO195" s="15">
        <v>-6.0869565217391237</v>
      </c>
      <c r="AP195" s="15">
        <v>-5.988203642704903</v>
      </c>
      <c r="AQ195" s="15">
        <v>14.0051584377303</v>
      </c>
      <c r="AR195" s="15">
        <v>14.172536198805249</v>
      </c>
      <c r="AS195" s="16">
        <v>0.70895900000000001</v>
      </c>
      <c r="AT195" s="12">
        <v>56.8</v>
      </c>
      <c r="AU195" s="17">
        <v>2.0805516035660467</v>
      </c>
      <c r="AV195" s="17">
        <v>2.1793044826002674</v>
      </c>
      <c r="AW195" s="34" t="s">
        <v>844</v>
      </c>
      <c r="AX195" t="s">
        <v>198</v>
      </c>
      <c r="AY195" t="s">
        <v>1821</v>
      </c>
      <c r="AZ195" t="s">
        <v>198</v>
      </c>
      <c r="BA195" t="s">
        <v>198</v>
      </c>
      <c r="BB195" t="s">
        <v>198</v>
      </c>
      <c r="BC195" t="s">
        <v>198</v>
      </c>
      <c r="BD195" s="55">
        <f>1/6</f>
        <v>0.16666666666666666</v>
      </c>
      <c r="BE195" t="s">
        <v>2371</v>
      </c>
    </row>
    <row r="196" spans="1:57" x14ac:dyDescent="0.2">
      <c r="A196" t="s">
        <v>2020</v>
      </c>
      <c r="B196" s="1" t="s">
        <v>819</v>
      </c>
      <c r="C196" t="s">
        <v>49</v>
      </c>
      <c r="D196">
        <v>14</v>
      </c>
      <c r="E196" t="s">
        <v>820</v>
      </c>
      <c r="F196" s="18" t="s">
        <v>51</v>
      </c>
      <c r="G196" s="30">
        <v>51.66272</v>
      </c>
      <c r="H196" s="30">
        <v>-1.16493</v>
      </c>
      <c r="I196">
        <v>60</v>
      </c>
      <c r="J196" s="12">
        <v>-8.1675081253051705</v>
      </c>
      <c r="K196" s="12" t="s">
        <v>821</v>
      </c>
      <c r="L196" t="s">
        <v>591</v>
      </c>
      <c r="M196" t="s">
        <v>2359</v>
      </c>
      <c r="N196" t="s">
        <v>565</v>
      </c>
      <c r="P196" s="1" t="s">
        <v>847</v>
      </c>
      <c r="Q196" s="1" t="s">
        <v>104</v>
      </c>
      <c r="R196" s="1" t="s">
        <v>827</v>
      </c>
      <c r="S196" t="s">
        <v>58</v>
      </c>
      <c r="T196" s="1">
        <v>26</v>
      </c>
      <c r="V196" s="1" t="s">
        <v>846</v>
      </c>
      <c r="W196" t="s">
        <v>146</v>
      </c>
      <c r="X196" t="s">
        <v>85</v>
      </c>
      <c r="Y196" s="1" t="s">
        <v>85</v>
      </c>
      <c r="Z196" s="1"/>
      <c r="AA196" s="1"/>
      <c r="AB196" s="1"/>
      <c r="AC196" s="1"/>
      <c r="AD196" s="1"/>
      <c r="AE196" s="1"/>
      <c r="AF196" s="1"/>
      <c r="AG196" s="1"/>
      <c r="AH196" s="1">
        <v>0</v>
      </c>
      <c r="AJ196" s="31"/>
      <c r="AK196" s="32">
        <v>27.015016469676421</v>
      </c>
      <c r="AL196" s="14">
        <v>17.974716140282894</v>
      </c>
      <c r="AM196" s="33">
        <v>18.2</v>
      </c>
      <c r="AN196" s="14">
        <v>16.8</v>
      </c>
      <c r="AO196" s="15">
        <v>-5.6521739130434732</v>
      </c>
      <c r="AP196" s="15">
        <v>-5.680123813214486</v>
      </c>
      <c r="AQ196" s="15">
        <v>14.742078113485638</v>
      </c>
      <c r="AR196" s="15">
        <v>14.69470540133138</v>
      </c>
      <c r="AS196" s="16">
        <v>0.70933900000000005</v>
      </c>
      <c r="AT196" s="12">
        <v>78.900000000000006</v>
      </c>
      <c r="AU196" s="17">
        <v>2.5153342122616973</v>
      </c>
      <c r="AV196" s="17">
        <v>2.4873843120906844</v>
      </c>
      <c r="AW196" s="34" t="s">
        <v>844</v>
      </c>
      <c r="AX196" t="s">
        <v>198</v>
      </c>
      <c r="AY196" t="s">
        <v>1821</v>
      </c>
      <c r="AZ196" t="s">
        <v>198</v>
      </c>
      <c r="BA196" t="s">
        <v>198</v>
      </c>
      <c r="BB196" t="s">
        <v>198</v>
      </c>
      <c r="BC196" t="s">
        <v>198</v>
      </c>
      <c r="BD196" s="55">
        <f>1/6</f>
        <v>0.16666666666666666</v>
      </c>
      <c r="BE196" t="s">
        <v>2371</v>
      </c>
    </row>
    <row r="197" spans="1:57" x14ac:dyDescent="0.2">
      <c r="A197" t="s">
        <v>2021</v>
      </c>
      <c r="B197" s="1" t="s">
        <v>819</v>
      </c>
      <c r="C197" t="s">
        <v>49</v>
      </c>
      <c r="D197">
        <v>14</v>
      </c>
      <c r="E197" t="s">
        <v>820</v>
      </c>
      <c r="F197" s="18" t="s">
        <v>51</v>
      </c>
      <c r="G197" s="30">
        <v>51.66272</v>
      </c>
      <c r="H197" s="30">
        <v>-1.16493</v>
      </c>
      <c r="I197">
        <v>60</v>
      </c>
      <c r="J197" s="12">
        <v>-8.1675081253051705</v>
      </c>
      <c r="K197" s="12" t="s">
        <v>821</v>
      </c>
      <c r="L197" t="s">
        <v>591</v>
      </c>
      <c r="M197" t="s">
        <v>2359</v>
      </c>
      <c r="N197" t="s">
        <v>565</v>
      </c>
      <c r="P197" s="1" t="s">
        <v>848</v>
      </c>
      <c r="Q197" s="1" t="s">
        <v>104</v>
      </c>
      <c r="R197" s="1" t="s">
        <v>823</v>
      </c>
      <c r="S197" t="s">
        <v>58</v>
      </c>
      <c r="T197" s="35" t="s">
        <v>849</v>
      </c>
      <c r="V197" s="20" t="s">
        <v>846</v>
      </c>
      <c r="W197" t="s">
        <v>146</v>
      </c>
      <c r="X197" t="s">
        <v>85</v>
      </c>
      <c r="Y197" s="1" t="s">
        <v>85</v>
      </c>
      <c r="Z197" s="1"/>
      <c r="AA197" s="1" t="s">
        <v>850</v>
      </c>
      <c r="AB197" s="1" t="s">
        <v>851</v>
      </c>
      <c r="AC197" s="1">
        <v>3</v>
      </c>
      <c r="AD197" s="1">
        <v>0</v>
      </c>
      <c r="AE197" s="1" t="s">
        <v>73</v>
      </c>
      <c r="AF197" s="1" t="s">
        <v>66</v>
      </c>
      <c r="AG197" s="1" t="s">
        <v>67</v>
      </c>
      <c r="AH197" s="1">
        <v>0</v>
      </c>
      <c r="AJ197" s="31"/>
      <c r="AK197" s="32">
        <v>26.433733772524704</v>
      </c>
      <c r="AL197" s="12">
        <v>17.405059097074208</v>
      </c>
      <c r="AM197" s="33">
        <v>17.600000000000001</v>
      </c>
      <c r="AN197" s="14">
        <v>16.200000000000003</v>
      </c>
      <c r="AO197" s="15">
        <v>-6.9565217391304248</v>
      </c>
      <c r="AP197" s="15">
        <v>-6.6043633016857157</v>
      </c>
      <c r="AQ197" s="15">
        <v>12.53131908621962</v>
      </c>
      <c r="AR197" s="15">
        <v>13.128197793753024</v>
      </c>
      <c r="AS197" s="16">
        <v>0.70882000000000001</v>
      </c>
      <c r="AT197" s="12">
        <v>79</v>
      </c>
      <c r="AU197" s="17">
        <v>1.2109863861747456</v>
      </c>
      <c r="AV197" s="17">
        <v>1.5631448236194547</v>
      </c>
      <c r="AW197" s="34" t="s">
        <v>852</v>
      </c>
      <c r="AX197" t="s">
        <v>198</v>
      </c>
      <c r="AY197" t="s">
        <v>198</v>
      </c>
      <c r="AZ197" t="s">
        <v>198</v>
      </c>
      <c r="BA197" t="s">
        <v>198</v>
      </c>
      <c r="BB197" t="s">
        <v>198</v>
      </c>
      <c r="BC197" t="s">
        <v>198</v>
      </c>
      <c r="BD197" s="55">
        <f>0/6</f>
        <v>0</v>
      </c>
      <c r="BE197" t="s">
        <v>2371</v>
      </c>
    </row>
    <row r="198" spans="1:57" x14ac:dyDescent="0.2">
      <c r="A198" t="s">
        <v>2022</v>
      </c>
      <c r="B198" s="1" t="s">
        <v>819</v>
      </c>
      <c r="C198" t="s">
        <v>49</v>
      </c>
      <c r="D198">
        <v>14</v>
      </c>
      <c r="E198" t="s">
        <v>820</v>
      </c>
      <c r="F198" s="18" t="s">
        <v>51</v>
      </c>
      <c r="G198" s="30">
        <v>51.66272</v>
      </c>
      <c r="H198" s="30">
        <v>-1.16493</v>
      </c>
      <c r="I198">
        <v>60</v>
      </c>
      <c r="J198" s="12">
        <v>-8.1675081253051705</v>
      </c>
      <c r="K198" s="12" t="s">
        <v>821</v>
      </c>
      <c r="L198" t="s">
        <v>591</v>
      </c>
      <c r="M198" t="s">
        <v>2359</v>
      </c>
      <c r="N198" t="s">
        <v>565</v>
      </c>
      <c r="P198" s="1" t="s">
        <v>853</v>
      </c>
      <c r="Q198" s="1" t="s">
        <v>104</v>
      </c>
      <c r="R198" s="1" t="s">
        <v>823</v>
      </c>
      <c r="S198" t="s">
        <v>58</v>
      </c>
      <c r="T198" s="1">
        <v>42</v>
      </c>
      <c r="V198" s="1" t="s">
        <v>244</v>
      </c>
      <c r="W198" s="21" t="s">
        <v>494</v>
      </c>
      <c r="X198" t="s">
        <v>78</v>
      </c>
      <c r="Y198" s="1" t="s">
        <v>79</v>
      </c>
      <c r="Z198" s="1"/>
      <c r="AA198" s="1" t="s">
        <v>854</v>
      </c>
      <c r="AB198" s="1" t="s">
        <v>855</v>
      </c>
      <c r="AC198" s="1">
        <v>5</v>
      </c>
      <c r="AD198" s="1">
        <v>1</v>
      </c>
      <c r="AE198" s="1" t="s">
        <v>202</v>
      </c>
      <c r="AF198" s="1" t="s">
        <v>66</v>
      </c>
      <c r="AG198" s="1" t="s">
        <v>67</v>
      </c>
      <c r="AH198" s="1">
        <v>1</v>
      </c>
      <c r="AJ198" s="31"/>
      <c r="AK198" s="32">
        <v>27.015016469676421</v>
      </c>
      <c r="AL198" s="14">
        <v>17.974716140282894</v>
      </c>
      <c r="AM198" s="33">
        <v>18.2</v>
      </c>
      <c r="AN198" s="14">
        <v>16.8</v>
      </c>
      <c r="AO198" s="15">
        <v>-5.6521739130434732</v>
      </c>
      <c r="AP198" s="15">
        <v>-5.680123813214486</v>
      </c>
      <c r="AQ198" s="15">
        <v>14.742078113485638</v>
      </c>
      <c r="AR198" s="15">
        <v>14.69470540133138</v>
      </c>
      <c r="AS198" s="16">
        <v>0.70832799999999996</v>
      </c>
      <c r="AT198" s="12">
        <v>76.2</v>
      </c>
      <c r="AU198" s="17">
        <v>2.5153342122616973</v>
      </c>
      <c r="AV198" s="17">
        <v>2.4873843120906844</v>
      </c>
      <c r="AW198" s="34" t="s">
        <v>852</v>
      </c>
      <c r="AX198" t="s">
        <v>198</v>
      </c>
      <c r="AY198" t="s">
        <v>1821</v>
      </c>
      <c r="AZ198" t="s">
        <v>198</v>
      </c>
      <c r="BA198" t="s">
        <v>198</v>
      </c>
      <c r="BB198" t="s">
        <v>198</v>
      </c>
      <c r="BC198" t="s">
        <v>198</v>
      </c>
      <c r="BD198" s="55">
        <f>1/6</f>
        <v>0.16666666666666666</v>
      </c>
      <c r="BE198" t="s">
        <v>2371</v>
      </c>
    </row>
    <row r="199" spans="1:57" x14ac:dyDescent="0.2">
      <c r="A199" t="s">
        <v>2023</v>
      </c>
      <c r="B199" s="1" t="s">
        <v>819</v>
      </c>
      <c r="C199" t="s">
        <v>49</v>
      </c>
      <c r="D199">
        <v>14</v>
      </c>
      <c r="E199" t="s">
        <v>820</v>
      </c>
      <c r="F199" s="18" t="s">
        <v>51</v>
      </c>
      <c r="G199" s="30">
        <v>51.66272</v>
      </c>
      <c r="H199" s="30">
        <v>-1.16493</v>
      </c>
      <c r="I199">
        <v>60</v>
      </c>
      <c r="J199" s="12">
        <v>-8.1675081253051705</v>
      </c>
      <c r="K199" s="12" t="s">
        <v>821</v>
      </c>
      <c r="L199" t="s">
        <v>591</v>
      </c>
      <c r="M199" t="s">
        <v>2359</v>
      </c>
      <c r="N199" t="s">
        <v>565</v>
      </c>
      <c r="P199" s="1" t="s">
        <v>853</v>
      </c>
      <c r="Q199" s="1" t="s">
        <v>104</v>
      </c>
      <c r="R199" s="1" t="s">
        <v>192</v>
      </c>
      <c r="S199" t="s">
        <v>58</v>
      </c>
      <c r="T199" s="1">
        <v>49</v>
      </c>
      <c r="V199" s="1" t="s">
        <v>856</v>
      </c>
      <c r="W199" s="1" t="s">
        <v>285</v>
      </c>
      <c r="X199" t="s">
        <v>78</v>
      </c>
      <c r="Y199" s="1" t="s">
        <v>79</v>
      </c>
      <c r="Z199" s="1"/>
      <c r="AA199" s="1"/>
      <c r="AB199" s="1" t="s">
        <v>857</v>
      </c>
      <c r="AC199" s="1">
        <v>5</v>
      </c>
      <c r="AD199" s="1">
        <v>1</v>
      </c>
      <c r="AE199" s="1" t="s">
        <v>268</v>
      </c>
      <c r="AF199" s="1" t="s">
        <v>66</v>
      </c>
      <c r="AG199" s="1" t="s">
        <v>67</v>
      </c>
      <c r="AH199" s="1">
        <v>1</v>
      </c>
      <c r="AJ199" s="31"/>
      <c r="AK199" s="32">
        <v>26.918136020151135</v>
      </c>
      <c r="AL199" s="12">
        <v>17.879773299748113</v>
      </c>
      <c r="AM199" s="33">
        <v>18.100000000000001</v>
      </c>
      <c r="AN199" s="14">
        <v>16.700000000000003</v>
      </c>
      <c r="AO199" s="15">
        <v>-5.8695652173912949</v>
      </c>
      <c r="AP199" s="15">
        <v>-5.834163727959691</v>
      </c>
      <c r="AQ199" s="15">
        <v>14.373618275607974</v>
      </c>
      <c r="AR199" s="15">
        <v>14.43362080006832</v>
      </c>
      <c r="AS199" s="16">
        <v>0.70906599999999997</v>
      </c>
      <c r="AT199" s="12">
        <v>92.7</v>
      </c>
      <c r="AU199" s="17">
        <v>2.2979429079138756</v>
      </c>
      <c r="AV199" s="17">
        <v>2.3333443973454795</v>
      </c>
      <c r="AW199" s="34" t="s">
        <v>852</v>
      </c>
      <c r="AX199" t="s">
        <v>198</v>
      </c>
      <c r="AY199" t="s">
        <v>1821</v>
      </c>
      <c r="AZ199" t="s">
        <v>198</v>
      </c>
      <c r="BA199" t="s">
        <v>198</v>
      </c>
      <c r="BB199" t="s">
        <v>198</v>
      </c>
      <c r="BC199" t="s">
        <v>198</v>
      </c>
      <c r="BD199" s="55">
        <f>1/6</f>
        <v>0.16666666666666666</v>
      </c>
      <c r="BE199" t="s">
        <v>2371</v>
      </c>
    </row>
    <row r="200" spans="1:57" x14ac:dyDescent="0.2">
      <c r="A200" t="s">
        <v>2024</v>
      </c>
      <c r="B200" s="1" t="s">
        <v>819</v>
      </c>
      <c r="C200" t="s">
        <v>49</v>
      </c>
      <c r="D200">
        <v>14</v>
      </c>
      <c r="E200" t="s">
        <v>820</v>
      </c>
      <c r="F200" s="18" t="s">
        <v>51</v>
      </c>
      <c r="G200" s="30">
        <v>51.66272</v>
      </c>
      <c r="H200" s="30">
        <v>-1.16493</v>
      </c>
      <c r="I200">
        <v>60</v>
      </c>
      <c r="J200" s="12">
        <v>-8.1675081253051705</v>
      </c>
      <c r="K200" s="12" t="s">
        <v>821</v>
      </c>
      <c r="L200" t="s">
        <v>591</v>
      </c>
      <c r="M200" t="s">
        <v>2359</v>
      </c>
      <c r="N200" t="s">
        <v>565</v>
      </c>
      <c r="P200" s="1" t="s">
        <v>858</v>
      </c>
      <c r="Q200" s="1" t="s">
        <v>104</v>
      </c>
      <c r="R200" s="1" t="s">
        <v>827</v>
      </c>
      <c r="S200" t="s">
        <v>58</v>
      </c>
      <c r="T200" s="1">
        <v>54</v>
      </c>
      <c r="V200" s="1" t="s">
        <v>832</v>
      </c>
      <c r="W200" s="1" t="s">
        <v>140</v>
      </c>
      <c r="X200" t="s">
        <v>78</v>
      </c>
      <c r="Y200" s="1" t="s">
        <v>79</v>
      </c>
      <c r="Z200" s="1">
        <v>164</v>
      </c>
      <c r="AA200" s="1"/>
      <c r="AB200" s="1" t="s">
        <v>859</v>
      </c>
      <c r="AC200" s="1">
        <v>10</v>
      </c>
      <c r="AD200" s="1">
        <v>0</v>
      </c>
      <c r="AE200" s="1" t="s">
        <v>188</v>
      </c>
      <c r="AF200" s="1" t="s">
        <v>66</v>
      </c>
      <c r="AG200" s="1" t="s">
        <v>67</v>
      </c>
      <c r="AH200" s="1">
        <v>2</v>
      </c>
      <c r="AJ200" s="33">
        <v>-4.8182889816170622</v>
      </c>
      <c r="AK200" s="32">
        <v>27.111896919201708</v>
      </c>
      <c r="AL200" s="12">
        <v>18.069658980817675</v>
      </c>
      <c r="AM200" s="33">
        <v>18.3</v>
      </c>
      <c r="AN200" s="14">
        <v>16.900000000000002</v>
      </c>
      <c r="AO200" s="15">
        <v>-5.4347826086956443</v>
      </c>
      <c r="AP200" s="15">
        <v>-5.5260838984692811</v>
      </c>
      <c r="AQ200" s="15">
        <v>15.110537951363316</v>
      </c>
      <c r="AR200" s="15">
        <v>14.955790002594439</v>
      </c>
      <c r="AS200" s="16">
        <v>0.70942700000000003</v>
      </c>
      <c r="AT200" s="12">
        <v>49.1</v>
      </c>
      <c r="AU200" s="17">
        <v>2.7327255166095261</v>
      </c>
      <c r="AV200" s="17">
        <v>2.6414242268358894</v>
      </c>
      <c r="AW200" s="34" t="s">
        <v>852</v>
      </c>
      <c r="AX200" t="s">
        <v>198</v>
      </c>
      <c r="AY200" t="s">
        <v>1821</v>
      </c>
      <c r="AZ200" t="s">
        <v>198</v>
      </c>
      <c r="BA200" t="s">
        <v>198</v>
      </c>
      <c r="BB200" t="s">
        <v>198</v>
      </c>
      <c r="BC200" t="s">
        <v>198</v>
      </c>
      <c r="BD200" s="55">
        <f>1/6</f>
        <v>0.16666666666666666</v>
      </c>
      <c r="BE200" t="s">
        <v>2371</v>
      </c>
    </row>
    <row r="201" spans="1:57" x14ac:dyDescent="0.2">
      <c r="A201" t="s">
        <v>2025</v>
      </c>
      <c r="B201" s="1" t="s">
        <v>819</v>
      </c>
      <c r="C201" t="s">
        <v>49</v>
      </c>
      <c r="D201">
        <v>14</v>
      </c>
      <c r="E201" t="s">
        <v>820</v>
      </c>
      <c r="F201" s="18" t="s">
        <v>51</v>
      </c>
      <c r="G201" s="30">
        <v>51.66272</v>
      </c>
      <c r="H201" s="30">
        <v>-1.16493</v>
      </c>
      <c r="I201">
        <v>60</v>
      </c>
      <c r="J201" s="12">
        <v>-8.1675081253051705</v>
      </c>
      <c r="K201" s="12" t="s">
        <v>821</v>
      </c>
      <c r="L201" t="s">
        <v>591</v>
      </c>
      <c r="M201" t="s">
        <v>2359</v>
      </c>
      <c r="N201" t="s">
        <v>565</v>
      </c>
      <c r="P201" s="1" t="s">
        <v>848</v>
      </c>
      <c r="Q201" t="s">
        <v>131</v>
      </c>
      <c r="R201" s="1" t="s">
        <v>823</v>
      </c>
      <c r="S201" t="s">
        <v>58</v>
      </c>
      <c r="T201" s="1">
        <v>61</v>
      </c>
      <c r="V201" s="19" t="s">
        <v>860</v>
      </c>
      <c r="W201" s="19" t="s">
        <v>192</v>
      </c>
      <c r="X201" t="s">
        <v>62</v>
      </c>
      <c r="Y201" s="1" t="s">
        <v>85</v>
      </c>
      <c r="Z201" s="1"/>
      <c r="AA201" s="1"/>
      <c r="AB201" s="1" t="s">
        <v>861</v>
      </c>
      <c r="AC201" s="1">
        <v>5</v>
      </c>
      <c r="AD201" s="1">
        <v>0</v>
      </c>
      <c r="AE201" s="1" t="s">
        <v>73</v>
      </c>
      <c r="AF201" s="1" t="s">
        <v>282</v>
      </c>
      <c r="AG201" s="1" t="s">
        <v>862</v>
      </c>
      <c r="AH201" s="1">
        <v>0</v>
      </c>
      <c r="AJ201" s="31"/>
      <c r="AK201" s="32">
        <v>26.433733772524704</v>
      </c>
      <c r="AL201" s="14">
        <v>17.405059097074208</v>
      </c>
      <c r="AM201" s="33">
        <v>17.600000000000001</v>
      </c>
      <c r="AN201" s="14">
        <v>16.200000000000003</v>
      </c>
      <c r="AO201" s="15">
        <v>-6.9565217391304248</v>
      </c>
      <c r="AP201" s="15">
        <v>-6.6043633016857157</v>
      </c>
      <c r="AQ201" s="15">
        <v>12.53131908621962</v>
      </c>
      <c r="AR201" s="15">
        <v>13.128197793753024</v>
      </c>
      <c r="AS201" s="16">
        <v>0.70930199999999999</v>
      </c>
      <c r="AT201" s="12">
        <v>64.599999999999994</v>
      </c>
      <c r="AU201" s="17">
        <v>1.2109863861747456</v>
      </c>
      <c r="AV201" s="17">
        <v>1.5631448236194547</v>
      </c>
      <c r="AW201" s="34" t="s">
        <v>852</v>
      </c>
      <c r="AX201" t="s">
        <v>198</v>
      </c>
      <c r="AY201" t="s">
        <v>198</v>
      </c>
      <c r="AZ201" t="s">
        <v>198</v>
      </c>
      <c r="BA201" t="s">
        <v>198</v>
      </c>
      <c r="BB201" t="s">
        <v>198</v>
      </c>
      <c r="BC201" t="s">
        <v>198</v>
      </c>
      <c r="BD201" s="55">
        <f>0/6</f>
        <v>0</v>
      </c>
      <c r="BE201" t="s">
        <v>2371</v>
      </c>
    </row>
    <row r="202" spans="1:57" x14ac:dyDescent="0.2">
      <c r="A202" t="s">
        <v>2026</v>
      </c>
      <c r="B202" s="1" t="s">
        <v>819</v>
      </c>
      <c r="C202" t="s">
        <v>49</v>
      </c>
      <c r="D202">
        <v>14</v>
      </c>
      <c r="E202" t="s">
        <v>820</v>
      </c>
      <c r="F202" s="18" t="s">
        <v>51</v>
      </c>
      <c r="G202" s="30">
        <v>51.66272</v>
      </c>
      <c r="H202" s="30">
        <v>-1.16493</v>
      </c>
      <c r="I202">
        <v>60</v>
      </c>
      <c r="J202" s="12">
        <v>-8.1675081253051705</v>
      </c>
      <c r="K202" s="12" t="s">
        <v>821</v>
      </c>
      <c r="L202" t="s">
        <v>591</v>
      </c>
      <c r="M202" t="s">
        <v>2359</v>
      </c>
      <c r="N202" t="s">
        <v>565</v>
      </c>
      <c r="P202" s="1" t="s">
        <v>863</v>
      </c>
      <c r="Q202" s="1" t="s">
        <v>104</v>
      </c>
      <c r="R202" s="1" t="s">
        <v>823</v>
      </c>
      <c r="S202" t="s">
        <v>58</v>
      </c>
      <c r="T202" s="1">
        <v>73</v>
      </c>
      <c r="V202" s="1" t="s">
        <v>828</v>
      </c>
      <c r="W202" s="1" t="s">
        <v>77</v>
      </c>
      <c r="X202" t="s">
        <v>79</v>
      </c>
      <c r="Y202" s="1" t="s">
        <v>79</v>
      </c>
      <c r="Z202" s="1">
        <v>163</v>
      </c>
      <c r="AA202" s="1"/>
      <c r="AB202" s="1" t="s">
        <v>864</v>
      </c>
      <c r="AC202" s="1">
        <v>3</v>
      </c>
      <c r="AD202" s="1">
        <v>0</v>
      </c>
      <c r="AE202" s="1" t="s">
        <v>73</v>
      </c>
      <c r="AF202" s="1" t="s">
        <v>691</v>
      </c>
      <c r="AG202" s="1" t="s">
        <v>67</v>
      </c>
      <c r="AH202" s="1">
        <v>1</v>
      </c>
      <c r="AJ202" s="31"/>
      <c r="AK202" s="32">
        <v>26.433733772524704</v>
      </c>
      <c r="AL202" s="12">
        <v>17.405059097074208</v>
      </c>
      <c r="AM202" s="33">
        <v>17.600000000000001</v>
      </c>
      <c r="AN202" s="14">
        <v>16.200000000000003</v>
      </c>
      <c r="AO202" s="15">
        <v>-6.9565217391304248</v>
      </c>
      <c r="AP202" s="15">
        <v>-6.6043633016857157</v>
      </c>
      <c r="AQ202" s="15">
        <v>12.53131908621962</v>
      </c>
      <c r="AR202" s="15">
        <v>13.128197793753024</v>
      </c>
      <c r="AS202" s="16">
        <v>0.70943299999999998</v>
      </c>
      <c r="AT202" s="12">
        <v>37.200000000000003</v>
      </c>
      <c r="AU202" s="17">
        <v>1.2109863861747456</v>
      </c>
      <c r="AV202" s="17">
        <v>1.5631448236194547</v>
      </c>
      <c r="AW202" s="34" t="s">
        <v>852</v>
      </c>
      <c r="AX202" t="s">
        <v>198</v>
      </c>
      <c r="AY202" t="s">
        <v>198</v>
      </c>
      <c r="AZ202" t="s">
        <v>198</v>
      </c>
      <c r="BA202" t="s">
        <v>198</v>
      </c>
      <c r="BB202" t="s">
        <v>198</v>
      </c>
      <c r="BC202" t="s">
        <v>198</v>
      </c>
      <c r="BD202" s="55">
        <f>0/6</f>
        <v>0</v>
      </c>
      <c r="BE202" t="s">
        <v>2371</v>
      </c>
    </row>
    <row r="203" spans="1:57" x14ac:dyDescent="0.2">
      <c r="A203" t="s">
        <v>2027</v>
      </c>
      <c r="B203" s="1" t="s">
        <v>819</v>
      </c>
      <c r="C203" t="s">
        <v>49</v>
      </c>
      <c r="D203">
        <v>14</v>
      </c>
      <c r="E203" t="s">
        <v>820</v>
      </c>
      <c r="F203" s="18" t="s">
        <v>51</v>
      </c>
      <c r="G203" s="30">
        <v>51.66272</v>
      </c>
      <c r="H203" s="30">
        <v>-1.16493</v>
      </c>
      <c r="I203">
        <v>60</v>
      </c>
      <c r="J203" s="12">
        <v>-8.1675081253051705</v>
      </c>
      <c r="K203" s="12" t="s">
        <v>821</v>
      </c>
      <c r="L203" t="s">
        <v>591</v>
      </c>
      <c r="M203" t="s">
        <v>2359</v>
      </c>
      <c r="N203" t="s">
        <v>565</v>
      </c>
      <c r="P203" s="1" t="s">
        <v>865</v>
      </c>
      <c r="Q203" s="18" t="s">
        <v>56</v>
      </c>
      <c r="R203" s="1" t="s">
        <v>827</v>
      </c>
      <c r="S203" t="s">
        <v>58</v>
      </c>
      <c r="T203" s="1">
        <v>81</v>
      </c>
      <c r="V203" s="1" t="s">
        <v>828</v>
      </c>
      <c r="W203" t="s">
        <v>77</v>
      </c>
      <c r="X203" s="1" t="s">
        <v>79</v>
      </c>
      <c r="Y203" s="1" t="s">
        <v>79</v>
      </c>
      <c r="Z203" s="1"/>
      <c r="AA203" s="1"/>
      <c r="AB203" s="1" t="s">
        <v>198</v>
      </c>
      <c r="AC203" s="1">
        <v>0</v>
      </c>
      <c r="AD203" s="1">
        <v>0</v>
      </c>
      <c r="AE203" s="1" t="s">
        <v>109</v>
      </c>
      <c r="AF203" s="1" t="s">
        <v>841</v>
      </c>
      <c r="AG203" s="1" t="s">
        <v>841</v>
      </c>
      <c r="AH203" s="1">
        <v>1</v>
      </c>
      <c r="AJ203" s="31"/>
      <c r="AK203" s="32">
        <v>26.14309242394885</v>
      </c>
      <c r="AL203" s="14">
        <v>17.120230575469872</v>
      </c>
      <c r="AM203" s="33">
        <v>17.3</v>
      </c>
      <c r="AN203" s="14">
        <v>15.9</v>
      </c>
      <c r="AO203" s="15">
        <v>-7.6086956521739086</v>
      </c>
      <c r="AP203" s="15">
        <v>-7.0664830459213235</v>
      </c>
      <c r="AQ203" s="15">
        <v>11.425939572586595</v>
      </c>
      <c r="AR203" s="15">
        <v>12.344943989963859</v>
      </c>
      <c r="AS203" s="16">
        <v>0.70836399999999999</v>
      </c>
      <c r="AT203" s="12">
        <v>60.5</v>
      </c>
      <c r="AU203" s="17">
        <v>0.55881247313126181</v>
      </c>
      <c r="AV203" s="17">
        <v>1.101025079383847</v>
      </c>
      <c r="AW203" s="34" t="s">
        <v>852</v>
      </c>
      <c r="AX203" t="s">
        <v>198</v>
      </c>
      <c r="AY203" t="s">
        <v>198</v>
      </c>
      <c r="AZ203" t="s">
        <v>198</v>
      </c>
      <c r="BA203" t="s">
        <v>198</v>
      </c>
      <c r="BB203" t="s">
        <v>198</v>
      </c>
      <c r="BC203" t="s">
        <v>198</v>
      </c>
      <c r="BD203" s="55">
        <f>0/6</f>
        <v>0</v>
      </c>
      <c r="BE203" t="s">
        <v>2371</v>
      </c>
    </row>
    <row r="204" spans="1:57" x14ac:dyDescent="0.2">
      <c r="A204" t="s">
        <v>2028</v>
      </c>
      <c r="B204" s="1" t="s">
        <v>819</v>
      </c>
      <c r="C204" t="s">
        <v>49</v>
      </c>
      <c r="D204">
        <v>14</v>
      </c>
      <c r="E204" t="s">
        <v>820</v>
      </c>
      <c r="F204" s="18" t="s">
        <v>51</v>
      </c>
      <c r="G204" s="30">
        <v>51.66272</v>
      </c>
      <c r="H204" s="30">
        <v>-1.16493</v>
      </c>
      <c r="I204">
        <v>60</v>
      </c>
      <c r="J204" s="12">
        <v>-8.1675081253051705</v>
      </c>
      <c r="K204" s="12" t="s">
        <v>821</v>
      </c>
      <c r="L204" t="s">
        <v>591</v>
      </c>
      <c r="M204" t="s">
        <v>2359</v>
      </c>
      <c r="N204" t="s">
        <v>565</v>
      </c>
      <c r="P204" s="1" t="s">
        <v>866</v>
      </c>
      <c r="Q204" t="s">
        <v>131</v>
      </c>
      <c r="R204" s="1" t="s">
        <v>823</v>
      </c>
      <c r="S204" t="s">
        <v>58</v>
      </c>
      <c r="T204" s="1" t="s">
        <v>867</v>
      </c>
      <c r="V204" s="20" t="s">
        <v>846</v>
      </c>
      <c r="W204" t="s">
        <v>146</v>
      </c>
      <c r="X204" t="s">
        <v>85</v>
      </c>
      <c r="Y204" s="1" t="s">
        <v>85</v>
      </c>
      <c r="Z204" s="1">
        <v>171</v>
      </c>
      <c r="AA204" s="1" t="s">
        <v>868</v>
      </c>
      <c r="AB204" s="1" t="s">
        <v>869</v>
      </c>
      <c r="AC204" s="1">
        <v>6</v>
      </c>
      <c r="AD204" s="1">
        <v>0</v>
      </c>
      <c r="AE204" s="1" t="s">
        <v>261</v>
      </c>
      <c r="AF204" s="1" t="s">
        <v>282</v>
      </c>
      <c r="AG204" s="1" t="s">
        <v>870</v>
      </c>
      <c r="AH204" s="1">
        <v>0</v>
      </c>
      <c r="AJ204" s="31"/>
      <c r="AK204" s="32">
        <v>26.336853322999417</v>
      </c>
      <c r="AL204" s="12">
        <v>17.310116256539427</v>
      </c>
      <c r="AM204" s="33">
        <v>17.5</v>
      </c>
      <c r="AN204" s="14">
        <v>16.100000000000001</v>
      </c>
      <c r="AO204" s="15">
        <v>-7.1739130434782545</v>
      </c>
      <c r="AP204" s="15">
        <v>-6.7584032164309278</v>
      </c>
      <c r="AQ204" s="15">
        <v>12.162859248341942</v>
      </c>
      <c r="AR204" s="15">
        <v>12.867113192489953</v>
      </c>
      <c r="AS204" s="16">
        <v>0.70932099999999998</v>
      </c>
      <c r="AT204" s="12">
        <v>45.7</v>
      </c>
      <c r="AU204" s="17">
        <v>0.99359508182691592</v>
      </c>
      <c r="AV204" s="17">
        <v>1.4091049088742427</v>
      </c>
      <c r="AW204" s="34" t="s">
        <v>852</v>
      </c>
      <c r="AX204" t="s">
        <v>198</v>
      </c>
      <c r="AY204" t="s">
        <v>198</v>
      </c>
      <c r="AZ204" t="s">
        <v>198</v>
      </c>
      <c r="BA204" t="s">
        <v>198</v>
      </c>
      <c r="BB204" t="s">
        <v>198</v>
      </c>
      <c r="BC204" t="s">
        <v>198</v>
      </c>
      <c r="BD204" s="55">
        <f>0/6</f>
        <v>0</v>
      </c>
      <c r="BE204" t="s">
        <v>2371</v>
      </c>
    </row>
    <row r="205" spans="1:57" x14ac:dyDescent="0.2">
      <c r="A205" t="s">
        <v>2029</v>
      </c>
      <c r="B205" s="1" t="s">
        <v>819</v>
      </c>
      <c r="C205" t="s">
        <v>49</v>
      </c>
      <c r="D205">
        <v>14</v>
      </c>
      <c r="E205" t="s">
        <v>820</v>
      </c>
      <c r="F205" s="18" t="s">
        <v>51</v>
      </c>
      <c r="G205" s="30">
        <v>51.66272</v>
      </c>
      <c r="H205" s="30">
        <v>-1.16493</v>
      </c>
      <c r="I205">
        <v>60</v>
      </c>
      <c r="J205" s="12">
        <v>-8.1675081253051705</v>
      </c>
      <c r="K205" s="12" t="s">
        <v>821</v>
      </c>
      <c r="L205" t="s">
        <v>591</v>
      </c>
      <c r="M205" t="s">
        <v>2359</v>
      </c>
      <c r="N205" t="s">
        <v>565</v>
      </c>
      <c r="P205" s="1" t="s">
        <v>871</v>
      </c>
      <c r="Q205" s="1" t="s">
        <v>104</v>
      </c>
      <c r="R205" s="1" t="s">
        <v>823</v>
      </c>
      <c r="S205" t="s">
        <v>58</v>
      </c>
      <c r="T205" s="1" t="s">
        <v>872</v>
      </c>
      <c r="V205" s="1" t="s">
        <v>873</v>
      </c>
      <c r="W205" s="1" t="s">
        <v>152</v>
      </c>
      <c r="X205" t="s">
        <v>62</v>
      </c>
      <c r="Y205" s="1" t="s">
        <v>78</v>
      </c>
      <c r="Z205" s="1"/>
      <c r="AA205" s="1"/>
      <c r="AB205" s="1" t="s">
        <v>874</v>
      </c>
      <c r="AC205" s="1">
        <v>10</v>
      </c>
      <c r="AD205" s="1">
        <v>0</v>
      </c>
      <c r="AE205" s="1" t="s">
        <v>261</v>
      </c>
      <c r="AF205" s="1" t="s">
        <v>210</v>
      </c>
      <c r="AG205" s="1" t="s">
        <v>189</v>
      </c>
      <c r="AH205" s="1">
        <v>2</v>
      </c>
      <c r="AJ205" s="33">
        <v>-5.2844637940763342</v>
      </c>
      <c r="AK205" s="32">
        <v>26.627494671575278</v>
      </c>
      <c r="AL205" s="14">
        <v>17.594944778143773</v>
      </c>
      <c r="AM205" s="33">
        <v>17.8</v>
      </c>
      <c r="AN205" s="14">
        <v>16.400000000000002</v>
      </c>
      <c r="AO205" s="15">
        <v>-6.5217391304347743</v>
      </c>
      <c r="AP205" s="15">
        <v>-6.2962834721953058</v>
      </c>
      <c r="AQ205" s="15">
        <v>13.26823876197496</v>
      </c>
      <c r="AR205" s="15">
        <v>13.650366996279143</v>
      </c>
      <c r="AS205" s="16">
        <v>0.70973200000000003</v>
      </c>
      <c r="AT205" s="12">
        <v>64.900000000000006</v>
      </c>
      <c r="AU205" s="17">
        <v>1.6457689948703962</v>
      </c>
      <c r="AV205" s="17">
        <v>1.8712246531098646</v>
      </c>
      <c r="AW205" s="34" t="s">
        <v>852</v>
      </c>
      <c r="AX205" t="s">
        <v>198</v>
      </c>
      <c r="AY205" t="s">
        <v>198</v>
      </c>
      <c r="AZ205" t="s">
        <v>198</v>
      </c>
      <c r="BA205" t="s">
        <v>198</v>
      </c>
      <c r="BB205" t="s">
        <v>198</v>
      </c>
      <c r="BC205" t="s">
        <v>198</v>
      </c>
      <c r="BD205" s="55">
        <f>0/6</f>
        <v>0</v>
      </c>
      <c r="BE205" t="s">
        <v>2371</v>
      </c>
    </row>
    <row r="206" spans="1:57" x14ac:dyDescent="0.2">
      <c r="A206" t="s">
        <v>2030</v>
      </c>
      <c r="B206" s="1" t="s">
        <v>819</v>
      </c>
      <c r="C206" t="s">
        <v>49</v>
      </c>
      <c r="D206">
        <v>14</v>
      </c>
      <c r="E206" t="s">
        <v>820</v>
      </c>
      <c r="F206" s="18" t="s">
        <v>51</v>
      </c>
      <c r="G206" s="30">
        <v>51.66272</v>
      </c>
      <c r="H206" s="30">
        <v>-1.16493</v>
      </c>
      <c r="I206">
        <v>60</v>
      </c>
      <c r="J206" s="12">
        <v>-8.1675081253051705</v>
      </c>
      <c r="K206" s="12" t="s">
        <v>821</v>
      </c>
      <c r="L206" t="s">
        <v>591</v>
      </c>
      <c r="M206" t="s">
        <v>2359</v>
      </c>
      <c r="N206" t="s">
        <v>565</v>
      </c>
      <c r="P206" s="1" t="s">
        <v>875</v>
      </c>
      <c r="Q206" s="1" t="s">
        <v>111</v>
      </c>
      <c r="R206" s="1" t="s">
        <v>823</v>
      </c>
      <c r="S206" t="s">
        <v>58</v>
      </c>
      <c r="T206" s="1">
        <v>152</v>
      </c>
      <c r="V206" s="1" t="s">
        <v>828</v>
      </c>
      <c r="W206" s="21" t="s">
        <v>712</v>
      </c>
      <c r="X206" s="1" t="s">
        <v>79</v>
      </c>
      <c r="Y206" s="1" t="s">
        <v>78</v>
      </c>
      <c r="Z206" s="1"/>
      <c r="AA206" s="1"/>
      <c r="AB206" s="1" t="s">
        <v>876</v>
      </c>
      <c r="AC206" s="1">
        <v>2</v>
      </c>
      <c r="AD206" s="1">
        <v>1</v>
      </c>
      <c r="AE206" s="1" t="s">
        <v>188</v>
      </c>
      <c r="AF206" s="1" t="s">
        <v>282</v>
      </c>
      <c r="AG206" s="1" t="s">
        <v>877</v>
      </c>
      <c r="AH206" s="1">
        <v>1</v>
      </c>
      <c r="AJ206" s="31"/>
      <c r="AK206" s="32">
        <v>26.918136020151135</v>
      </c>
      <c r="AL206" s="12">
        <v>17.879773299748113</v>
      </c>
      <c r="AM206" s="33">
        <v>18.100000000000001</v>
      </c>
      <c r="AN206" s="14">
        <v>16.700000000000003</v>
      </c>
      <c r="AO206" s="15">
        <v>-5.8695652173912949</v>
      </c>
      <c r="AP206" s="15">
        <v>-5.834163727959691</v>
      </c>
      <c r="AQ206" s="15">
        <v>14.373618275607974</v>
      </c>
      <c r="AR206" s="15">
        <v>14.43362080006832</v>
      </c>
      <c r="AS206" s="16">
        <v>0.70946299999999995</v>
      </c>
      <c r="AT206" s="12">
        <v>77.3</v>
      </c>
      <c r="AU206" s="17">
        <v>2.2979429079138756</v>
      </c>
      <c r="AV206" s="17">
        <v>2.3333443973454795</v>
      </c>
      <c r="AW206" s="34" t="s">
        <v>852</v>
      </c>
      <c r="AX206" t="s">
        <v>198</v>
      </c>
      <c r="AY206" t="s">
        <v>1821</v>
      </c>
      <c r="AZ206" t="s">
        <v>198</v>
      </c>
      <c r="BA206" t="s">
        <v>198</v>
      </c>
      <c r="BB206" t="s">
        <v>198</v>
      </c>
      <c r="BC206" t="s">
        <v>198</v>
      </c>
      <c r="BD206" s="55">
        <f>1/6</f>
        <v>0.16666666666666666</v>
      </c>
      <c r="BE206" t="s">
        <v>2371</v>
      </c>
    </row>
    <row r="207" spans="1:57" ht="17" x14ac:dyDescent="0.2">
      <c r="A207" t="s">
        <v>2031</v>
      </c>
      <c r="B207" s="36" t="s">
        <v>878</v>
      </c>
      <c r="C207" t="s">
        <v>49</v>
      </c>
      <c r="D207">
        <v>14</v>
      </c>
      <c r="E207" t="s">
        <v>879</v>
      </c>
      <c r="F207" s="18" t="s">
        <v>880</v>
      </c>
      <c r="G207" s="37">
        <v>54.969169999999998</v>
      </c>
      <c r="H207" s="37">
        <v>-1.610501</v>
      </c>
      <c r="I207" s="1">
        <v>27</v>
      </c>
      <c r="J207" s="38">
        <v>-8.6</v>
      </c>
      <c r="K207" s="12" t="s">
        <v>881</v>
      </c>
      <c r="L207" t="s">
        <v>591</v>
      </c>
      <c r="M207" t="s">
        <v>2354</v>
      </c>
      <c r="N207" t="s">
        <v>565</v>
      </c>
      <c r="P207" s="36" t="s">
        <v>882</v>
      </c>
      <c r="Q207" s="36" t="s">
        <v>740</v>
      </c>
      <c r="R207" s="36" t="s">
        <v>884</v>
      </c>
      <c r="S207" t="s">
        <v>58</v>
      </c>
      <c r="T207" s="36" t="s">
        <v>885</v>
      </c>
      <c r="V207">
        <v>8</v>
      </c>
      <c r="W207">
        <v>2</v>
      </c>
      <c r="X207" t="s">
        <v>62</v>
      </c>
      <c r="Y207" s="1" t="s">
        <v>62</v>
      </c>
      <c r="Z207" s="1"/>
      <c r="AA207" s="1"/>
      <c r="AB207" s="1" t="s">
        <v>198</v>
      </c>
      <c r="AC207" s="1">
        <v>0</v>
      </c>
      <c r="AD207" s="1">
        <v>0</v>
      </c>
      <c r="AE207" s="1" t="s">
        <v>73</v>
      </c>
      <c r="AF207" s="1" t="s">
        <v>66</v>
      </c>
      <c r="AG207" s="1" t="s">
        <v>67</v>
      </c>
      <c r="AH207" s="1"/>
      <c r="AJ207" s="31"/>
      <c r="AK207" s="32">
        <v>26.046211974423564</v>
      </c>
      <c r="AL207" s="14">
        <v>17.025287734935091</v>
      </c>
      <c r="AM207" s="39">
        <v>17.2</v>
      </c>
      <c r="AN207" s="14">
        <v>15.799999999999999</v>
      </c>
      <c r="AO207" s="15">
        <v>-7.8260869565217384</v>
      </c>
      <c r="AP207" s="15">
        <v>-7.2205229606665355</v>
      </c>
      <c r="AQ207" s="15">
        <v>11.057479734708918</v>
      </c>
      <c r="AR207" s="15">
        <v>12.083859388700787</v>
      </c>
      <c r="AS207" s="16"/>
      <c r="AT207" s="16"/>
      <c r="AU207" s="17">
        <v>0.77391304347826129</v>
      </c>
      <c r="AV207" s="17">
        <v>1.3794770393334641</v>
      </c>
      <c r="AW207" s="34" t="s">
        <v>886</v>
      </c>
      <c r="AX207" t="s">
        <v>198</v>
      </c>
      <c r="AY207" t="s">
        <v>198</v>
      </c>
      <c r="AZ207" t="s">
        <v>1556</v>
      </c>
      <c r="BA207" t="s">
        <v>1556</v>
      </c>
      <c r="BB207" t="s">
        <v>198</v>
      </c>
      <c r="BC207" t="s">
        <v>1556</v>
      </c>
      <c r="BD207" s="55">
        <f t="shared" ref="BD207" si="17">0/3</f>
        <v>0</v>
      </c>
      <c r="BE207" t="s">
        <v>2371</v>
      </c>
    </row>
    <row r="208" spans="1:57" ht="17" x14ac:dyDescent="0.2">
      <c r="A208" t="s">
        <v>2032</v>
      </c>
      <c r="B208" s="1" t="s">
        <v>887</v>
      </c>
      <c r="C208" t="s">
        <v>49</v>
      </c>
      <c r="D208">
        <v>14</v>
      </c>
      <c r="E208" t="s">
        <v>888</v>
      </c>
      <c r="F208" s="18" t="s">
        <v>880</v>
      </c>
      <c r="G208" s="30">
        <v>55.609160000000003</v>
      </c>
      <c r="H208" s="30">
        <v>-1.71109</v>
      </c>
      <c r="I208">
        <v>1</v>
      </c>
      <c r="J208" s="40">
        <v>-9.1</v>
      </c>
      <c r="K208" s="40" t="s">
        <v>889</v>
      </c>
      <c r="L208" t="s">
        <v>591</v>
      </c>
      <c r="M208" t="s">
        <v>2360</v>
      </c>
      <c r="N208" t="s">
        <v>102</v>
      </c>
      <c r="P208" s="1" t="s">
        <v>890</v>
      </c>
      <c r="Q208" s="1" t="s">
        <v>740</v>
      </c>
      <c r="R208" s="41" t="s">
        <v>891</v>
      </c>
      <c r="S208" t="s">
        <v>58</v>
      </c>
      <c r="U208" s="41" t="s">
        <v>892</v>
      </c>
      <c r="V208" t="s">
        <v>893</v>
      </c>
      <c r="W208" s="1" t="s">
        <v>285</v>
      </c>
      <c r="X208" t="s">
        <v>79</v>
      </c>
      <c r="Y208" t="s">
        <v>79</v>
      </c>
      <c r="AH208" s="1">
        <v>1</v>
      </c>
      <c r="AJ208" s="31"/>
      <c r="AK208" s="32">
        <v>25.561809726797133</v>
      </c>
      <c r="AL208" s="14">
        <v>16.55057353226119</v>
      </c>
      <c r="AM208" s="33">
        <v>16.7</v>
      </c>
      <c r="AN208" s="14">
        <v>15.299999999999999</v>
      </c>
      <c r="AO208" s="15">
        <v>-8.9130434782608692</v>
      </c>
      <c r="AP208" s="15">
        <v>-7.9907225343925603</v>
      </c>
      <c r="AQ208" s="15">
        <v>9.2151805453205604</v>
      </c>
      <c r="AR208" s="15">
        <v>10.778436382385491</v>
      </c>
      <c r="AS208" s="16">
        <v>0.71066700000000005</v>
      </c>
      <c r="AT208" s="16"/>
      <c r="AU208" s="17">
        <v>0.18695652173913047</v>
      </c>
      <c r="AV208" s="17">
        <v>1.1092774656074393</v>
      </c>
      <c r="AW208" s="34" t="s">
        <v>894</v>
      </c>
      <c r="AX208" t="s">
        <v>198</v>
      </c>
      <c r="AY208" t="s">
        <v>198</v>
      </c>
      <c r="AZ208" t="s">
        <v>198</v>
      </c>
      <c r="BA208" t="s">
        <v>1821</v>
      </c>
      <c r="BB208" t="s">
        <v>198</v>
      </c>
      <c r="BC208" t="s">
        <v>1821</v>
      </c>
      <c r="BD208" s="55">
        <f>2/6</f>
        <v>0.33333333333333331</v>
      </c>
      <c r="BE208" t="s">
        <v>2371</v>
      </c>
    </row>
    <row r="209" spans="1:57" ht="17" x14ac:dyDescent="0.2">
      <c r="A209" t="s">
        <v>2033</v>
      </c>
      <c r="B209" s="1" t="s">
        <v>887</v>
      </c>
      <c r="C209" t="s">
        <v>49</v>
      </c>
      <c r="D209">
        <v>14</v>
      </c>
      <c r="E209" t="s">
        <v>888</v>
      </c>
      <c r="F209" s="18" t="s">
        <v>880</v>
      </c>
      <c r="G209" s="30">
        <v>55.609160000000003</v>
      </c>
      <c r="H209" s="30">
        <v>-1.71109</v>
      </c>
      <c r="I209">
        <v>1</v>
      </c>
      <c r="J209" s="40">
        <v>-9.1</v>
      </c>
      <c r="K209" s="40" t="s">
        <v>889</v>
      </c>
      <c r="L209" t="s">
        <v>591</v>
      </c>
      <c r="M209" t="s">
        <v>2360</v>
      </c>
      <c r="N209" t="s">
        <v>102</v>
      </c>
      <c r="P209" s="1" t="s">
        <v>890</v>
      </c>
      <c r="Q209" s="1" t="s">
        <v>740</v>
      </c>
      <c r="R209" s="41" t="s">
        <v>895</v>
      </c>
      <c r="S209" t="s">
        <v>58</v>
      </c>
      <c r="U209" s="41" t="s">
        <v>896</v>
      </c>
      <c r="V209" t="s">
        <v>897</v>
      </c>
      <c r="W209" s="1" t="s">
        <v>494</v>
      </c>
      <c r="X209" t="s">
        <v>79</v>
      </c>
      <c r="Y209" t="s">
        <v>79</v>
      </c>
      <c r="AH209" s="1">
        <v>1</v>
      </c>
      <c r="AJ209" s="31"/>
      <c r="AK209" s="32">
        <v>25.561809726797133</v>
      </c>
      <c r="AL209" s="12">
        <v>16.55057353226119</v>
      </c>
      <c r="AM209" s="33">
        <v>16.7</v>
      </c>
      <c r="AN209" s="14">
        <v>15.299999999999999</v>
      </c>
      <c r="AO209" s="15">
        <v>-8.9130434782608692</v>
      </c>
      <c r="AP209" s="15">
        <v>-7.9907225343925603</v>
      </c>
      <c r="AQ209" s="15">
        <v>9.2151805453205604</v>
      </c>
      <c r="AR209" s="15">
        <v>10.778436382385491</v>
      </c>
      <c r="AS209" s="16">
        <v>0.70881099999999997</v>
      </c>
      <c r="AT209" s="16"/>
      <c r="AU209" s="17">
        <v>0.18695652173913047</v>
      </c>
      <c r="AV209" s="17">
        <v>1.1092774656074393</v>
      </c>
      <c r="AW209" s="34" t="s">
        <v>894</v>
      </c>
      <c r="AX209" t="s">
        <v>198</v>
      </c>
      <c r="AY209" t="s">
        <v>198</v>
      </c>
      <c r="AZ209" t="s">
        <v>198</v>
      </c>
      <c r="BA209" t="s">
        <v>1821</v>
      </c>
      <c r="BB209" t="s">
        <v>198</v>
      </c>
      <c r="BC209" t="s">
        <v>198</v>
      </c>
      <c r="BD209" s="55">
        <f>1/6</f>
        <v>0.16666666666666666</v>
      </c>
      <c r="BE209" t="s">
        <v>2371</v>
      </c>
    </row>
    <row r="210" spans="1:57" ht="17" x14ac:dyDescent="0.2">
      <c r="A210" t="s">
        <v>2034</v>
      </c>
      <c r="B210" s="1" t="s">
        <v>887</v>
      </c>
      <c r="C210" t="s">
        <v>49</v>
      </c>
      <c r="D210">
        <v>14</v>
      </c>
      <c r="E210" t="s">
        <v>888</v>
      </c>
      <c r="F210" s="18" t="s">
        <v>880</v>
      </c>
      <c r="G210" s="30">
        <v>55.609160000000003</v>
      </c>
      <c r="H210" s="30">
        <v>-1.71109</v>
      </c>
      <c r="I210">
        <v>1</v>
      </c>
      <c r="J210" s="40">
        <v>-9.1</v>
      </c>
      <c r="K210" s="40" t="s">
        <v>889</v>
      </c>
      <c r="L210" t="s">
        <v>591</v>
      </c>
      <c r="M210" t="s">
        <v>2360</v>
      </c>
      <c r="N210" t="s">
        <v>102</v>
      </c>
      <c r="P210" s="1" t="s">
        <v>890</v>
      </c>
      <c r="Q210" s="1" t="s">
        <v>740</v>
      </c>
      <c r="R210" s="41" t="s">
        <v>898</v>
      </c>
      <c r="S210" t="s">
        <v>58</v>
      </c>
      <c r="U210" s="41" t="s">
        <v>899</v>
      </c>
      <c r="V210" t="s">
        <v>900</v>
      </c>
      <c r="W210" s="1" t="s">
        <v>140</v>
      </c>
      <c r="X210" t="s">
        <v>79</v>
      </c>
      <c r="Y210" t="s">
        <v>79</v>
      </c>
      <c r="AH210">
        <v>1</v>
      </c>
      <c r="AJ210" s="31"/>
      <c r="AK210" s="32">
        <v>27.790060065878706</v>
      </c>
      <c r="AL210" s="14">
        <v>18.734258864561131</v>
      </c>
      <c r="AM210" s="33">
        <v>19</v>
      </c>
      <c r="AN210" s="14">
        <v>17.600000000000001</v>
      </c>
      <c r="AO210" s="15">
        <v>-3.9130434782608634</v>
      </c>
      <c r="AP210" s="15">
        <v>-4.4478044952528535</v>
      </c>
      <c r="AQ210" s="15">
        <v>17.68975681650701</v>
      </c>
      <c r="AR210" s="15">
        <v>16.783382211435843</v>
      </c>
      <c r="AS210" s="16">
        <v>0.710059</v>
      </c>
      <c r="AT210" s="16"/>
      <c r="AU210" s="17">
        <v>5.1869565217391358</v>
      </c>
      <c r="AV210" s="17">
        <v>4.6521955047471462</v>
      </c>
      <c r="AW210" s="34" t="s">
        <v>894</v>
      </c>
      <c r="AX210" t="s">
        <v>1821</v>
      </c>
      <c r="AY210" t="s">
        <v>1821</v>
      </c>
      <c r="AZ210" t="s">
        <v>198</v>
      </c>
      <c r="BA210" t="s">
        <v>1821</v>
      </c>
      <c r="BB210" t="s">
        <v>1821</v>
      </c>
      <c r="BC210" t="s">
        <v>1821</v>
      </c>
      <c r="BD210" s="55">
        <f>5/6</f>
        <v>0.83333333333333337</v>
      </c>
      <c r="BE210" t="s">
        <v>2372</v>
      </c>
    </row>
    <row r="211" spans="1:57" ht="17" x14ac:dyDescent="0.2">
      <c r="A211" t="s">
        <v>2035</v>
      </c>
      <c r="B211" s="1" t="s">
        <v>887</v>
      </c>
      <c r="C211" t="s">
        <v>49</v>
      </c>
      <c r="D211">
        <v>14</v>
      </c>
      <c r="E211" t="s">
        <v>888</v>
      </c>
      <c r="F211" s="18" t="s">
        <v>880</v>
      </c>
      <c r="G211" s="30">
        <v>55.609160000000003</v>
      </c>
      <c r="H211" s="30">
        <v>-1.71109</v>
      </c>
      <c r="I211">
        <v>1</v>
      </c>
      <c r="J211" s="40">
        <v>-9.1</v>
      </c>
      <c r="K211" s="40" t="s">
        <v>889</v>
      </c>
      <c r="L211" t="s">
        <v>591</v>
      </c>
      <c r="M211" t="s">
        <v>2360</v>
      </c>
      <c r="N211" t="s">
        <v>102</v>
      </c>
      <c r="P211" s="1" t="s">
        <v>890</v>
      </c>
      <c r="Q211" s="1" t="s">
        <v>740</v>
      </c>
      <c r="R211" s="41" t="s">
        <v>891</v>
      </c>
      <c r="S211" t="s">
        <v>58</v>
      </c>
      <c r="U211" s="41" t="s">
        <v>901</v>
      </c>
      <c r="V211" t="s">
        <v>812</v>
      </c>
      <c r="W211" s="1" t="s">
        <v>712</v>
      </c>
      <c r="X211" t="s">
        <v>79</v>
      </c>
      <c r="Y211" t="s">
        <v>79</v>
      </c>
      <c r="AH211">
        <v>1</v>
      </c>
      <c r="AJ211" s="31"/>
      <c r="AK211" s="32">
        <v>27.693179616353419</v>
      </c>
      <c r="AL211" s="12">
        <v>18.63931602402635</v>
      </c>
      <c r="AM211" s="33">
        <v>18.899999999999999</v>
      </c>
      <c r="AN211" s="14">
        <v>17.5</v>
      </c>
      <c r="AO211" s="15">
        <v>-4.1304347826086927</v>
      </c>
      <c r="AP211" s="15">
        <v>-4.6018444099980655</v>
      </c>
      <c r="AQ211" s="15">
        <v>17.321296978629334</v>
      </c>
      <c r="AR211" s="15">
        <v>16.522297610172771</v>
      </c>
      <c r="AS211" s="16">
        <v>0.71004999999999996</v>
      </c>
      <c r="AT211" s="16"/>
      <c r="AU211" s="17">
        <v>4.969565217391307</v>
      </c>
      <c r="AV211" s="17">
        <v>4.4981555900019341</v>
      </c>
      <c r="AW211" s="34" t="s">
        <v>894</v>
      </c>
      <c r="AX211" t="s">
        <v>1821</v>
      </c>
      <c r="AY211" t="s">
        <v>1821</v>
      </c>
      <c r="AZ211" t="s">
        <v>198</v>
      </c>
      <c r="BA211" t="s">
        <v>1821</v>
      </c>
      <c r="BB211" t="s">
        <v>1821</v>
      </c>
      <c r="BC211" t="s">
        <v>1821</v>
      </c>
      <c r="BD211" s="55">
        <f>5/6</f>
        <v>0.83333333333333337</v>
      </c>
      <c r="BE211" t="s">
        <v>2372</v>
      </c>
    </row>
    <row r="212" spans="1:57" ht="17" x14ac:dyDescent="0.2">
      <c r="A212" t="s">
        <v>2036</v>
      </c>
      <c r="B212" s="1" t="s">
        <v>887</v>
      </c>
      <c r="C212" t="s">
        <v>49</v>
      </c>
      <c r="D212">
        <v>14</v>
      </c>
      <c r="E212" t="s">
        <v>888</v>
      </c>
      <c r="F212" s="18" t="s">
        <v>880</v>
      </c>
      <c r="G212" s="30">
        <v>55.609160000000003</v>
      </c>
      <c r="H212" s="30">
        <v>-1.71109</v>
      </c>
      <c r="I212">
        <v>1</v>
      </c>
      <c r="J212" s="40">
        <v>-9.1</v>
      </c>
      <c r="K212" s="40" t="s">
        <v>889</v>
      </c>
      <c r="L212" t="s">
        <v>591</v>
      </c>
      <c r="M212" t="s">
        <v>2360</v>
      </c>
      <c r="N212" t="s">
        <v>102</v>
      </c>
      <c r="P212" s="1" t="s">
        <v>890</v>
      </c>
      <c r="Q212" s="1" t="s">
        <v>740</v>
      </c>
      <c r="R212" s="41" t="s">
        <v>902</v>
      </c>
      <c r="S212" t="s">
        <v>58</v>
      </c>
      <c r="U212" s="41" t="s">
        <v>903</v>
      </c>
      <c r="V212" t="s">
        <v>170</v>
      </c>
      <c r="W212" s="1" t="s">
        <v>140</v>
      </c>
      <c r="X212" t="s">
        <v>79</v>
      </c>
      <c r="Y212" t="s">
        <v>79</v>
      </c>
      <c r="AH212">
        <v>1</v>
      </c>
      <c r="AJ212" s="31"/>
      <c r="AK212" s="32">
        <v>26.918136020151135</v>
      </c>
      <c r="AL212" s="14">
        <v>17.879773299748113</v>
      </c>
      <c r="AM212" s="33">
        <v>18.100000000000001</v>
      </c>
      <c r="AN212" s="14">
        <v>16.700000000000003</v>
      </c>
      <c r="AO212" s="15">
        <v>-5.8695652173912949</v>
      </c>
      <c r="AP212" s="15">
        <v>-5.834163727959691</v>
      </c>
      <c r="AQ212" s="15">
        <v>14.373618275607974</v>
      </c>
      <c r="AR212" s="15">
        <v>14.43362080006832</v>
      </c>
      <c r="AS212" s="16">
        <v>0.71131299999999997</v>
      </c>
      <c r="AT212" s="16"/>
      <c r="AU212" s="17">
        <v>3.2304347826087048</v>
      </c>
      <c r="AV212" s="17">
        <v>3.2658362720403087</v>
      </c>
      <c r="AW212" s="34" t="s">
        <v>894</v>
      </c>
      <c r="AX212" t="s">
        <v>198</v>
      </c>
      <c r="AY212" t="s">
        <v>1821</v>
      </c>
      <c r="AZ212" t="s">
        <v>198</v>
      </c>
      <c r="BA212" t="s">
        <v>1821</v>
      </c>
      <c r="BB212" t="s">
        <v>198</v>
      </c>
      <c r="BC212" t="s">
        <v>1821</v>
      </c>
      <c r="BD212" s="55">
        <f>3/6</f>
        <v>0.5</v>
      </c>
      <c r="BE212" t="s">
        <v>2372</v>
      </c>
    </row>
    <row r="213" spans="1:57" ht="17" x14ac:dyDescent="0.2">
      <c r="A213" t="s">
        <v>2037</v>
      </c>
      <c r="B213" s="1" t="s">
        <v>887</v>
      </c>
      <c r="C213" t="s">
        <v>49</v>
      </c>
      <c r="D213">
        <v>14</v>
      </c>
      <c r="E213" t="s">
        <v>888</v>
      </c>
      <c r="F213" s="18" t="s">
        <v>880</v>
      </c>
      <c r="G213" s="30">
        <v>55.609160000000003</v>
      </c>
      <c r="H213" s="30">
        <v>-1.71109</v>
      </c>
      <c r="I213">
        <v>1</v>
      </c>
      <c r="J213" s="40">
        <v>-9.1</v>
      </c>
      <c r="K213" s="40" t="s">
        <v>889</v>
      </c>
      <c r="L213" t="s">
        <v>591</v>
      </c>
      <c r="M213" t="s">
        <v>2360</v>
      </c>
      <c r="N213" t="s">
        <v>102</v>
      </c>
      <c r="P213" s="1" t="s">
        <v>890</v>
      </c>
      <c r="Q213" s="1" t="s">
        <v>740</v>
      </c>
      <c r="R213" s="41" t="s">
        <v>904</v>
      </c>
      <c r="S213" t="s">
        <v>58</v>
      </c>
      <c r="U213" s="41" t="s">
        <v>905</v>
      </c>
      <c r="V213" t="s">
        <v>163</v>
      </c>
      <c r="W213" s="1" t="s">
        <v>77</v>
      </c>
      <c r="X213" t="s">
        <v>79</v>
      </c>
      <c r="Y213" t="s">
        <v>79</v>
      </c>
      <c r="AH213">
        <v>1</v>
      </c>
      <c r="AJ213" s="31"/>
      <c r="AK213" s="32">
        <v>27.499418717302849</v>
      </c>
      <c r="AL213" s="12">
        <v>18.449430342956791</v>
      </c>
      <c r="AM213" s="33">
        <v>18.7</v>
      </c>
      <c r="AN213" s="14">
        <v>17.3</v>
      </c>
      <c r="AO213" s="15">
        <v>-4.5652173913043432</v>
      </c>
      <c r="AP213" s="15">
        <v>-4.9099242394884683</v>
      </c>
      <c r="AQ213" s="15">
        <v>16.584377302873996</v>
      </c>
      <c r="AR213" s="15">
        <v>16.000128407646663</v>
      </c>
      <c r="AS213" s="16">
        <v>0.71063399999999999</v>
      </c>
      <c r="AT213" s="16"/>
      <c r="AU213" s="17">
        <v>4.5347826086956564</v>
      </c>
      <c r="AV213" s="17">
        <v>4.1900757605115313</v>
      </c>
      <c r="AW213" s="34" t="s">
        <v>894</v>
      </c>
      <c r="AX213" t="s">
        <v>198</v>
      </c>
      <c r="AY213" t="s">
        <v>1821</v>
      </c>
      <c r="AZ213" t="s">
        <v>198</v>
      </c>
      <c r="BA213" t="s">
        <v>1821</v>
      </c>
      <c r="BB213" t="s">
        <v>198</v>
      </c>
      <c r="BC213" t="s">
        <v>1821</v>
      </c>
      <c r="BD213" s="55">
        <f>3/6</f>
        <v>0.5</v>
      </c>
      <c r="BE213" t="s">
        <v>2372</v>
      </c>
    </row>
    <row r="214" spans="1:57" ht="17" x14ac:dyDescent="0.2">
      <c r="A214" t="s">
        <v>2038</v>
      </c>
      <c r="B214" s="1" t="s">
        <v>887</v>
      </c>
      <c r="C214" t="s">
        <v>49</v>
      </c>
      <c r="D214">
        <v>14</v>
      </c>
      <c r="E214" t="s">
        <v>888</v>
      </c>
      <c r="F214" s="18" t="s">
        <v>880</v>
      </c>
      <c r="G214" s="30">
        <v>55.609160000000003</v>
      </c>
      <c r="H214" s="30">
        <v>-1.71109</v>
      </c>
      <c r="I214">
        <v>1</v>
      </c>
      <c r="J214" s="40">
        <v>-9.1</v>
      </c>
      <c r="K214" s="40" t="s">
        <v>889</v>
      </c>
      <c r="L214" t="s">
        <v>591</v>
      </c>
      <c r="M214" t="s">
        <v>2360</v>
      </c>
      <c r="N214" t="s">
        <v>102</v>
      </c>
      <c r="P214" s="1" t="s">
        <v>890</v>
      </c>
      <c r="Q214" s="1" t="s">
        <v>740</v>
      </c>
      <c r="R214" s="41" t="s">
        <v>906</v>
      </c>
      <c r="S214" t="s">
        <v>58</v>
      </c>
      <c r="U214" s="41" t="s">
        <v>907</v>
      </c>
      <c r="V214" t="s">
        <v>76</v>
      </c>
      <c r="W214" s="1" t="s">
        <v>77</v>
      </c>
      <c r="X214" t="s">
        <v>79</v>
      </c>
      <c r="Y214" t="s">
        <v>79</v>
      </c>
      <c r="AH214">
        <v>1</v>
      </c>
      <c r="AJ214" s="31"/>
      <c r="AK214" s="32">
        <v>27.402538267777562</v>
      </c>
      <c r="AL214" s="14">
        <v>18.35448750242201</v>
      </c>
      <c r="AM214" s="33">
        <v>18.600000000000001</v>
      </c>
      <c r="AN214" s="14">
        <v>17.200000000000003</v>
      </c>
      <c r="AO214" s="15">
        <v>-4.7826086956521641</v>
      </c>
      <c r="AP214" s="15">
        <v>-5.0639641542336733</v>
      </c>
      <c r="AQ214" s="15">
        <v>16.215917464996334</v>
      </c>
      <c r="AR214" s="15">
        <v>15.739043806383604</v>
      </c>
      <c r="AS214" s="16">
        <v>0.71054799999999996</v>
      </c>
      <c r="AT214" s="16"/>
      <c r="AU214" s="17">
        <v>4.3173913043478356</v>
      </c>
      <c r="AV214" s="17">
        <v>4.0360358457663263</v>
      </c>
      <c r="AW214" s="34" t="s">
        <v>894</v>
      </c>
      <c r="AX214" t="s">
        <v>198</v>
      </c>
      <c r="AY214" t="s">
        <v>1821</v>
      </c>
      <c r="AZ214" t="s">
        <v>198</v>
      </c>
      <c r="BA214" t="s">
        <v>1821</v>
      </c>
      <c r="BB214" t="s">
        <v>198</v>
      </c>
      <c r="BC214" t="s">
        <v>1821</v>
      </c>
      <c r="BD214" s="55">
        <f>3/6</f>
        <v>0.5</v>
      </c>
      <c r="BE214" t="s">
        <v>2372</v>
      </c>
    </row>
    <row r="215" spans="1:57" ht="17" x14ac:dyDescent="0.2">
      <c r="A215" t="s">
        <v>2039</v>
      </c>
      <c r="B215" s="1" t="s">
        <v>887</v>
      </c>
      <c r="C215" t="s">
        <v>49</v>
      </c>
      <c r="D215">
        <v>14</v>
      </c>
      <c r="E215" t="s">
        <v>888</v>
      </c>
      <c r="F215" s="18" t="s">
        <v>880</v>
      </c>
      <c r="G215" s="30">
        <v>55.609160000000003</v>
      </c>
      <c r="H215" s="30">
        <v>-1.71109</v>
      </c>
      <c r="I215">
        <v>1</v>
      </c>
      <c r="J215" s="40">
        <v>-9.1</v>
      </c>
      <c r="K215" s="40" t="s">
        <v>889</v>
      </c>
      <c r="L215" t="s">
        <v>591</v>
      </c>
      <c r="M215" t="s">
        <v>2360</v>
      </c>
      <c r="N215" t="s">
        <v>102</v>
      </c>
      <c r="P215" s="1" t="s">
        <v>890</v>
      </c>
      <c r="Q215" s="1" t="s">
        <v>740</v>
      </c>
      <c r="R215" s="41" t="s">
        <v>891</v>
      </c>
      <c r="S215" t="s">
        <v>58</v>
      </c>
      <c r="U215" s="41" t="s">
        <v>908</v>
      </c>
      <c r="V215" t="s">
        <v>893</v>
      </c>
      <c r="W215" s="1" t="s">
        <v>285</v>
      </c>
      <c r="X215" t="s">
        <v>79</v>
      </c>
      <c r="Y215" t="s">
        <v>79</v>
      </c>
      <c r="AH215">
        <v>1</v>
      </c>
      <c r="AJ215" s="31"/>
      <c r="AK215" s="32">
        <v>28.080701414454566</v>
      </c>
      <c r="AL215" s="12">
        <v>19.019087386165474</v>
      </c>
      <c r="AM215" s="33">
        <v>19.3</v>
      </c>
      <c r="AN215" s="14">
        <v>17.900000000000002</v>
      </c>
      <c r="AO215" s="15">
        <v>-3.2608695652173836</v>
      </c>
      <c r="AP215" s="15">
        <v>-3.9856847510172386</v>
      </c>
      <c r="AQ215" s="15">
        <v>18.795136330140028</v>
      </c>
      <c r="AR215" s="15">
        <v>17.566636015225018</v>
      </c>
      <c r="AS215" s="16">
        <v>0.71099599999999996</v>
      </c>
      <c r="AT215" s="16"/>
      <c r="AU215" s="17">
        <v>5.8391304347826161</v>
      </c>
      <c r="AV215" s="17">
        <v>5.114315248982761</v>
      </c>
      <c r="AW215" s="34" t="s">
        <v>894</v>
      </c>
      <c r="AX215" t="s">
        <v>1821</v>
      </c>
      <c r="AY215" t="s">
        <v>1821</v>
      </c>
      <c r="AZ215" t="s">
        <v>198</v>
      </c>
      <c r="BA215" t="s">
        <v>1821</v>
      </c>
      <c r="BB215" t="s">
        <v>1821</v>
      </c>
      <c r="BC215" t="s">
        <v>1821</v>
      </c>
      <c r="BD215" s="55">
        <f>5/6</f>
        <v>0.83333333333333337</v>
      </c>
      <c r="BE215" t="s">
        <v>2372</v>
      </c>
    </row>
    <row r="216" spans="1:57" ht="17" x14ac:dyDescent="0.2">
      <c r="A216" t="s">
        <v>2040</v>
      </c>
      <c r="B216" s="1" t="s">
        <v>887</v>
      </c>
      <c r="C216" t="s">
        <v>49</v>
      </c>
      <c r="D216">
        <v>14</v>
      </c>
      <c r="E216" t="s">
        <v>888</v>
      </c>
      <c r="F216" s="18" t="s">
        <v>880</v>
      </c>
      <c r="G216" s="30">
        <v>55.609160000000003</v>
      </c>
      <c r="H216" s="30">
        <v>-1.71109</v>
      </c>
      <c r="I216">
        <v>1</v>
      </c>
      <c r="J216" s="40">
        <v>-9.1</v>
      </c>
      <c r="K216" s="40" t="s">
        <v>889</v>
      </c>
      <c r="L216" t="s">
        <v>591</v>
      </c>
      <c r="M216" t="s">
        <v>2360</v>
      </c>
      <c r="N216" t="s">
        <v>102</v>
      </c>
      <c r="P216" s="1" t="s">
        <v>890</v>
      </c>
      <c r="Q216" s="1" t="s">
        <v>740</v>
      </c>
      <c r="R216" s="41" t="s">
        <v>904</v>
      </c>
      <c r="S216" t="s">
        <v>58</v>
      </c>
      <c r="U216" s="41" t="s">
        <v>909</v>
      </c>
      <c r="V216" t="s">
        <v>134</v>
      </c>
      <c r="W216" t="s">
        <v>494</v>
      </c>
      <c r="X216" t="s">
        <v>79</v>
      </c>
      <c r="Y216" t="s">
        <v>79</v>
      </c>
      <c r="AH216">
        <v>1</v>
      </c>
      <c r="AJ216" s="31"/>
      <c r="AK216" s="32">
        <v>26.23997287347413</v>
      </c>
      <c r="AL216" s="14">
        <v>17.215173416004646</v>
      </c>
      <c r="AM216" s="33">
        <v>17.399999999999999</v>
      </c>
      <c r="AN216" s="14">
        <v>15.999999999999998</v>
      </c>
      <c r="AO216" s="15">
        <v>-7.3913043478260878</v>
      </c>
      <c r="AP216" s="15">
        <v>-6.9124431311761327</v>
      </c>
      <c r="AQ216" s="15">
        <v>11.794399410464258</v>
      </c>
      <c r="AR216" s="15">
        <v>12.606028591226893</v>
      </c>
      <c r="AS216" s="16">
        <v>0.70957999999999999</v>
      </c>
      <c r="AT216" s="16"/>
      <c r="AU216" s="17">
        <v>1.7086956521739118</v>
      </c>
      <c r="AV216" s="17">
        <v>2.1875568688238669</v>
      </c>
      <c r="AW216" s="34" t="s">
        <v>894</v>
      </c>
      <c r="AX216" t="s">
        <v>198</v>
      </c>
      <c r="AY216" t="s">
        <v>1821</v>
      </c>
      <c r="AZ216" t="s">
        <v>198</v>
      </c>
      <c r="BA216" t="s">
        <v>198</v>
      </c>
      <c r="BB216" t="s">
        <v>198</v>
      </c>
      <c r="BC216" t="s">
        <v>198</v>
      </c>
      <c r="BD216" s="55">
        <f>1/6</f>
        <v>0.16666666666666666</v>
      </c>
      <c r="BE216" t="s">
        <v>2371</v>
      </c>
    </row>
    <row r="217" spans="1:57" ht="17" x14ac:dyDescent="0.2">
      <c r="A217" t="s">
        <v>2041</v>
      </c>
      <c r="B217" s="1" t="s">
        <v>887</v>
      </c>
      <c r="C217" t="s">
        <v>49</v>
      </c>
      <c r="D217">
        <v>14</v>
      </c>
      <c r="E217" t="s">
        <v>888</v>
      </c>
      <c r="F217" s="18" t="s">
        <v>880</v>
      </c>
      <c r="G217" s="30">
        <v>55.609160000000003</v>
      </c>
      <c r="H217" s="30">
        <v>-1.71109</v>
      </c>
      <c r="I217">
        <v>1</v>
      </c>
      <c r="J217" s="40">
        <v>-9.1</v>
      </c>
      <c r="K217" s="40" t="s">
        <v>889</v>
      </c>
      <c r="L217" t="s">
        <v>591</v>
      </c>
      <c r="M217" t="s">
        <v>2360</v>
      </c>
      <c r="N217" t="s">
        <v>102</v>
      </c>
      <c r="P217" s="1" t="s">
        <v>890</v>
      </c>
      <c r="Q217" s="1" t="s">
        <v>740</v>
      </c>
      <c r="R217" s="41" t="s">
        <v>902</v>
      </c>
      <c r="S217" t="s">
        <v>58</v>
      </c>
      <c r="U217" s="41" t="s">
        <v>910</v>
      </c>
      <c r="V217" t="s">
        <v>76</v>
      </c>
      <c r="W217" t="s">
        <v>77</v>
      </c>
      <c r="X217" t="s">
        <v>79</v>
      </c>
      <c r="Y217" t="s">
        <v>79</v>
      </c>
      <c r="AH217">
        <v>1</v>
      </c>
      <c r="AJ217" s="31"/>
      <c r="AK217" s="32">
        <v>27.015016469676421</v>
      </c>
      <c r="AL217" s="12">
        <v>17.974716140282894</v>
      </c>
      <c r="AM217" s="33">
        <v>18.2</v>
      </c>
      <c r="AN217" s="14">
        <v>16.8</v>
      </c>
      <c r="AO217" s="15">
        <v>-5.6521739130434732</v>
      </c>
      <c r="AP217" s="15">
        <v>-5.680123813214486</v>
      </c>
      <c r="AQ217" s="15">
        <v>14.742078113485638</v>
      </c>
      <c r="AR217" s="15">
        <v>14.69470540133138</v>
      </c>
      <c r="AS217" s="16">
        <v>0.70970200000000006</v>
      </c>
      <c r="AT217" s="16"/>
      <c r="AU217" s="17">
        <v>3.4478260869565265</v>
      </c>
      <c r="AV217" s="17">
        <v>3.4198761867855136</v>
      </c>
      <c r="AW217" s="34" t="s">
        <v>894</v>
      </c>
      <c r="AX217" t="s">
        <v>198</v>
      </c>
      <c r="AY217" t="s">
        <v>1821</v>
      </c>
      <c r="AZ217" t="s">
        <v>198</v>
      </c>
      <c r="BA217" t="s">
        <v>1821</v>
      </c>
      <c r="BB217" t="s">
        <v>198</v>
      </c>
      <c r="BC217" t="s">
        <v>198</v>
      </c>
      <c r="BD217" s="55">
        <f>2/6</f>
        <v>0.33333333333333331</v>
      </c>
      <c r="BE217" t="s">
        <v>2371</v>
      </c>
    </row>
    <row r="218" spans="1:57" ht="17" x14ac:dyDescent="0.2">
      <c r="A218" t="s">
        <v>2042</v>
      </c>
      <c r="B218" s="1" t="s">
        <v>887</v>
      </c>
      <c r="C218" t="s">
        <v>49</v>
      </c>
      <c r="D218">
        <v>14</v>
      </c>
      <c r="E218" t="s">
        <v>888</v>
      </c>
      <c r="F218" s="18" t="s">
        <v>880</v>
      </c>
      <c r="G218" s="30">
        <v>55.609160000000003</v>
      </c>
      <c r="H218" s="30">
        <v>-1.71109</v>
      </c>
      <c r="I218">
        <v>1</v>
      </c>
      <c r="J218" s="40">
        <v>-9.1</v>
      </c>
      <c r="K218" s="40" t="s">
        <v>889</v>
      </c>
      <c r="L218" t="s">
        <v>591</v>
      </c>
      <c r="M218" t="s">
        <v>2360</v>
      </c>
      <c r="N218" t="s">
        <v>102</v>
      </c>
      <c r="P218" s="1" t="s">
        <v>890</v>
      </c>
      <c r="Q218" s="1" t="s">
        <v>740</v>
      </c>
      <c r="R218" s="41" t="s">
        <v>891</v>
      </c>
      <c r="S218" t="s">
        <v>58</v>
      </c>
      <c r="U218" s="41" t="s">
        <v>911</v>
      </c>
      <c r="V218" t="s">
        <v>265</v>
      </c>
      <c r="W218" t="s">
        <v>140</v>
      </c>
      <c r="X218" t="s">
        <v>79</v>
      </c>
      <c r="Y218" t="s">
        <v>79</v>
      </c>
      <c r="AH218">
        <v>1</v>
      </c>
      <c r="AJ218" s="31"/>
      <c r="AK218" s="32">
        <v>26.918136020151135</v>
      </c>
      <c r="AL218" s="14">
        <v>17.879773299748113</v>
      </c>
      <c r="AM218" s="33">
        <v>18.100000000000001</v>
      </c>
      <c r="AN218" s="14">
        <v>16.700000000000003</v>
      </c>
      <c r="AO218" s="15">
        <v>-5.8695652173912949</v>
      </c>
      <c r="AP218" s="15">
        <v>-5.834163727959691</v>
      </c>
      <c r="AQ218" s="15">
        <v>14.373618275607974</v>
      </c>
      <c r="AR218" s="15">
        <v>14.43362080006832</v>
      </c>
      <c r="AS218" s="16">
        <v>0.70965299999999998</v>
      </c>
      <c r="AT218" s="16"/>
      <c r="AU218" s="17">
        <v>3.2304347826087048</v>
      </c>
      <c r="AV218" s="17">
        <v>3.2658362720403087</v>
      </c>
      <c r="AW218" s="34" t="s">
        <v>894</v>
      </c>
      <c r="AX218" t="s">
        <v>198</v>
      </c>
      <c r="AY218" t="s">
        <v>1821</v>
      </c>
      <c r="AZ218" t="s">
        <v>198</v>
      </c>
      <c r="BA218" t="s">
        <v>198</v>
      </c>
      <c r="BB218" t="s">
        <v>198</v>
      </c>
      <c r="BC218" t="s">
        <v>198</v>
      </c>
      <c r="BD218" s="55">
        <f>1/6</f>
        <v>0.16666666666666666</v>
      </c>
      <c r="BE218" t="s">
        <v>2371</v>
      </c>
    </row>
    <row r="219" spans="1:57" ht="17" x14ac:dyDescent="0.2">
      <c r="A219" t="s">
        <v>2043</v>
      </c>
      <c r="B219" s="1" t="s">
        <v>887</v>
      </c>
      <c r="C219" t="s">
        <v>49</v>
      </c>
      <c r="D219">
        <v>14</v>
      </c>
      <c r="E219" t="s">
        <v>888</v>
      </c>
      <c r="F219" s="18" t="s">
        <v>880</v>
      </c>
      <c r="G219" s="30">
        <v>55.609160000000003</v>
      </c>
      <c r="H219" s="30">
        <v>-1.71109</v>
      </c>
      <c r="I219">
        <v>1</v>
      </c>
      <c r="J219" s="40">
        <v>-9.1</v>
      </c>
      <c r="K219" s="40" t="s">
        <v>889</v>
      </c>
      <c r="L219" t="s">
        <v>591</v>
      </c>
      <c r="M219" t="s">
        <v>2360</v>
      </c>
      <c r="N219" t="s">
        <v>102</v>
      </c>
      <c r="P219" s="1" t="s">
        <v>890</v>
      </c>
      <c r="Q219" s="1" t="s">
        <v>740</v>
      </c>
      <c r="R219" s="41" t="s">
        <v>912</v>
      </c>
      <c r="S219" t="s">
        <v>58</v>
      </c>
      <c r="U219" s="41" t="s">
        <v>913</v>
      </c>
      <c r="V219" t="s">
        <v>856</v>
      </c>
      <c r="W219" t="s">
        <v>285</v>
      </c>
      <c r="X219" t="s">
        <v>79</v>
      </c>
      <c r="Y219" t="s">
        <v>79</v>
      </c>
      <c r="AH219">
        <v>1</v>
      </c>
      <c r="AJ219" s="31"/>
      <c r="AK219" s="32">
        <v>25.65869017632242</v>
      </c>
      <c r="AL219" s="12">
        <v>16.645516372795971</v>
      </c>
      <c r="AM219" s="33">
        <v>16.8</v>
      </c>
      <c r="AN219" s="14">
        <v>15.4</v>
      </c>
      <c r="AO219" s="15">
        <v>-8.6956521739130395</v>
      </c>
      <c r="AP219" s="15">
        <v>-7.8366826196473482</v>
      </c>
      <c r="AQ219" s="15">
        <v>9.5836403831982384</v>
      </c>
      <c r="AR219" s="15">
        <v>11.039520983648563</v>
      </c>
      <c r="AS219" s="16">
        <v>0.71101199999999998</v>
      </c>
      <c r="AT219" s="16"/>
      <c r="AU219" s="17">
        <v>0.40434782608696018</v>
      </c>
      <c r="AV219" s="17">
        <v>1.2633173803526514</v>
      </c>
      <c r="AW219" s="34" t="s">
        <v>894</v>
      </c>
      <c r="AX219" t="s">
        <v>198</v>
      </c>
      <c r="AY219" t="s">
        <v>198</v>
      </c>
      <c r="AZ219" t="s">
        <v>198</v>
      </c>
      <c r="BA219" t="s">
        <v>1821</v>
      </c>
      <c r="BB219" t="s">
        <v>198</v>
      </c>
      <c r="BC219" t="s">
        <v>1821</v>
      </c>
      <c r="BD219" s="55">
        <f>2/6</f>
        <v>0.33333333333333331</v>
      </c>
      <c r="BE219" t="s">
        <v>2371</v>
      </c>
    </row>
    <row r="220" spans="1:57" ht="17" x14ac:dyDescent="0.2">
      <c r="A220" t="s">
        <v>2044</v>
      </c>
      <c r="B220" s="1" t="s">
        <v>887</v>
      </c>
      <c r="C220" t="s">
        <v>49</v>
      </c>
      <c r="D220">
        <v>14</v>
      </c>
      <c r="E220" t="s">
        <v>888</v>
      </c>
      <c r="F220" s="18" t="s">
        <v>880</v>
      </c>
      <c r="G220" s="30">
        <v>55.609160000000003</v>
      </c>
      <c r="H220" s="30">
        <v>-1.71109</v>
      </c>
      <c r="I220">
        <v>1</v>
      </c>
      <c r="J220" s="40">
        <v>-9.1</v>
      </c>
      <c r="K220" s="40" t="s">
        <v>889</v>
      </c>
      <c r="L220" t="s">
        <v>591</v>
      </c>
      <c r="M220" t="s">
        <v>2360</v>
      </c>
      <c r="N220" t="s">
        <v>102</v>
      </c>
      <c r="P220" s="1" t="s">
        <v>890</v>
      </c>
      <c r="Q220" s="1" t="s">
        <v>740</v>
      </c>
      <c r="R220" s="41" t="s">
        <v>891</v>
      </c>
      <c r="S220" t="s">
        <v>58</v>
      </c>
      <c r="U220" s="41" t="s">
        <v>914</v>
      </c>
      <c r="V220" t="s">
        <v>121</v>
      </c>
      <c r="W220" t="s">
        <v>77</v>
      </c>
      <c r="X220" t="s">
        <v>79</v>
      </c>
      <c r="Y220" t="s">
        <v>79</v>
      </c>
      <c r="AH220">
        <v>1</v>
      </c>
      <c r="AJ220" s="31"/>
      <c r="AK220" s="32">
        <v>27.402538267777562</v>
      </c>
      <c r="AL220" s="12">
        <v>18.35448750242201</v>
      </c>
      <c r="AM220" s="33">
        <v>18.600000000000001</v>
      </c>
      <c r="AN220" s="14">
        <v>17.200000000000003</v>
      </c>
      <c r="AO220" s="15">
        <v>-4.7826086956521641</v>
      </c>
      <c r="AP220" s="15">
        <v>-5.0639641542336733</v>
      </c>
      <c r="AQ220" s="15">
        <v>16.215917464996334</v>
      </c>
      <c r="AR220" s="15">
        <v>15.739043806383604</v>
      </c>
      <c r="AS220" s="16">
        <v>0.71186000000000005</v>
      </c>
      <c r="AT220" s="16"/>
      <c r="AU220" s="17">
        <v>4.3173913043478356</v>
      </c>
      <c r="AV220" s="17">
        <v>4.0360358457663263</v>
      </c>
      <c r="AW220" s="34" t="s">
        <v>894</v>
      </c>
      <c r="AX220" t="s">
        <v>198</v>
      </c>
      <c r="AY220" t="s">
        <v>1821</v>
      </c>
      <c r="AZ220" t="s">
        <v>1821</v>
      </c>
      <c r="BA220" t="s">
        <v>1821</v>
      </c>
      <c r="BB220" t="s">
        <v>198</v>
      </c>
      <c r="BC220" t="s">
        <v>1821</v>
      </c>
      <c r="BD220" s="55">
        <f>4/6</f>
        <v>0.66666666666666663</v>
      </c>
      <c r="BE220" t="s">
        <v>2372</v>
      </c>
    </row>
    <row r="221" spans="1:57" x14ac:dyDescent="0.2">
      <c r="A221" t="s">
        <v>2045</v>
      </c>
      <c r="B221" s="1" t="s">
        <v>887</v>
      </c>
      <c r="C221" t="s">
        <v>49</v>
      </c>
      <c r="D221">
        <v>14</v>
      </c>
      <c r="E221" t="s">
        <v>888</v>
      </c>
      <c r="F221" s="18" t="s">
        <v>880</v>
      </c>
      <c r="G221" s="30">
        <v>55.609160000000003</v>
      </c>
      <c r="H221" s="30">
        <v>-1.71109</v>
      </c>
      <c r="I221">
        <v>1</v>
      </c>
      <c r="J221" s="40">
        <v>-9.1</v>
      </c>
      <c r="K221" s="40" t="s">
        <v>889</v>
      </c>
      <c r="L221" t="s">
        <v>591</v>
      </c>
      <c r="M221" t="s">
        <v>2360</v>
      </c>
      <c r="N221" t="s">
        <v>102</v>
      </c>
      <c r="P221" s="1" t="s">
        <v>890</v>
      </c>
      <c r="Q221" s="1" t="s">
        <v>740</v>
      </c>
      <c r="R221" s="42" t="s">
        <v>891</v>
      </c>
      <c r="S221" t="s">
        <v>58</v>
      </c>
      <c r="U221" s="42" t="s">
        <v>915</v>
      </c>
      <c r="V221" t="s">
        <v>229</v>
      </c>
      <c r="W221" t="s">
        <v>140</v>
      </c>
      <c r="X221" t="s">
        <v>79</v>
      </c>
      <c r="Y221" t="s">
        <v>79</v>
      </c>
      <c r="AH221">
        <v>1</v>
      </c>
      <c r="AJ221" s="31"/>
      <c r="AK221" s="32">
        <v>27.886940515403992</v>
      </c>
      <c r="AL221" s="14">
        <v>18.829201705095912</v>
      </c>
      <c r="AM221" s="33">
        <v>19.100000000000001</v>
      </c>
      <c r="AN221" s="14">
        <v>17.700000000000003</v>
      </c>
      <c r="AO221" s="15">
        <v>-3.6956521739130341</v>
      </c>
      <c r="AP221" s="15">
        <v>-4.2937645805076485</v>
      </c>
      <c r="AQ221" s="15">
        <v>18.058216654384687</v>
      </c>
      <c r="AR221" s="15">
        <v>17.0444668126989</v>
      </c>
      <c r="AS221" s="16">
        <v>0.71135199999999998</v>
      </c>
      <c r="AT221" s="16"/>
      <c r="AU221" s="17">
        <v>5.4043478260869655</v>
      </c>
      <c r="AV221" s="17">
        <v>4.8062354194923511</v>
      </c>
      <c r="AW221" s="34" t="s">
        <v>894</v>
      </c>
      <c r="AX221" t="s">
        <v>1821</v>
      </c>
      <c r="AY221" t="s">
        <v>1821</v>
      </c>
      <c r="AZ221" t="s">
        <v>198</v>
      </c>
      <c r="BA221" t="s">
        <v>1821</v>
      </c>
      <c r="BB221" t="s">
        <v>1821</v>
      </c>
      <c r="BC221" t="s">
        <v>1821</v>
      </c>
      <c r="BD221" s="55">
        <f>5/6</f>
        <v>0.83333333333333337</v>
      </c>
      <c r="BE221" t="s">
        <v>2372</v>
      </c>
    </row>
    <row r="222" spans="1:57" ht="17" x14ac:dyDescent="0.2">
      <c r="A222" t="s">
        <v>2046</v>
      </c>
      <c r="B222" s="1" t="s">
        <v>887</v>
      </c>
      <c r="C222" t="s">
        <v>49</v>
      </c>
      <c r="D222">
        <v>14</v>
      </c>
      <c r="E222" t="s">
        <v>888</v>
      </c>
      <c r="F222" s="18" t="s">
        <v>880</v>
      </c>
      <c r="G222" s="30">
        <v>55.609160000000003</v>
      </c>
      <c r="H222" s="30">
        <v>-1.71109</v>
      </c>
      <c r="I222">
        <v>1</v>
      </c>
      <c r="J222" s="40">
        <v>-9.1</v>
      </c>
      <c r="K222" s="40" t="s">
        <v>889</v>
      </c>
      <c r="L222" t="s">
        <v>591</v>
      </c>
      <c r="M222" t="s">
        <v>2360</v>
      </c>
      <c r="N222" t="s">
        <v>102</v>
      </c>
      <c r="P222" s="1" t="s">
        <v>890</v>
      </c>
      <c r="Q222" s="1" t="s">
        <v>740</v>
      </c>
      <c r="R222" s="41" t="s">
        <v>904</v>
      </c>
      <c r="S222" t="s">
        <v>58</v>
      </c>
      <c r="U222" s="41" t="s">
        <v>916</v>
      </c>
      <c r="V222" t="s">
        <v>170</v>
      </c>
      <c r="W222" t="s">
        <v>140</v>
      </c>
      <c r="X222" t="s">
        <v>79</v>
      </c>
      <c r="Y222" t="s">
        <v>79</v>
      </c>
      <c r="AH222">
        <v>1</v>
      </c>
      <c r="AJ222" s="31"/>
      <c r="AK222" s="32">
        <v>27.790060065878706</v>
      </c>
      <c r="AL222" s="12">
        <v>18.734258864561131</v>
      </c>
      <c r="AM222" s="33">
        <v>19</v>
      </c>
      <c r="AN222" s="14">
        <v>17.600000000000001</v>
      </c>
      <c r="AO222" s="15">
        <v>-3.9130434782608634</v>
      </c>
      <c r="AP222" s="15">
        <v>-4.4478044952528535</v>
      </c>
      <c r="AQ222" s="15">
        <v>17.68975681650701</v>
      </c>
      <c r="AR222" s="15">
        <v>16.783382211435843</v>
      </c>
      <c r="AS222" s="16">
        <v>0.71088700000000005</v>
      </c>
      <c r="AT222" s="16"/>
      <c r="AU222" s="17">
        <v>5.1869565217391358</v>
      </c>
      <c r="AV222" s="17">
        <v>4.6521955047471462</v>
      </c>
      <c r="AW222" s="34" t="s">
        <v>894</v>
      </c>
      <c r="AX222" t="s">
        <v>1821</v>
      </c>
      <c r="AY222" t="s">
        <v>1821</v>
      </c>
      <c r="AZ222" t="s">
        <v>198</v>
      </c>
      <c r="BA222" t="s">
        <v>1821</v>
      </c>
      <c r="BB222" t="s">
        <v>1821</v>
      </c>
      <c r="BC222" t="s">
        <v>1821</v>
      </c>
      <c r="BD222" s="55">
        <f>5/6</f>
        <v>0.83333333333333337</v>
      </c>
      <c r="BE222" t="s">
        <v>2372</v>
      </c>
    </row>
    <row r="223" spans="1:57" ht="17" x14ac:dyDescent="0.2">
      <c r="A223" t="s">
        <v>2047</v>
      </c>
      <c r="B223" s="1" t="s">
        <v>887</v>
      </c>
      <c r="C223" t="s">
        <v>49</v>
      </c>
      <c r="D223">
        <v>14</v>
      </c>
      <c r="E223" t="s">
        <v>888</v>
      </c>
      <c r="F223" s="18" t="s">
        <v>880</v>
      </c>
      <c r="G223" s="30">
        <v>55.609160000000003</v>
      </c>
      <c r="H223" s="30">
        <v>-1.71109</v>
      </c>
      <c r="I223">
        <v>1</v>
      </c>
      <c r="J223" s="40">
        <v>-9.1</v>
      </c>
      <c r="K223" s="40" t="s">
        <v>889</v>
      </c>
      <c r="L223" t="s">
        <v>591</v>
      </c>
      <c r="M223" t="s">
        <v>2360</v>
      </c>
      <c r="N223" t="s">
        <v>102</v>
      </c>
      <c r="P223" s="1" t="s">
        <v>890</v>
      </c>
      <c r="Q223" s="1" t="s">
        <v>740</v>
      </c>
      <c r="R223" s="41" t="s">
        <v>902</v>
      </c>
      <c r="S223" t="s">
        <v>58</v>
      </c>
      <c r="U223" s="41" t="s">
        <v>917</v>
      </c>
      <c r="V223" t="s">
        <v>900</v>
      </c>
      <c r="W223" t="s">
        <v>140</v>
      </c>
      <c r="X223" t="s">
        <v>79</v>
      </c>
      <c r="Y223" t="s">
        <v>79</v>
      </c>
      <c r="AH223">
        <v>1</v>
      </c>
      <c r="AJ223" s="31"/>
      <c r="AK223" s="32">
        <v>28.177581863979846</v>
      </c>
      <c r="AL223" s="14">
        <v>19.114030226700248</v>
      </c>
      <c r="AM223" s="33">
        <v>19.399999999999999</v>
      </c>
      <c r="AN223" s="14">
        <v>18</v>
      </c>
      <c r="AO223" s="15">
        <v>-3.0434782608695619</v>
      </c>
      <c r="AP223" s="15">
        <v>-3.8316448362720408</v>
      </c>
      <c r="AQ223" s="15">
        <v>19.163596168017694</v>
      </c>
      <c r="AR223" s="15">
        <v>17.827720616488065</v>
      </c>
      <c r="AS223" s="16">
        <v>0.71040700000000001</v>
      </c>
      <c r="AT223" s="16"/>
      <c r="AU223" s="17">
        <v>6.0565217391304378</v>
      </c>
      <c r="AV223" s="17">
        <v>5.2683551637279589</v>
      </c>
      <c r="AW223" s="34" t="s">
        <v>894</v>
      </c>
      <c r="AX223" t="s">
        <v>1821</v>
      </c>
      <c r="AY223" t="s">
        <v>1821</v>
      </c>
      <c r="AZ223" t="s">
        <v>198</v>
      </c>
      <c r="BA223" t="s">
        <v>1821</v>
      </c>
      <c r="BB223" t="s">
        <v>1821</v>
      </c>
      <c r="BC223" t="s">
        <v>1821</v>
      </c>
      <c r="BD223" s="55">
        <f>5/6</f>
        <v>0.83333333333333337</v>
      </c>
      <c r="BE223" t="s">
        <v>2372</v>
      </c>
    </row>
    <row r="224" spans="1:57" ht="17" x14ac:dyDescent="0.2">
      <c r="A224" t="s">
        <v>2048</v>
      </c>
      <c r="B224" s="1" t="s">
        <v>887</v>
      </c>
      <c r="C224" t="s">
        <v>49</v>
      </c>
      <c r="D224">
        <v>14</v>
      </c>
      <c r="E224" t="s">
        <v>888</v>
      </c>
      <c r="F224" s="18" t="s">
        <v>880</v>
      </c>
      <c r="G224" s="30">
        <v>55.609160000000003</v>
      </c>
      <c r="H224" s="30">
        <v>-1.71109</v>
      </c>
      <c r="I224">
        <v>1</v>
      </c>
      <c r="J224" s="40">
        <v>-9.1</v>
      </c>
      <c r="K224" s="40" t="s">
        <v>889</v>
      </c>
      <c r="L224" t="s">
        <v>591</v>
      </c>
      <c r="M224" t="s">
        <v>2360</v>
      </c>
      <c r="N224" t="s">
        <v>102</v>
      </c>
      <c r="P224" s="1" t="s">
        <v>890</v>
      </c>
      <c r="Q224" s="1" t="s">
        <v>740</v>
      </c>
      <c r="R224" s="41" t="s">
        <v>906</v>
      </c>
      <c r="S224" t="s">
        <v>58</v>
      </c>
      <c r="U224" s="41" t="s">
        <v>918</v>
      </c>
      <c r="V224" t="s">
        <v>856</v>
      </c>
      <c r="W224" t="s">
        <v>285</v>
      </c>
      <c r="X224" t="s">
        <v>79</v>
      </c>
      <c r="Y224" t="s">
        <v>79</v>
      </c>
      <c r="AH224">
        <v>1</v>
      </c>
      <c r="AJ224" s="31"/>
      <c r="AK224" s="32"/>
      <c r="AL224" s="14"/>
      <c r="AM224" s="33"/>
      <c r="AN224" s="14"/>
      <c r="AO224" s="15"/>
      <c r="AP224" s="15"/>
      <c r="AQ224" s="15"/>
      <c r="AR224" s="15"/>
      <c r="AS224" s="16">
        <v>0.70947000000000005</v>
      </c>
      <c r="AT224" s="16"/>
      <c r="AU224" s="16"/>
      <c r="AV224" s="16"/>
      <c r="AW224" s="34" t="s">
        <v>894</v>
      </c>
      <c r="AX224" t="s">
        <v>1556</v>
      </c>
      <c r="AY224" t="s">
        <v>1556</v>
      </c>
      <c r="AZ224" t="s">
        <v>198</v>
      </c>
      <c r="BA224" t="s">
        <v>1556</v>
      </c>
      <c r="BB224" t="s">
        <v>1556</v>
      </c>
      <c r="BC224" t="s">
        <v>198</v>
      </c>
      <c r="BD224" s="55">
        <f>0/2</f>
        <v>0</v>
      </c>
      <c r="BE224" t="s">
        <v>2371</v>
      </c>
    </row>
    <row r="225" spans="1:57" ht="17" x14ac:dyDescent="0.2">
      <c r="A225" t="s">
        <v>2049</v>
      </c>
      <c r="B225" s="1" t="s">
        <v>887</v>
      </c>
      <c r="C225" t="s">
        <v>49</v>
      </c>
      <c r="D225">
        <v>14</v>
      </c>
      <c r="E225" t="s">
        <v>888</v>
      </c>
      <c r="F225" s="18" t="s">
        <v>880</v>
      </c>
      <c r="G225" s="30">
        <v>55.609160000000003</v>
      </c>
      <c r="H225" s="30">
        <v>-1.71109</v>
      </c>
      <c r="I225">
        <v>1</v>
      </c>
      <c r="J225" s="40">
        <v>-9.1</v>
      </c>
      <c r="K225" s="40" t="s">
        <v>889</v>
      </c>
      <c r="L225" t="s">
        <v>591</v>
      </c>
      <c r="M225" t="s">
        <v>2360</v>
      </c>
      <c r="N225" t="s">
        <v>102</v>
      </c>
      <c r="P225" s="1" t="s">
        <v>890</v>
      </c>
      <c r="Q225" s="1" t="s">
        <v>740</v>
      </c>
      <c r="R225" s="41" t="s">
        <v>904</v>
      </c>
      <c r="S225" t="s">
        <v>58</v>
      </c>
      <c r="U225" s="41" t="s">
        <v>919</v>
      </c>
      <c r="V225" t="s">
        <v>920</v>
      </c>
      <c r="W225" t="s">
        <v>140</v>
      </c>
      <c r="X225" t="s">
        <v>79</v>
      </c>
      <c r="Y225" t="s">
        <v>79</v>
      </c>
      <c r="AH225">
        <v>1</v>
      </c>
      <c r="AJ225" s="31"/>
      <c r="AK225" s="32">
        <v>28.080701414454566</v>
      </c>
      <c r="AL225" s="12">
        <v>19.019087386165474</v>
      </c>
      <c r="AM225" s="33">
        <v>19.3</v>
      </c>
      <c r="AN225" s="14">
        <v>17.900000000000002</v>
      </c>
      <c r="AO225" s="15">
        <v>-3.2608695652173836</v>
      </c>
      <c r="AP225" s="15">
        <v>-3.9856847510172386</v>
      </c>
      <c r="AQ225" s="15">
        <v>18.795136330140028</v>
      </c>
      <c r="AR225" s="15">
        <v>17.566636015225018</v>
      </c>
      <c r="AS225" s="16">
        <v>0.71015300000000003</v>
      </c>
      <c r="AT225" s="16"/>
      <c r="AU225" s="17">
        <v>5.8391304347826161</v>
      </c>
      <c r="AV225" s="17">
        <v>5.114315248982761</v>
      </c>
      <c r="AW225" s="34" t="s">
        <v>894</v>
      </c>
      <c r="AX225" t="s">
        <v>1821</v>
      </c>
      <c r="AY225" t="s">
        <v>1821</v>
      </c>
      <c r="AZ225" t="s">
        <v>198</v>
      </c>
      <c r="BA225" t="s">
        <v>1821</v>
      </c>
      <c r="BB225" t="s">
        <v>1821</v>
      </c>
      <c r="BC225" t="s">
        <v>1821</v>
      </c>
      <c r="BD225" s="55">
        <f>5/6</f>
        <v>0.83333333333333337</v>
      </c>
      <c r="BE225" t="s">
        <v>2372</v>
      </c>
    </row>
    <row r="226" spans="1:57" ht="17" x14ac:dyDescent="0.2">
      <c r="A226" t="s">
        <v>2050</v>
      </c>
      <c r="B226" s="1" t="s">
        <v>887</v>
      </c>
      <c r="C226" t="s">
        <v>49</v>
      </c>
      <c r="D226">
        <v>14</v>
      </c>
      <c r="E226" t="s">
        <v>888</v>
      </c>
      <c r="F226" s="18" t="s">
        <v>880</v>
      </c>
      <c r="G226" s="30">
        <v>55.609160000000003</v>
      </c>
      <c r="H226" s="30">
        <v>-1.71109</v>
      </c>
      <c r="I226">
        <v>1</v>
      </c>
      <c r="J226" s="40">
        <v>-9.1</v>
      </c>
      <c r="K226" s="40" t="s">
        <v>889</v>
      </c>
      <c r="L226" t="s">
        <v>591</v>
      </c>
      <c r="M226" t="s">
        <v>2360</v>
      </c>
      <c r="N226" t="s">
        <v>102</v>
      </c>
      <c r="P226" s="1" t="s">
        <v>890</v>
      </c>
      <c r="Q226" s="1" t="s">
        <v>740</v>
      </c>
      <c r="R226" s="41" t="s">
        <v>891</v>
      </c>
      <c r="S226" t="s">
        <v>58</v>
      </c>
      <c r="U226" s="41" t="s">
        <v>921</v>
      </c>
      <c r="V226" t="s">
        <v>856</v>
      </c>
      <c r="W226" t="s">
        <v>285</v>
      </c>
      <c r="X226" t="s">
        <v>79</v>
      </c>
      <c r="Y226" t="s">
        <v>79</v>
      </c>
      <c r="AH226">
        <v>1</v>
      </c>
      <c r="AJ226" s="31"/>
      <c r="AK226" s="32">
        <v>27.402538267777562</v>
      </c>
      <c r="AL226" s="14">
        <v>18.35448750242201</v>
      </c>
      <c r="AM226" s="33">
        <v>18.600000000000001</v>
      </c>
      <c r="AN226" s="14">
        <v>17.200000000000003</v>
      </c>
      <c r="AO226" s="15">
        <v>-4.7826086956521641</v>
      </c>
      <c r="AP226" s="15">
        <v>-5.0639641542336733</v>
      </c>
      <c r="AQ226" s="15">
        <v>16.215917464996334</v>
      </c>
      <c r="AR226" s="15">
        <v>15.739043806383604</v>
      </c>
      <c r="AS226" s="16">
        <v>0.71106899999999995</v>
      </c>
      <c r="AT226" s="16"/>
      <c r="AU226" s="17">
        <v>4.3173913043478356</v>
      </c>
      <c r="AV226" s="17">
        <v>4.0360358457663263</v>
      </c>
      <c r="AW226" s="34" t="s">
        <v>894</v>
      </c>
      <c r="AX226" t="s">
        <v>198</v>
      </c>
      <c r="AY226" t="s">
        <v>1821</v>
      </c>
      <c r="AZ226" t="s">
        <v>198</v>
      </c>
      <c r="BA226" t="s">
        <v>1821</v>
      </c>
      <c r="BB226" t="s">
        <v>198</v>
      </c>
      <c r="BC226" t="s">
        <v>1821</v>
      </c>
      <c r="BD226" s="55">
        <f>3/6</f>
        <v>0.5</v>
      </c>
      <c r="BE226" t="s">
        <v>2372</v>
      </c>
    </row>
    <row r="227" spans="1:57" ht="17" x14ac:dyDescent="0.2">
      <c r="A227" t="s">
        <v>2051</v>
      </c>
      <c r="B227" s="1" t="s">
        <v>887</v>
      </c>
      <c r="C227" t="s">
        <v>49</v>
      </c>
      <c r="D227">
        <v>14</v>
      </c>
      <c r="E227" t="s">
        <v>888</v>
      </c>
      <c r="F227" s="18" t="s">
        <v>880</v>
      </c>
      <c r="G227" s="30">
        <v>55.609160000000003</v>
      </c>
      <c r="H227" s="30">
        <v>-1.71109</v>
      </c>
      <c r="I227">
        <v>1</v>
      </c>
      <c r="J227" s="40">
        <v>-9.1</v>
      </c>
      <c r="K227" s="40" t="s">
        <v>889</v>
      </c>
      <c r="L227" t="s">
        <v>591</v>
      </c>
      <c r="M227" t="s">
        <v>2360</v>
      </c>
      <c r="N227" t="s">
        <v>102</v>
      </c>
      <c r="P227" s="1" t="s">
        <v>890</v>
      </c>
      <c r="Q227" s="1" t="s">
        <v>740</v>
      </c>
      <c r="R227" s="41" t="s">
        <v>902</v>
      </c>
      <c r="S227" t="s">
        <v>58</v>
      </c>
      <c r="U227" s="41" t="s">
        <v>922</v>
      </c>
      <c r="V227" t="s">
        <v>923</v>
      </c>
      <c r="W227" t="s">
        <v>712</v>
      </c>
      <c r="X227" t="s">
        <v>79</v>
      </c>
      <c r="Y227" t="s">
        <v>79</v>
      </c>
      <c r="AH227">
        <v>1</v>
      </c>
      <c r="AJ227" s="31"/>
      <c r="AK227" s="32">
        <v>27.886940515403992</v>
      </c>
      <c r="AL227" s="12">
        <v>18.829201705095912</v>
      </c>
      <c r="AM227" s="33">
        <v>19.100000000000001</v>
      </c>
      <c r="AN227" s="14">
        <v>17.700000000000003</v>
      </c>
      <c r="AO227" s="15">
        <v>-3.6956521739130341</v>
      </c>
      <c r="AP227" s="15">
        <v>-4.2937645805076485</v>
      </c>
      <c r="AQ227" s="15">
        <v>18.058216654384687</v>
      </c>
      <c r="AR227" s="15">
        <v>17.0444668126989</v>
      </c>
      <c r="AS227" s="16">
        <v>0.70994900000000005</v>
      </c>
      <c r="AT227" s="16"/>
      <c r="AU227" s="17">
        <v>5.4043478260869655</v>
      </c>
      <c r="AV227" s="17">
        <v>4.8062354194923511</v>
      </c>
      <c r="AW227" s="34" t="s">
        <v>894</v>
      </c>
      <c r="AX227" t="s">
        <v>1821</v>
      </c>
      <c r="AY227" t="s">
        <v>1821</v>
      </c>
      <c r="AZ227" t="s">
        <v>198</v>
      </c>
      <c r="BA227" t="s">
        <v>1821</v>
      </c>
      <c r="BB227" t="s">
        <v>1821</v>
      </c>
      <c r="BC227" t="s">
        <v>1821</v>
      </c>
      <c r="BD227" s="55">
        <f>5/6</f>
        <v>0.83333333333333337</v>
      </c>
      <c r="BE227" t="s">
        <v>2372</v>
      </c>
    </row>
    <row r="228" spans="1:57" ht="17" x14ac:dyDescent="0.2">
      <c r="A228" t="s">
        <v>2052</v>
      </c>
      <c r="B228" s="1" t="s">
        <v>887</v>
      </c>
      <c r="C228" t="s">
        <v>49</v>
      </c>
      <c r="D228">
        <v>14</v>
      </c>
      <c r="E228" t="s">
        <v>888</v>
      </c>
      <c r="F228" s="18" t="s">
        <v>880</v>
      </c>
      <c r="G228" s="30">
        <v>55.609160000000003</v>
      </c>
      <c r="H228" s="30">
        <v>-1.71109</v>
      </c>
      <c r="I228">
        <v>1</v>
      </c>
      <c r="J228" s="40">
        <v>-9.1</v>
      </c>
      <c r="K228" s="40" t="s">
        <v>889</v>
      </c>
      <c r="L228" t="s">
        <v>591</v>
      </c>
      <c r="M228" t="s">
        <v>2360</v>
      </c>
      <c r="N228" t="s">
        <v>102</v>
      </c>
      <c r="P228" s="1" t="s">
        <v>890</v>
      </c>
      <c r="Q228" s="1" t="s">
        <v>740</v>
      </c>
      <c r="R228" s="41" t="s">
        <v>904</v>
      </c>
      <c r="S228" t="s">
        <v>58</v>
      </c>
      <c r="U228" s="41" t="s">
        <v>924</v>
      </c>
      <c r="V228" t="s">
        <v>893</v>
      </c>
      <c r="W228" t="s">
        <v>285</v>
      </c>
      <c r="X228" t="s">
        <v>79</v>
      </c>
      <c r="Y228" t="s">
        <v>79</v>
      </c>
      <c r="AH228">
        <v>1</v>
      </c>
      <c r="AJ228" s="31"/>
      <c r="AK228" s="32">
        <v>27.111896919201708</v>
      </c>
      <c r="AL228" s="14">
        <v>18.069658980817675</v>
      </c>
      <c r="AM228" s="33">
        <v>18.3</v>
      </c>
      <c r="AN228" s="14">
        <v>16.900000000000002</v>
      </c>
      <c r="AO228" s="15">
        <v>-5.4347826086956443</v>
      </c>
      <c r="AP228" s="15">
        <v>-5.5260838984692811</v>
      </c>
      <c r="AQ228" s="15">
        <v>15.110537951363316</v>
      </c>
      <c r="AR228" s="15">
        <v>14.955790002594439</v>
      </c>
      <c r="AS228" s="16">
        <v>0.71009299999999997</v>
      </c>
      <c r="AT228" s="16"/>
      <c r="AU228" s="17">
        <v>3.6652173913043553</v>
      </c>
      <c r="AV228" s="17">
        <v>3.5739161015307186</v>
      </c>
      <c r="AW228" s="34" t="s">
        <v>894</v>
      </c>
      <c r="AX228" t="s">
        <v>198</v>
      </c>
      <c r="AY228" t="s">
        <v>1821</v>
      </c>
      <c r="AZ228" t="s">
        <v>198</v>
      </c>
      <c r="BA228" t="s">
        <v>1821</v>
      </c>
      <c r="BB228" t="s">
        <v>198</v>
      </c>
      <c r="BC228" t="s">
        <v>1821</v>
      </c>
      <c r="BD228" s="55">
        <f>3/6</f>
        <v>0.5</v>
      </c>
      <c r="BE228" t="s">
        <v>2372</v>
      </c>
    </row>
    <row r="229" spans="1:57" x14ac:dyDescent="0.2">
      <c r="A229" t="s">
        <v>2053</v>
      </c>
      <c r="B229" s="1" t="s">
        <v>887</v>
      </c>
      <c r="C229" t="s">
        <v>49</v>
      </c>
      <c r="D229">
        <v>14</v>
      </c>
      <c r="E229" t="s">
        <v>888</v>
      </c>
      <c r="F229" s="18" t="s">
        <v>880</v>
      </c>
      <c r="G229" s="30">
        <v>55.609160000000003</v>
      </c>
      <c r="H229" s="30">
        <v>-1.71109</v>
      </c>
      <c r="I229">
        <v>1</v>
      </c>
      <c r="J229" s="40">
        <v>-9.1</v>
      </c>
      <c r="K229" s="40" t="s">
        <v>889</v>
      </c>
      <c r="L229" t="s">
        <v>591</v>
      </c>
      <c r="M229" t="s">
        <v>2360</v>
      </c>
      <c r="N229" t="s">
        <v>102</v>
      </c>
      <c r="P229" s="1" t="s">
        <v>890</v>
      </c>
      <c r="Q229" s="1" t="s">
        <v>740</v>
      </c>
      <c r="R229" s="42" t="s">
        <v>904</v>
      </c>
      <c r="S229" t="s">
        <v>58</v>
      </c>
      <c r="U229" s="42" t="s">
        <v>925</v>
      </c>
      <c r="V229" t="s">
        <v>926</v>
      </c>
      <c r="W229" t="s">
        <v>77</v>
      </c>
      <c r="X229" t="s">
        <v>79</v>
      </c>
      <c r="Y229" t="s">
        <v>79</v>
      </c>
      <c r="AH229">
        <v>1</v>
      </c>
      <c r="AJ229" s="31"/>
      <c r="AK229" s="32">
        <v>25.561809726797133</v>
      </c>
      <c r="AL229" s="12">
        <v>16.55057353226119</v>
      </c>
      <c r="AM229" s="33">
        <v>16.7</v>
      </c>
      <c r="AN229" s="14">
        <v>15.299999999999999</v>
      </c>
      <c r="AO229" s="15">
        <v>-8.9130434782608692</v>
      </c>
      <c r="AP229" s="15">
        <v>-7.9907225343925603</v>
      </c>
      <c r="AQ229" s="15">
        <v>9.2151805453205604</v>
      </c>
      <c r="AR229" s="15">
        <v>10.778436382385491</v>
      </c>
      <c r="AS229" s="16">
        <v>0.70991199999999999</v>
      </c>
      <c r="AT229" s="16"/>
      <c r="AU229" s="17">
        <v>0.18695652173913047</v>
      </c>
      <c r="AV229" s="17">
        <v>1.1092774656074393</v>
      </c>
      <c r="AW229" s="34" t="s">
        <v>894</v>
      </c>
      <c r="AX229" t="s">
        <v>198</v>
      </c>
      <c r="AY229" t="s">
        <v>198</v>
      </c>
      <c r="AZ229" t="s">
        <v>198</v>
      </c>
      <c r="BA229" t="s">
        <v>198</v>
      </c>
      <c r="BB229" t="s">
        <v>198</v>
      </c>
      <c r="BC229" t="s">
        <v>1821</v>
      </c>
      <c r="BD229" s="55">
        <f>0/6</f>
        <v>0</v>
      </c>
      <c r="BE229" t="s">
        <v>2371</v>
      </c>
    </row>
    <row r="230" spans="1:57" ht="17" x14ac:dyDescent="0.2">
      <c r="A230" t="s">
        <v>2054</v>
      </c>
      <c r="B230" s="1" t="s">
        <v>887</v>
      </c>
      <c r="C230" t="s">
        <v>49</v>
      </c>
      <c r="D230">
        <v>14</v>
      </c>
      <c r="E230" t="s">
        <v>888</v>
      </c>
      <c r="F230" s="18" t="s">
        <v>880</v>
      </c>
      <c r="G230" s="30">
        <v>55.609160000000003</v>
      </c>
      <c r="H230" s="30">
        <v>-1.71109</v>
      </c>
      <c r="I230">
        <v>1</v>
      </c>
      <c r="J230" s="40">
        <v>-9.1</v>
      </c>
      <c r="K230" s="40" t="s">
        <v>889</v>
      </c>
      <c r="L230" t="s">
        <v>591</v>
      </c>
      <c r="M230" t="s">
        <v>2360</v>
      </c>
      <c r="N230" t="s">
        <v>102</v>
      </c>
      <c r="P230" s="1" t="s">
        <v>890</v>
      </c>
      <c r="Q230" s="1" t="s">
        <v>740</v>
      </c>
      <c r="R230" s="41" t="s">
        <v>904</v>
      </c>
      <c r="S230" t="s">
        <v>58</v>
      </c>
      <c r="U230" s="41" t="s">
        <v>927</v>
      </c>
      <c r="V230" t="s">
        <v>121</v>
      </c>
      <c r="W230" t="s">
        <v>77</v>
      </c>
      <c r="X230" t="s">
        <v>79</v>
      </c>
      <c r="Y230" t="s">
        <v>79</v>
      </c>
      <c r="AH230">
        <v>1</v>
      </c>
      <c r="AJ230" s="31"/>
      <c r="AK230" s="32">
        <v>27.111896919201708</v>
      </c>
      <c r="AL230" s="14">
        <v>18.069658980817675</v>
      </c>
      <c r="AM230" s="33">
        <v>18.3</v>
      </c>
      <c r="AN230" s="14">
        <v>16.900000000000002</v>
      </c>
      <c r="AO230" s="15">
        <v>-5.4347826086956443</v>
      </c>
      <c r="AP230" s="15">
        <v>-5.5260838984692811</v>
      </c>
      <c r="AQ230" s="15">
        <v>15.110537951363316</v>
      </c>
      <c r="AR230" s="15">
        <v>14.955790002594439</v>
      </c>
      <c r="AS230" s="16">
        <v>0.710449</v>
      </c>
      <c r="AT230" s="16"/>
      <c r="AU230" s="17">
        <v>3.6652173913043553</v>
      </c>
      <c r="AV230" s="17">
        <v>3.5739161015307186</v>
      </c>
      <c r="AW230" s="34" t="s">
        <v>894</v>
      </c>
      <c r="AX230" t="s">
        <v>198</v>
      </c>
      <c r="AY230" t="s">
        <v>1821</v>
      </c>
      <c r="AZ230" t="s">
        <v>198</v>
      </c>
      <c r="BA230" t="s">
        <v>1821</v>
      </c>
      <c r="BB230" t="s">
        <v>198</v>
      </c>
      <c r="BC230" t="s">
        <v>1821</v>
      </c>
      <c r="BD230" s="55">
        <f>3/6</f>
        <v>0.5</v>
      </c>
      <c r="BE230" t="s">
        <v>2372</v>
      </c>
    </row>
    <row r="231" spans="1:57" ht="17" x14ac:dyDescent="0.2">
      <c r="A231" t="s">
        <v>2055</v>
      </c>
      <c r="B231" s="1" t="s">
        <v>887</v>
      </c>
      <c r="C231" t="s">
        <v>49</v>
      </c>
      <c r="D231">
        <v>14</v>
      </c>
      <c r="E231" t="s">
        <v>888</v>
      </c>
      <c r="F231" s="18" t="s">
        <v>880</v>
      </c>
      <c r="G231" s="30">
        <v>55.609160000000003</v>
      </c>
      <c r="H231" s="30">
        <v>-1.71109</v>
      </c>
      <c r="I231">
        <v>1</v>
      </c>
      <c r="J231" s="40">
        <v>-9.1</v>
      </c>
      <c r="K231" s="40" t="s">
        <v>889</v>
      </c>
      <c r="L231" t="s">
        <v>591</v>
      </c>
      <c r="M231" t="s">
        <v>2360</v>
      </c>
      <c r="N231" t="s">
        <v>102</v>
      </c>
      <c r="P231" s="1" t="s">
        <v>890</v>
      </c>
      <c r="Q231" s="1" t="s">
        <v>740</v>
      </c>
      <c r="R231" s="41" t="s">
        <v>904</v>
      </c>
      <c r="S231" t="s">
        <v>58</v>
      </c>
      <c r="U231" s="41" t="s">
        <v>928</v>
      </c>
      <c r="V231" t="s">
        <v>422</v>
      </c>
      <c r="W231" t="s">
        <v>140</v>
      </c>
      <c r="X231" t="s">
        <v>79</v>
      </c>
      <c r="Y231" t="s">
        <v>79</v>
      </c>
      <c r="AH231">
        <v>1</v>
      </c>
      <c r="AJ231" s="31"/>
      <c r="AK231" s="32">
        <v>27.499418717302849</v>
      </c>
      <c r="AL231" s="12">
        <v>18.449430342956791</v>
      </c>
      <c r="AM231" s="33">
        <v>18.7</v>
      </c>
      <c r="AN231" s="14">
        <v>17.3</v>
      </c>
      <c r="AO231" s="15">
        <v>-4.5652173913043432</v>
      </c>
      <c r="AP231" s="15">
        <v>-4.9099242394884683</v>
      </c>
      <c r="AQ231" s="15">
        <v>16.584377302873996</v>
      </c>
      <c r="AR231" s="15">
        <v>16.000128407646663</v>
      </c>
      <c r="AS231" s="16">
        <v>0.71251699999999996</v>
      </c>
      <c r="AT231" s="16"/>
      <c r="AU231" s="17">
        <v>4.5347826086956564</v>
      </c>
      <c r="AV231" s="17">
        <v>4.1900757605115313</v>
      </c>
      <c r="AW231" s="34" t="s">
        <v>894</v>
      </c>
      <c r="AX231" t="s">
        <v>198</v>
      </c>
      <c r="AY231" t="s">
        <v>1821</v>
      </c>
      <c r="AZ231" t="s">
        <v>1821</v>
      </c>
      <c r="BA231" t="s">
        <v>1821</v>
      </c>
      <c r="BB231" t="s">
        <v>198</v>
      </c>
      <c r="BC231" t="s">
        <v>1821</v>
      </c>
      <c r="BD231" s="55">
        <f>4/6</f>
        <v>0.66666666666666663</v>
      </c>
      <c r="BE231" t="s">
        <v>2372</v>
      </c>
    </row>
    <row r="232" spans="1:57" ht="17" x14ac:dyDescent="0.2">
      <c r="A232" t="s">
        <v>2056</v>
      </c>
      <c r="B232" s="1" t="s">
        <v>887</v>
      </c>
      <c r="C232" t="s">
        <v>49</v>
      </c>
      <c r="D232">
        <v>14</v>
      </c>
      <c r="E232" t="s">
        <v>888</v>
      </c>
      <c r="F232" s="18" t="s">
        <v>880</v>
      </c>
      <c r="G232" s="30">
        <v>55.609160000000003</v>
      </c>
      <c r="H232" s="30">
        <v>-1.71109</v>
      </c>
      <c r="I232">
        <v>1</v>
      </c>
      <c r="J232" s="40">
        <v>-9.1</v>
      </c>
      <c r="K232" s="40" t="s">
        <v>889</v>
      </c>
      <c r="L232" t="s">
        <v>591</v>
      </c>
      <c r="M232" t="s">
        <v>2360</v>
      </c>
      <c r="N232" t="s">
        <v>102</v>
      </c>
      <c r="P232" s="1" t="s">
        <v>890</v>
      </c>
      <c r="Q232" s="1" t="s">
        <v>740</v>
      </c>
      <c r="R232" s="41" t="s">
        <v>904</v>
      </c>
      <c r="S232" t="s">
        <v>58</v>
      </c>
      <c r="U232" s="41" t="s">
        <v>929</v>
      </c>
      <c r="V232" t="s">
        <v>265</v>
      </c>
      <c r="W232" t="s">
        <v>140</v>
      </c>
      <c r="X232" t="s">
        <v>79</v>
      </c>
      <c r="Y232" t="s">
        <v>79</v>
      </c>
      <c r="AH232">
        <v>1</v>
      </c>
      <c r="AJ232" s="31"/>
      <c r="AK232" s="32">
        <v>25.464929277271846</v>
      </c>
      <c r="AL232" s="14">
        <v>16.455630691726409</v>
      </c>
      <c r="AM232" s="33">
        <v>16.600000000000001</v>
      </c>
      <c r="AN232" s="14">
        <v>15.200000000000001</v>
      </c>
      <c r="AO232" s="15">
        <v>-9.13043478260869</v>
      </c>
      <c r="AP232" s="15">
        <v>-8.1447624491377653</v>
      </c>
      <c r="AQ232" s="15">
        <v>8.8467207074428984</v>
      </c>
      <c r="AR232" s="15">
        <v>10.517351781122432</v>
      </c>
      <c r="AS232" s="16">
        <v>0.71090699999999996</v>
      </c>
      <c r="AT232" s="16"/>
      <c r="AU232" s="17">
        <v>-3.0434782608690369E-2</v>
      </c>
      <c r="AV232" s="17">
        <v>0.95523755086223439</v>
      </c>
      <c r="AW232" s="34" t="s">
        <v>894</v>
      </c>
      <c r="AX232" t="s">
        <v>198</v>
      </c>
      <c r="AY232" t="s">
        <v>198</v>
      </c>
      <c r="AZ232" t="s">
        <v>198</v>
      </c>
      <c r="BA232" t="s">
        <v>1821</v>
      </c>
      <c r="BB232" t="s">
        <v>198</v>
      </c>
      <c r="BC232" t="s">
        <v>1821</v>
      </c>
      <c r="BD232" s="55">
        <f>2/6</f>
        <v>0.33333333333333331</v>
      </c>
      <c r="BE232" t="s">
        <v>2371</v>
      </c>
    </row>
    <row r="233" spans="1:57" ht="17" x14ac:dyDescent="0.2">
      <c r="A233" t="s">
        <v>2057</v>
      </c>
      <c r="B233" s="1" t="s">
        <v>887</v>
      </c>
      <c r="C233" t="s">
        <v>49</v>
      </c>
      <c r="D233">
        <v>14</v>
      </c>
      <c r="E233" t="s">
        <v>888</v>
      </c>
      <c r="F233" s="18" t="s">
        <v>880</v>
      </c>
      <c r="G233" s="30">
        <v>55.609160000000003</v>
      </c>
      <c r="H233" s="30">
        <v>-1.71109</v>
      </c>
      <c r="I233">
        <v>1</v>
      </c>
      <c r="J233" s="40">
        <v>-9.1</v>
      </c>
      <c r="K233" s="40" t="s">
        <v>889</v>
      </c>
      <c r="L233" t="s">
        <v>591</v>
      </c>
      <c r="M233" t="s">
        <v>2360</v>
      </c>
      <c r="N233" t="s">
        <v>102</v>
      </c>
      <c r="P233" s="1" t="s">
        <v>890</v>
      </c>
      <c r="Q233" s="1" t="s">
        <v>740</v>
      </c>
      <c r="R233" s="41" t="s">
        <v>891</v>
      </c>
      <c r="S233" t="s">
        <v>58</v>
      </c>
      <c r="U233" s="41" t="s">
        <v>930</v>
      </c>
      <c r="V233" t="s">
        <v>114</v>
      </c>
      <c r="W233" t="s">
        <v>140</v>
      </c>
      <c r="X233" t="s">
        <v>79</v>
      </c>
      <c r="Y233" t="s">
        <v>79</v>
      </c>
      <c r="AH233">
        <v>1</v>
      </c>
      <c r="AJ233" s="31"/>
      <c r="AK233" s="32">
        <v>28.85574501065685</v>
      </c>
      <c r="AL233" s="12">
        <v>19.778630110443714</v>
      </c>
      <c r="AM233" s="33">
        <v>20.100000000000001</v>
      </c>
      <c r="AN233" s="14">
        <v>18.700000000000003</v>
      </c>
      <c r="AO233" s="15">
        <v>-1.5217391304347734</v>
      </c>
      <c r="AP233" s="15">
        <v>-2.7533654330556061</v>
      </c>
      <c r="AQ233" s="15">
        <v>21.742815033161403</v>
      </c>
      <c r="AR233" s="15">
        <v>19.655312825329482</v>
      </c>
      <c r="AS233" s="16"/>
      <c r="AT233" s="16"/>
      <c r="AU233" s="17">
        <v>7.5782608695652263</v>
      </c>
      <c r="AV233" s="17">
        <v>6.3466345669443935</v>
      </c>
      <c r="AW233" s="34" t="s">
        <v>894</v>
      </c>
      <c r="AX233" t="s">
        <v>1821</v>
      </c>
      <c r="AY233" t="s">
        <v>1821</v>
      </c>
      <c r="AZ233" t="s">
        <v>1556</v>
      </c>
      <c r="BA233" t="s">
        <v>1556</v>
      </c>
      <c r="BB233" t="s">
        <v>1821</v>
      </c>
      <c r="BC233" t="s">
        <v>1556</v>
      </c>
      <c r="BD233" s="55">
        <f>3/3</f>
        <v>1</v>
      </c>
      <c r="BE233" t="s">
        <v>2372</v>
      </c>
    </row>
    <row r="234" spans="1:57" ht="17" x14ac:dyDescent="0.2">
      <c r="A234" t="s">
        <v>2058</v>
      </c>
      <c r="B234" s="1" t="s">
        <v>887</v>
      </c>
      <c r="C234" t="s">
        <v>49</v>
      </c>
      <c r="D234">
        <v>14</v>
      </c>
      <c r="E234" t="s">
        <v>888</v>
      </c>
      <c r="F234" s="18" t="s">
        <v>880</v>
      </c>
      <c r="G234" s="30">
        <v>55.609160000000003</v>
      </c>
      <c r="H234" s="30">
        <v>-1.71109</v>
      </c>
      <c r="I234">
        <v>1</v>
      </c>
      <c r="J234" s="40">
        <v>-9.1</v>
      </c>
      <c r="K234" s="40" t="s">
        <v>889</v>
      </c>
      <c r="L234" t="s">
        <v>591</v>
      </c>
      <c r="M234" t="s">
        <v>2360</v>
      </c>
      <c r="N234" t="s">
        <v>102</v>
      </c>
      <c r="P234" s="1" t="s">
        <v>890</v>
      </c>
      <c r="Q234" s="1" t="s">
        <v>740</v>
      </c>
      <c r="R234" s="41" t="s">
        <v>904</v>
      </c>
      <c r="S234" t="s">
        <v>58</v>
      </c>
      <c r="U234" s="41" t="s">
        <v>931</v>
      </c>
      <c r="V234" t="s">
        <v>733</v>
      </c>
      <c r="W234" t="s">
        <v>140</v>
      </c>
      <c r="X234" t="s">
        <v>79</v>
      </c>
      <c r="Y234" t="s">
        <v>79</v>
      </c>
      <c r="AH234">
        <v>1</v>
      </c>
      <c r="AJ234" s="31"/>
      <c r="AK234" s="32">
        <v>27.693179616353419</v>
      </c>
      <c r="AL234" s="12">
        <v>18.63931602402635</v>
      </c>
      <c r="AM234" s="33">
        <v>18.899999999999999</v>
      </c>
      <c r="AN234" s="14">
        <v>17.5</v>
      </c>
      <c r="AO234" s="15">
        <v>-4.1304347826086927</v>
      </c>
      <c r="AP234" s="15">
        <v>-4.6018444099980655</v>
      </c>
      <c r="AQ234" s="15">
        <v>17.321296978629334</v>
      </c>
      <c r="AR234" s="15">
        <v>16.522297610172771</v>
      </c>
      <c r="AS234" s="16"/>
      <c r="AT234" s="16"/>
      <c r="AU234" s="17">
        <v>4.969565217391307</v>
      </c>
      <c r="AV234" s="17">
        <v>4.4981555900019341</v>
      </c>
      <c r="AW234" s="34" t="s">
        <v>894</v>
      </c>
      <c r="AX234" t="s">
        <v>1821</v>
      </c>
      <c r="AY234" t="s">
        <v>1821</v>
      </c>
      <c r="AZ234" t="s">
        <v>1556</v>
      </c>
      <c r="BA234" t="s">
        <v>1556</v>
      </c>
      <c r="BB234" t="s">
        <v>1821</v>
      </c>
      <c r="BC234" t="s">
        <v>1556</v>
      </c>
      <c r="BD234" s="55">
        <f>3/3</f>
        <v>1</v>
      </c>
      <c r="BE234" t="s">
        <v>2372</v>
      </c>
    </row>
    <row r="235" spans="1:57" x14ac:dyDescent="0.2">
      <c r="A235" t="s">
        <v>2059</v>
      </c>
      <c r="B235" s="1" t="s">
        <v>887</v>
      </c>
      <c r="C235" t="s">
        <v>49</v>
      </c>
      <c r="D235">
        <v>14</v>
      </c>
      <c r="E235" t="s">
        <v>888</v>
      </c>
      <c r="F235" s="18" t="s">
        <v>880</v>
      </c>
      <c r="G235" s="30">
        <v>55.609160000000003</v>
      </c>
      <c r="H235" s="30">
        <v>-1.71109</v>
      </c>
      <c r="I235">
        <v>1</v>
      </c>
      <c r="J235" s="40">
        <v>-9.1</v>
      </c>
      <c r="K235" s="40" t="s">
        <v>889</v>
      </c>
      <c r="L235" t="s">
        <v>591</v>
      </c>
      <c r="M235" t="s">
        <v>2360</v>
      </c>
      <c r="N235" t="s">
        <v>102</v>
      </c>
      <c r="P235" s="1" t="s">
        <v>890</v>
      </c>
      <c r="Q235" s="1" t="s">
        <v>740</v>
      </c>
      <c r="R235" s="42" t="s">
        <v>891</v>
      </c>
      <c r="S235" t="s">
        <v>58</v>
      </c>
      <c r="U235" s="42" t="s">
        <v>932</v>
      </c>
      <c r="V235" t="s">
        <v>163</v>
      </c>
      <c r="W235" t="s">
        <v>77</v>
      </c>
      <c r="X235" t="s">
        <v>79</v>
      </c>
      <c r="Y235" t="s">
        <v>79</v>
      </c>
      <c r="AH235">
        <v>1</v>
      </c>
      <c r="AJ235" s="31"/>
      <c r="AK235" s="32">
        <v>27.693179616353419</v>
      </c>
      <c r="AL235" s="14">
        <v>18.63931602402635</v>
      </c>
      <c r="AM235" s="33">
        <v>18.899999999999999</v>
      </c>
      <c r="AN235" s="14">
        <v>17.5</v>
      </c>
      <c r="AO235" s="15">
        <v>-4.1304347826086927</v>
      </c>
      <c r="AP235" s="15">
        <v>-4.6018444099980655</v>
      </c>
      <c r="AQ235" s="15">
        <v>17.321296978629334</v>
      </c>
      <c r="AR235" s="15">
        <v>16.522297610172771</v>
      </c>
      <c r="AS235" s="16"/>
      <c r="AT235" s="16"/>
      <c r="AU235" s="17">
        <v>4.969565217391307</v>
      </c>
      <c r="AV235" s="17">
        <v>4.4981555900019341</v>
      </c>
      <c r="AW235" s="34" t="s">
        <v>894</v>
      </c>
      <c r="AX235" t="s">
        <v>1821</v>
      </c>
      <c r="AY235" t="s">
        <v>1821</v>
      </c>
      <c r="AZ235" t="s">
        <v>1556</v>
      </c>
      <c r="BA235" t="s">
        <v>1556</v>
      </c>
      <c r="BB235" t="s">
        <v>1821</v>
      </c>
      <c r="BC235" t="s">
        <v>1556</v>
      </c>
      <c r="BD235" s="55">
        <f>3/3</f>
        <v>1</v>
      </c>
      <c r="BE235" t="s">
        <v>2372</v>
      </c>
    </row>
    <row r="236" spans="1:57" ht="17" x14ac:dyDescent="0.2">
      <c r="A236" t="s">
        <v>2060</v>
      </c>
      <c r="B236" s="1" t="s">
        <v>887</v>
      </c>
      <c r="C236" t="s">
        <v>49</v>
      </c>
      <c r="D236">
        <v>14</v>
      </c>
      <c r="E236" t="s">
        <v>888</v>
      </c>
      <c r="F236" s="18" t="s">
        <v>880</v>
      </c>
      <c r="G236" s="30">
        <v>55.609160000000003</v>
      </c>
      <c r="H236" s="30">
        <v>-1.71109</v>
      </c>
      <c r="I236">
        <v>1</v>
      </c>
      <c r="J236" s="40">
        <v>-9.1</v>
      </c>
      <c r="K236" s="40" t="s">
        <v>889</v>
      </c>
      <c r="L236" t="s">
        <v>591</v>
      </c>
      <c r="M236" t="s">
        <v>2360</v>
      </c>
      <c r="N236" t="s">
        <v>102</v>
      </c>
      <c r="P236" s="1" t="s">
        <v>890</v>
      </c>
      <c r="Q236" s="1" t="s">
        <v>740</v>
      </c>
      <c r="R236" s="41" t="s">
        <v>904</v>
      </c>
      <c r="S236" t="s">
        <v>58</v>
      </c>
      <c r="U236" s="41" t="s">
        <v>933</v>
      </c>
      <c r="V236" t="s">
        <v>139</v>
      </c>
      <c r="W236" t="s">
        <v>127</v>
      </c>
      <c r="X236" t="s">
        <v>85</v>
      </c>
      <c r="Y236" t="s">
        <v>85</v>
      </c>
      <c r="AH236">
        <v>0</v>
      </c>
      <c r="AJ236" s="31"/>
      <c r="AK236" s="32">
        <v>26.724375121100561</v>
      </c>
      <c r="AL236" s="12">
        <v>17.689887618678551</v>
      </c>
      <c r="AM236" s="33">
        <v>17.899999999999999</v>
      </c>
      <c r="AN236" s="14">
        <v>16.5</v>
      </c>
      <c r="AO236" s="15">
        <v>-6.3043478260869534</v>
      </c>
      <c r="AP236" s="15">
        <v>-6.142243557450108</v>
      </c>
      <c r="AQ236" s="15">
        <v>13.636698599852622</v>
      </c>
      <c r="AR236" s="15">
        <v>13.91145159754219</v>
      </c>
      <c r="AS236" s="16"/>
      <c r="AT236" s="16"/>
      <c r="AU236" s="17">
        <v>2.7956521739130462</v>
      </c>
      <c r="AV236" s="17">
        <v>2.9577564425498917</v>
      </c>
      <c r="AW236" s="34" t="s">
        <v>894</v>
      </c>
      <c r="AX236" t="s">
        <v>198</v>
      </c>
      <c r="AY236" t="s">
        <v>1821</v>
      </c>
      <c r="AZ236" t="s">
        <v>1556</v>
      </c>
      <c r="BA236" t="s">
        <v>1556</v>
      </c>
      <c r="BB236" t="s">
        <v>198</v>
      </c>
      <c r="BC236" t="s">
        <v>1556</v>
      </c>
      <c r="BD236" s="55">
        <f>1/3</f>
        <v>0.33333333333333331</v>
      </c>
      <c r="BE236" t="s">
        <v>2371</v>
      </c>
    </row>
    <row r="237" spans="1:57" ht="17" x14ac:dyDescent="0.2">
      <c r="A237" t="s">
        <v>2061</v>
      </c>
      <c r="B237" s="1" t="s">
        <v>887</v>
      </c>
      <c r="C237" t="s">
        <v>49</v>
      </c>
      <c r="D237">
        <v>14</v>
      </c>
      <c r="E237" t="s">
        <v>888</v>
      </c>
      <c r="F237" s="18" t="s">
        <v>880</v>
      </c>
      <c r="G237" s="30">
        <v>55.609160000000003</v>
      </c>
      <c r="H237" s="30">
        <v>-1.71109</v>
      </c>
      <c r="I237">
        <v>1</v>
      </c>
      <c r="J237" s="40">
        <v>-9.1</v>
      </c>
      <c r="K237" s="40" t="s">
        <v>889</v>
      </c>
      <c r="L237" t="s">
        <v>591</v>
      </c>
      <c r="M237" t="s">
        <v>2360</v>
      </c>
      <c r="N237" t="s">
        <v>102</v>
      </c>
      <c r="P237" s="1" t="s">
        <v>890</v>
      </c>
      <c r="Q237" s="1" t="s">
        <v>740</v>
      </c>
      <c r="R237" s="41" t="s">
        <v>902</v>
      </c>
      <c r="S237" t="s">
        <v>58</v>
      </c>
      <c r="U237" s="41" t="s">
        <v>934</v>
      </c>
      <c r="V237" t="s">
        <v>893</v>
      </c>
      <c r="W237" t="s">
        <v>472</v>
      </c>
      <c r="X237" t="s">
        <v>85</v>
      </c>
      <c r="Y237" t="s">
        <v>85</v>
      </c>
      <c r="AH237">
        <v>0</v>
      </c>
      <c r="AJ237" s="31"/>
      <c r="AK237" s="32">
        <v>27.499418717302849</v>
      </c>
      <c r="AL237" s="14">
        <v>18.449430342956791</v>
      </c>
      <c r="AM237" s="33">
        <v>18.7</v>
      </c>
      <c r="AN237" s="14">
        <v>17.3</v>
      </c>
      <c r="AO237" s="15">
        <v>-4.5652173913043432</v>
      </c>
      <c r="AP237" s="15">
        <v>-4.9099242394884683</v>
      </c>
      <c r="AQ237" s="15">
        <v>16.584377302873996</v>
      </c>
      <c r="AR237" s="15">
        <v>16.000128407646663</v>
      </c>
      <c r="AS237" s="16"/>
      <c r="AT237" s="16"/>
      <c r="AU237" s="17">
        <v>4.5347826086956564</v>
      </c>
      <c r="AV237" s="17">
        <v>4.1900757605115313</v>
      </c>
      <c r="AW237" s="34" t="s">
        <v>894</v>
      </c>
      <c r="AX237" t="s">
        <v>198</v>
      </c>
      <c r="AY237" t="s">
        <v>1821</v>
      </c>
      <c r="AZ237" t="s">
        <v>1556</v>
      </c>
      <c r="BA237" t="s">
        <v>1556</v>
      </c>
      <c r="BB237" t="s">
        <v>198</v>
      </c>
      <c r="BC237" t="s">
        <v>1556</v>
      </c>
      <c r="BD237" s="55">
        <f>1/3</f>
        <v>0.33333333333333331</v>
      </c>
      <c r="BE237" t="s">
        <v>2371</v>
      </c>
    </row>
    <row r="238" spans="1:57" ht="17" x14ac:dyDescent="0.2">
      <c r="A238" t="s">
        <v>2062</v>
      </c>
      <c r="B238" s="1" t="s">
        <v>887</v>
      </c>
      <c r="C238" t="s">
        <v>49</v>
      </c>
      <c r="D238">
        <v>14</v>
      </c>
      <c r="E238" t="s">
        <v>888</v>
      </c>
      <c r="F238" s="18" t="s">
        <v>880</v>
      </c>
      <c r="G238" s="30">
        <v>55.609160000000003</v>
      </c>
      <c r="H238" s="30">
        <v>-1.71109</v>
      </c>
      <c r="I238">
        <v>1</v>
      </c>
      <c r="J238" s="40">
        <v>-9.1</v>
      </c>
      <c r="K238" s="40" t="s">
        <v>889</v>
      </c>
      <c r="L238" t="s">
        <v>591</v>
      </c>
      <c r="M238" t="s">
        <v>2360</v>
      </c>
      <c r="N238" t="s">
        <v>102</v>
      </c>
      <c r="P238" s="1" t="s">
        <v>890</v>
      </c>
      <c r="Q238" s="1" t="s">
        <v>740</v>
      </c>
      <c r="R238" s="41" t="s">
        <v>902</v>
      </c>
      <c r="S238" t="s">
        <v>58</v>
      </c>
      <c r="U238" s="41" t="s">
        <v>935</v>
      </c>
      <c r="V238" t="s">
        <v>258</v>
      </c>
      <c r="W238" s="18" t="s">
        <v>127</v>
      </c>
      <c r="X238" t="s">
        <v>85</v>
      </c>
      <c r="Y238" t="s">
        <v>85</v>
      </c>
      <c r="AH238">
        <v>0</v>
      </c>
      <c r="AJ238" s="31"/>
      <c r="AK238" s="32">
        <v>26.14309242394885</v>
      </c>
      <c r="AL238" s="12">
        <v>17.120230575469872</v>
      </c>
      <c r="AM238" s="33">
        <v>17.3</v>
      </c>
      <c r="AN238" s="14">
        <v>15.9</v>
      </c>
      <c r="AO238" s="15">
        <v>-7.6086956521739086</v>
      </c>
      <c r="AP238" s="15">
        <v>-7.0664830459213235</v>
      </c>
      <c r="AQ238" s="15">
        <v>11.425939572586595</v>
      </c>
      <c r="AR238" s="15">
        <v>12.344943989963859</v>
      </c>
      <c r="AS238" s="16"/>
      <c r="AT238" s="16"/>
      <c r="AU238" s="17">
        <v>1.491304347826091</v>
      </c>
      <c r="AV238" s="17">
        <v>2.0335169540786762</v>
      </c>
      <c r="AW238" s="34" t="s">
        <v>894</v>
      </c>
      <c r="AX238" t="s">
        <v>198</v>
      </c>
      <c r="AY238" t="s">
        <v>198</v>
      </c>
      <c r="AZ238" t="s">
        <v>1556</v>
      </c>
      <c r="BA238" t="s">
        <v>1556</v>
      </c>
      <c r="BB238" t="s">
        <v>198</v>
      </c>
      <c r="BC238" t="s">
        <v>1556</v>
      </c>
      <c r="BD238" s="55">
        <f t="shared" ref="BD238" si="18">0/3</f>
        <v>0</v>
      </c>
      <c r="BE238" t="s">
        <v>2371</v>
      </c>
    </row>
    <row r="239" spans="1:57" ht="17" x14ac:dyDescent="0.2">
      <c r="A239" t="s">
        <v>2063</v>
      </c>
      <c r="B239" s="1" t="s">
        <v>887</v>
      </c>
      <c r="C239" t="s">
        <v>49</v>
      </c>
      <c r="D239">
        <v>14</v>
      </c>
      <c r="E239" t="s">
        <v>888</v>
      </c>
      <c r="F239" s="18" t="s">
        <v>880</v>
      </c>
      <c r="G239" s="30">
        <v>55.609160000000003</v>
      </c>
      <c r="H239" s="30">
        <v>-1.71109</v>
      </c>
      <c r="I239">
        <v>1</v>
      </c>
      <c r="J239" s="40">
        <v>-9.1</v>
      </c>
      <c r="K239" s="40" t="s">
        <v>889</v>
      </c>
      <c r="L239" t="s">
        <v>591</v>
      </c>
      <c r="M239" t="s">
        <v>2360</v>
      </c>
      <c r="N239" t="s">
        <v>102</v>
      </c>
      <c r="P239" s="1" t="s">
        <v>890</v>
      </c>
      <c r="Q239" s="1" t="s">
        <v>740</v>
      </c>
      <c r="R239" s="41" t="s">
        <v>906</v>
      </c>
      <c r="S239" t="s">
        <v>58</v>
      </c>
      <c r="U239" s="41" t="s">
        <v>936</v>
      </c>
      <c r="V239" t="s">
        <v>367</v>
      </c>
      <c r="W239" t="s">
        <v>472</v>
      </c>
      <c r="X239" t="s">
        <v>85</v>
      </c>
      <c r="Y239" t="s">
        <v>85</v>
      </c>
      <c r="AH239">
        <v>0</v>
      </c>
      <c r="AJ239" s="31"/>
      <c r="AK239" s="32">
        <v>27.111896919201708</v>
      </c>
      <c r="AL239" s="14">
        <v>18.069658980817675</v>
      </c>
      <c r="AM239" s="33">
        <v>18.3</v>
      </c>
      <c r="AN239" s="14">
        <v>16.900000000000002</v>
      </c>
      <c r="AO239" s="15">
        <v>-5.4347826086956443</v>
      </c>
      <c r="AP239" s="15">
        <v>-5.5260838984692811</v>
      </c>
      <c r="AQ239" s="15">
        <v>15.110537951363316</v>
      </c>
      <c r="AR239" s="15">
        <v>14.955790002594439</v>
      </c>
      <c r="AS239" s="16"/>
      <c r="AT239" s="16"/>
      <c r="AU239" s="17">
        <v>3.6652173913043553</v>
      </c>
      <c r="AV239" s="17">
        <v>3.5739161015307186</v>
      </c>
      <c r="AW239" s="34" t="s">
        <v>894</v>
      </c>
      <c r="AX239" t="s">
        <v>198</v>
      </c>
      <c r="AY239" t="s">
        <v>1821</v>
      </c>
      <c r="AZ239" t="s">
        <v>1556</v>
      </c>
      <c r="BA239" t="s">
        <v>1556</v>
      </c>
      <c r="BB239" t="s">
        <v>198</v>
      </c>
      <c r="BC239" t="s">
        <v>1556</v>
      </c>
      <c r="BD239" s="55">
        <f>1/3</f>
        <v>0.33333333333333331</v>
      </c>
      <c r="BE239" t="s">
        <v>2371</v>
      </c>
    </row>
    <row r="240" spans="1:57" ht="17" x14ac:dyDescent="0.2">
      <c r="A240" t="s">
        <v>2064</v>
      </c>
      <c r="B240" s="1" t="s">
        <v>887</v>
      </c>
      <c r="C240" t="s">
        <v>49</v>
      </c>
      <c r="D240">
        <v>14</v>
      </c>
      <c r="E240" t="s">
        <v>888</v>
      </c>
      <c r="F240" s="18" t="s">
        <v>880</v>
      </c>
      <c r="G240" s="30">
        <v>55.609160000000003</v>
      </c>
      <c r="H240" s="30">
        <v>-1.71109</v>
      </c>
      <c r="I240">
        <v>1</v>
      </c>
      <c r="J240" s="40">
        <v>-9.1</v>
      </c>
      <c r="K240" s="40" t="s">
        <v>889</v>
      </c>
      <c r="L240" t="s">
        <v>591</v>
      </c>
      <c r="M240" t="s">
        <v>2360</v>
      </c>
      <c r="N240" t="s">
        <v>102</v>
      </c>
      <c r="P240" s="1" t="s">
        <v>890</v>
      </c>
      <c r="Q240" s="1" t="s">
        <v>740</v>
      </c>
      <c r="R240" s="41" t="s">
        <v>891</v>
      </c>
      <c r="S240" t="s">
        <v>58</v>
      </c>
      <c r="U240" s="41" t="s">
        <v>937</v>
      </c>
      <c r="V240" t="s">
        <v>398</v>
      </c>
      <c r="W240" t="s">
        <v>146</v>
      </c>
      <c r="X240" t="s">
        <v>85</v>
      </c>
      <c r="Y240" t="s">
        <v>85</v>
      </c>
      <c r="AH240">
        <v>0</v>
      </c>
      <c r="AJ240" s="31"/>
      <c r="AK240" s="32">
        <v>27.305657818252275</v>
      </c>
      <c r="AL240" s="12">
        <v>18.259544661887229</v>
      </c>
      <c r="AM240" s="33">
        <v>18.5</v>
      </c>
      <c r="AN240" s="14">
        <v>17.100000000000001</v>
      </c>
      <c r="AO240" s="15">
        <v>-4.9999999999999938</v>
      </c>
      <c r="AP240" s="15">
        <v>-5.2180040689788783</v>
      </c>
      <c r="AQ240" s="15">
        <v>15.847457627118652</v>
      </c>
      <c r="AR240" s="15">
        <v>15.477959205120545</v>
      </c>
      <c r="AS240" s="16"/>
      <c r="AT240" s="16"/>
      <c r="AU240" s="17">
        <v>4.1000000000000059</v>
      </c>
      <c r="AV240" s="17">
        <v>3.8819959310211214</v>
      </c>
      <c r="AW240" s="34" t="s">
        <v>894</v>
      </c>
      <c r="AX240" t="s">
        <v>198</v>
      </c>
      <c r="AY240" t="s">
        <v>1821</v>
      </c>
      <c r="AZ240" t="s">
        <v>1556</v>
      </c>
      <c r="BA240" t="s">
        <v>1556</v>
      </c>
      <c r="BB240" t="s">
        <v>198</v>
      </c>
      <c r="BC240" t="s">
        <v>1556</v>
      </c>
      <c r="BD240" s="55">
        <f>1/3</f>
        <v>0.33333333333333331</v>
      </c>
      <c r="BE240" t="s">
        <v>2371</v>
      </c>
    </row>
    <row r="241" spans="1:57" ht="17" x14ac:dyDescent="0.2">
      <c r="A241" t="s">
        <v>2065</v>
      </c>
      <c r="B241" s="1" t="s">
        <v>887</v>
      </c>
      <c r="C241" t="s">
        <v>49</v>
      </c>
      <c r="D241">
        <v>14</v>
      </c>
      <c r="E241" t="s">
        <v>888</v>
      </c>
      <c r="F241" s="18" t="s">
        <v>880</v>
      </c>
      <c r="G241" s="30">
        <v>55.609160000000003</v>
      </c>
      <c r="H241" s="30">
        <v>-1.71109</v>
      </c>
      <c r="I241">
        <v>1</v>
      </c>
      <c r="J241" s="40">
        <v>-9.1</v>
      </c>
      <c r="K241" s="40" t="s">
        <v>889</v>
      </c>
      <c r="L241" t="s">
        <v>591</v>
      </c>
      <c r="M241" t="s">
        <v>2360</v>
      </c>
      <c r="N241" t="s">
        <v>102</v>
      </c>
      <c r="P241" s="1" t="s">
        <v>890</v>
      </c>
      <c r="Q241" s="1" t="s">
        <v>740</v>
      </c>
      <c r="R241" s="41" t="s">
        <v>891</v>
      </c>
      <c r="S241" t="s">
        <v>58</v>
      </c>
      <c r="U241" s="41" t="s">
        <v>938</v>
      </c>
      <c r="V241" t="s">
        <v>398</v>
      </c>
      <c r="W241" t="s">
        <v>146</v>
      </c>
      <c r="X241" t="s">
        <v>85</v>
      </c>
      <c r="Y241" t="s">
        <v>85</v>
      </c>
      <c r="AH241">
        <v>0</v>
      </c>
      <c r="AJ241" s="31"/>
      <c r="AK241" s="32">
        <v>27.208777368726988</v>
      </c>
      <c r="AL241" s="14">
        <v>18.164601821352448</v>
      </c>
      <c r="AM241" s="33">
        <v>18.399999999999999</v>
      </c>
      <c r="AN241" s="14">
        <v>17</v>
      </c>
      <c r="AO241" s="15">
        <v>-5.2173913043478226</v>
      </c>
      <c r="AP241" s="15">
        <v>-5.3720439837240903</v>
      </c>
      <c r="AQ241" s="15">
        <v>15.478997789240978</v>
      </c>
      <c r="AR241" s="15">
        <v>15.216874603857475</v>
      </c>
      <c r="AS241" s="16"/>
      <c r="AT241" s="16"/>
      <c r="AU241" s="17">
        <v>3.882608695652177</v>
      </c>
      <c r="AV241" s="17">
        <v>3.7279560162759093</v>
      </c>
      <c r="AW241" s="34" t="s">
        <v>894</v>
      </c>
      <c r="AX241" t="s">
        <v>198</v>
      </c>
      <c r="AY241" t="s">
        <v>1821</v>
      </c>
      <c r="AZ241" t="s">
        <v>1556</v>
      </c>
      <c r="BA241" t="s">
        <v>1556</v>
      </c>
      <c r="BB241" t="s">
        <v>198</v>
      </c>
      <c r="BC241" t="s">
        <v>1556</v>
      </c>
      <c r="BD241" s="55">
        <f>1/3</f>
        <v>0.33333333333333331</v>
      </c>
      <c r="BE241" t="s">
        <v>2371</v>
      </c>
    </row>
    <row r="242" spans="1:57" ht="17" x14ac:dyDescent="0.2">
      <c r="A242" t="s">
        <v>2066</v>
      </c>
      <c r="B242" s="1" t="s">
        <v>887</v>
      </c>
      <c r="C242" t="s">
        <v>49</v>
      </c>
      <c r="D242">
        <v>14</v>
      </c>
      <c r="E242" t="s">
        <v>888</v>
      </c>
      <c r="F242" s="18" t="s">
        <v>880</v>
      </c>
      <c r="G242" s="30">
        <v>55.609160000000003</v>
      </c>
      <c r="H242" s="30">
        <v>-1.71109</v>
      </c>
      <c r="I242">
        <v>1</v>
      </c>
      <c r="J242" s="40">
        <v>-9.1</v>
      </c>
      <c r="K242" s="40" t="s">
        <v>889</v>
      </c>
      <c r="L242" t="s">
        <v>591</v>
      </c>
      <c r="M242" t="s">
        <v>2360</v>
      </c>
      <c r="N242" t="s">
        <v>102</v>
      </c>
      <c r="P242" s="1" t="s">
        <v>890</v>
      </c>
      <c r="Q242" s="1" t="s">
        <v>740</v>
      </c>
      <c r="R242" s="41" t="s">
        <v>904</v>
      </c>
      <c r="S242" t="s">
        <v>58</v>
      </c>
      <c r="U242" s="41" t="s">
        <v>939</v>
      </c>
      <c r="V242" t="s">
        <v>812</v>
      </c>
      <c r="W242" t="s">
        <v>84</v>
      </c>
      <c r="X242" t="s">
        <v>85</v>
      </c>
      <c r="Y242" t="s">
        <v>85</v>
      </c>
      <c r="AH242">
        <v>0</v>
      </c>
      <c r="AJ242" s="31"/>
      <c r="AK242" s="32">
        <v>27.208777368726988</v>
      </c>
      <c r="AL242" s="12">
        <v>18.164601821352448</v>
      </c>
      <c r="AM242" s="33">
        <v>18.399999999999999</v>
      </c>
      <c r="AN242" s="14">
        <v>17</v>
      </c>
      <c r="AO242" s="15">
        <v>-5.2173913043478226</v>
      </c>
      <c r="AP242" s="15">
        <v>-5.3720439837240903</v>
      </c>
      <c r="AQ242" s="15">
        <v>15.478997789240978</v>
      </c>
      <c r="AR242" s="15">
        <v>15.216874603857475</v>
      </c>
      <c r="AS242" s="16"/>
      <c r="AT242" s="16"/>
      <c r="AU242" s="17">
        <v>3.882608695652177</v>
      </c>
      <c r="AV242" s="17">
        <v>3.7279560162759093</v>
      </c>
      <c r="AW242" s="34" t="s">
        <v>894</v>
      </c>
      <c r="AX242" t="s">
        <v>198</v>
      </c>
      <c r="AY242" t="s">
        <v>1821</v>
      </c>
      <c r="AZ242" t="s">
        <v>1556</v>
      </c>
      <c r="BA242" t="s">
        <v>1556</v>
      </c>
      <c r="BB242" t="s">
        <v>198</v>
      </c>
      <c r="BC242" t="s">
        <v>1556</v>
      </c>
      <c r="BD242" s="55">
        <f>1/3</f>
        <v>0.33333333333333331</v>
      </c>
      <c r="BE242" t="s">
        <v>2371</v>
      </c>
    </row>
    <row r="243" spans="1:57" ht="17" x14ac:dyDescent="0.2">
      <c r="A243" t="s">
        <v>2067</v>
      </c>
      <c r="B243" s="1" t="s">
        <v>887</v>
      </c>
      <c r="C243" t="s">
        <v>49</v>
      </c>
      <c r="D243">
        <v>14</v>
      </c>
      <c r="E243" t="s">
        <v>888</v>
      </c>
      <c r="F243" s="18" t="s">
        <v>880</v>
      </c>
      <c r="G243" s="30">
        <v>55.609160000000003</v>
      </c>
      <c r="H243" s="30">
        <v>-1.71109</v>
      </c>
      <c r="I243">
        <v>1</v>
      </c>
      <c r="J243" s="40">
        <v>-9.1</v>
      </c>
      <c r="K243" s="40" t="s">
        <v>889</v>
      </c>
      <c r="L243" t="s">
        <v>591</v>
      </c>
      <c r="M243" t="s">
        <v>2360</v>
      </c>
      <c r="N243" t="s">
        <v>102</v>
      </c>
      <c r="P243" s="1" t="s">
        <v>890</v>
      </c>
      <c r="Q243" s="1" t="s">
        <v>740</v>
      </c>
      <c r="R243" s="41" t="s">
        <v>904</v>
      </c>
      <c r="S243" t="s">
        <v>58</v>
      </c>
      <c r="U243" s="41" t="s">
        <v>940</v>
      </c>
      <c r="V243" t="s">
        <v>134</v>
      </c>
      <c r="W243" s="18" t="s">
        <v>135</v>
      </c>
      <c r="X243" t="s">
        <v>85</v>
      </c>
      <c r="Y243" t="s">
        <v>85</v>
      </c>
      <c r="AH243">
        <v>0</v>
      </c>
      <c r="AJ243" s="31"/>
      <c r="AK243" s="32">
        <v>26.433733772524704</v>
      </c>
      <c r="AL243" s="14">
        <v>17.405059097074208</v>
      </c>
      <c r="AM243" s="33">
        <v>17.600000000000001</v>
      </c>
      <c r="AN243" s="14">
        <v>16.200000000000003</v>
      </c>
      <c r="AO243" s="15">
        <v>-6.9565217391304248</v>
      </c>
      <c r="AP243" s="15">
        <v>-6.6043633016857157</v>
      </c>
      <c r="AQ243" s="15">
        <v>12.53131908621962</v>
      </c>
      <c r="AR243" s="15">
        <v>13.128197793753024</v>
      </c>
      <c r="AS243" s="16"/>
      <c r="AT243" s="16"/>
      <c r="AU243" s="17">
        <v>2.1434782608695748</v>
      </c>
      <c r="AV243" s="17">
        <v>2.4956366983142839</v>
      </c>
      <c r="AW243" s="34" t="s">
        <v>894</v>
      </c>
      <c r="AX243" t="s">
        <v>198</v>
      </c>
      <c r="AY243" t="s">
        <v>1821</v>
      </c>
      <c r="AZ243" t="s">
        <v>1556</v>
      </c>
      <c r="BA243" t="s">
        <v>1556</v>
      </c>
      <c r="BB243" t="s">
        <v>198</v>
      </c>
      <c r="BC243" t="s">
        <v>1556</v>
      </c>
      <c r="BD243" s="55">
        <f>1/3</f>
        <v>0.33333333333333331</v>
      </c>
      <c r="BE243" t="s">
        <v>2371</v>
      </c>
    </row>
    <row r="244" spans="1:57" ht="17" x14ac:dyDescent="0.2">
      <c r="A244" t="s">
        <v>2068</v>
      </c>
      <c r="B244" s="1" t="s">
        <v>887</v>
      </c>
      <c r="C244" t="s">
        <v>49</v>
      </c>
      <c r="D244">
        <v>14</v>
      </c>
      <c r="E244" t="s">
        <v>888</v>
      </c>
      <c r="F244" s="18" t="s">
        <v>880</v>
      </c>
      <c r="G244" s="30">
        <v>55.609160000000003</v>
      </c>
      <c r="H244" s="30">
        <v>-1.71109</v>
      </c>
      <c r="I244">
        <v>1</v>
      </c>
      <c r="J244" s="40">
        <v>-9.1</v>
      </c>
      <c r="K244" s="40" t="s">
        <v>889</v>
      </c>
      <c r="L244" t="s">
        <v>591</v>
      </c>
      <c r="M244" t="s">
        <v>2360</v>
      </c>
      <c r="N244" t="s">
        <v>102</v>
      </c>
      <c r="P244" s="1" t="s">
        <v>890</v>
      </c>
      <c r="Q244" s="1" t="s">
        <v>740</v>
      </c>
      <c r="R244" s="41" t="s">
        <v>902</v>
      </c>
      <c r="S244" t="s">
        <v>58</v>
      </c>
      <c r="U244" s="41" t="s">
        <v>941</v>
      </c>
      <c r="V244" t="s">
        <v>856</v>
      </c>
      <c r="W244" s="18" t="s">
        <v>135</v>
      </c>
      <c r="X244" t="s">
        <v>85</v>
      </c>
      <c r="Y244" t="s">
        <v>85</v>
      </c>
      <c r="AH244">
        <v>0</v>
      </c>
      <c r="AJ244" s="31"/>
      <c r="AK244" s="32">
        <v>25.755570625847703</v>
      </c>
      <c r="AL244" s="12">
        <v>16.740459213330748</v>
      </c>
      <c r="AM244" s="33">
        <v>16.899999999999999</v>
      </c>
      <c r="AN244" s="14">
        <v>15.499999999999998</v>
      </c>
      <c r="AO244" s="15">
        <v>-8.4782608695652186</v>
      </c>
      <c r="AP244" s="15">
        <v>-7.6826427049021504</v>
      </c>
      <c r="AQ244" s="15">
        <v>9.9521002210759004</v>
      </c>
      <c r="AR244" s="15">
        <v>11.30060558491161</v>
      </c>
      <c r="AS244" s="16"/>
      <c r="AT244" s="16"/>
      <c r="AU244" s="17">
        <v>0.62173913043478102</v>
      </c>
      <c r="AV244" s="17">
        <v>1.4173572950978492</v>
      </c>
      <c r="AW244" s="34" t="s">
        <v>894</v>
      </c>
      <c r="AX244" t="s">
        <v>198</v>
      </c>
      <c r="AY244" t="s">
        <v>198</v>
      </c>
      <c r="AZ244" t="s">
        <v>1556</v>
      </c>
      <c r="BA244" t="s">
        <v>1556</v>
      </c>
      <c r="BB244" t="s">
        <v>198</v>
      </c>
      <c r="BC244" t="s">
        <v>1556</v>
      </c>
      <c r="BD244" s="55">
        <f t="shared" ref="BD244" si="19">0/3</f>
        <v>0</v>
      </c>
      <c r="BE244" t="s">
        <v>2371</v>
      </c>
    </row>
    <row r="245" spans="1:57" ht="17" x14ac:dyDescent="0.2">
      <c r="A245" t="s">
        <v>2069</v>
      </c>
      <c r="B245" s="1" t="s">
        <v>887</v>
      </c>
      <c r="C245" t="s">
        <v>49</v>
      </c>
      <c r="D245">
        <v>14</v>
      </c>
      <c r="E245" t="s">
        <v>888</v>
      </c>
      <c r="F245" s="18" t="s">
        <v>880</v>
      </c>
      <c r="G245" s="30">
        <v>55.609160000000003</v>
      </c>
      <c r="H245" s="30">
        <v>-1.71109</v>
      </c>
      <c r="I245">
        <v>1</v>
      </c>
      <c r="J245" s="40">
        <v>-9.1</v>
      </c>
      <c r="K245" s="40" t="s">
        <v>889</v>
      </c>
      <c r="L245" t="s">
        <v>591</v>
      </c>
      <c r="M245" t="s">
        <v>2360</v>
      </c>
      <c r="N245" t="s">
        <v>102</v>
      </c>
      <c r="P245" s="1" t="s">
        <v>890</v>
      </c>
      <c r="Q245" s="1" t="s">
        <v>740</v>
      </c>
      <c r="R245" s="41" t="s">
        <v>902</v>
      </c>
      <c r="S245" t="s">
        <v>58</v>
      </c>
      <c r="U245" s="41" t="s">
        <v>942</v>
      </c>
      <c r="V245" t="s">
        <v>856</v>
      </c>
      <c r="W245" s="18" t="s">
        <v>135</v>
      </c>
      <c r="X245" t="s">
        <v>85</v>
      </c>
      <c r="Y245" t="s">
        <v>85</v>
      </c>
      <c r="AH245">
        <v>0</v>
      </c>
      <c r="AJ245" s="31"/>
      <c r="AK245" s="32">
        <v>24.786766130594845</v>
      </c>
      <c r="AL245" s="14">
        <v>15.791030807982949</v>
      </c>
      <c r="AM245" s="33">
        <v>15.9</v>
      </c>
      <c r="AN245" s="14">
        <v>14.5</v>
      </c>
      <c r="AO245" s="15">
        <v>-10.652173913043475</v>
      </c>
      <c r="AP245" s="15">
        <v>-9.2230418523541928</v>
      </c>
      <c r="AQ245" s="15">
        <v>6.267501842299195</v>
      </c>
      <c r="AR245" s="15">
        <v>8.6897595722810284</v>
      </c>
      <c r="AS245" s="16"/>
      <c r="AT245" s="16"/>
      <c r="AU245" s="17">
        <v>-1.5521739130434753</v>
      </c>
      <c r="AV245" s="17">
        <v>-0.12304185235419318</v>
      </c>
      <c r="AW245" s="34" t="s">
        <v>894</v>
      </c>
      <c r="AX245" t="s">
        <v>1821</v>
      </c>
      <c r="AY245" t="s">
        <v>198</v>
      </c>
      <c r="AZ245" t="s">
        <v>1556</v>
      </c>
      <c r="BA245" t="s">
        <v>1556</v>
      </c>
      <c r="BB245" t="s">
        <v>1821</v>
      </c>
      <c r="BC245" t="s">
        <v>1556</v>
      </c>
      <c r="BD245" s="55">
        <f>2/3</f>
        <v>0.66666666666666663</v>
      </c>
      <c r="BE245" t="s">
        <v>2372</v>
      </c>
    </row>
    <row r="246" spans="1:57" ht="17" x14ac:dyDescent="0.2">
      <c r="A246" t="s">
        <v>2070</v>
      </c>
      <c r="B246" s="1" t="s">
        <v>887</v>
      </c>
      <c r="C246" t="s">
        <v>49</v>
      </c>
      <c r="D246">
        <v>14</v>
      </c>
      <c r="E246" t="s">
        <v>888</v>
      </c>
      <c r="F246" s="18" t="s">
        <v>880</v>
      </c>
      <c r="G246" s="30">
        <v>55.609160000000003</v>
      </c>
      <c r="H246" s="30">
        <v>-1.71109</v>
      </c>
      <c r="I246">
        <v>1</v>
      </c>
      <c r="J246" s="40">
        <v>-9.1</v>
      </c>
      <c r="K246" s="40" t="s">
        <v>889</v>
      </c>
      <c r="L246" t="s">
        <v>591</v>
      </c>
      <c r="M246" t="s">
        <v>2360</v>
      </c>
      <c r="N246" t="s">
        <v>102</v>
      </c>
      <c r="P246" s="1" t="s">
        <v>890</v>
      </c>
      <c r="Q246" s="1" t="s">
        <v>740</v>
      </c>
      <c r="R246" s="41" t="s">
        <v>902</v>
      </c>
      <c r="S246" t="s">
        <v>58</v>
      </c>
      <c r="U246" s="41" t="s">
        <v>943</v>
      </c>
      <c r="V246" t="s">
        <v>134</v>
      </c>
      <c r="W246" s="18" t="s">
        <v>135</v>
      </c>
      <c r="X246" t="s">
        <v>85</v>
      </c>
      <c r="Y246" t="s">
        <v>85</v>
      </c>
      <c r="AH246">
        <v>0</v>
      </c>
      <c r="AJ246" s="31"/>
      <c r="AK246" s="32">
        <v>26.14309242394885</v>
      </c>
      <c r="AL246" s="12">
        <v>17.120230575469872</v>
      </c>
      <c r="AM246" s="33">
        <v>17.3</v>
      </c>
      <c r="AN246" s="14">
        <v>15.9</v>
      </c>
      <c r="AO246" s="15">
        <v>-7.6086956521739086</v>
      </c>
      <c r="AP246" s="15">
        <v>-7.0664830459213235</v>
      </c>
      <c r="AQ246" s="15">
        <v>11.425939572586595</v>
      </c>
      <c r="AR246" s="15">
        <v>12.344943989963859</v>
      </c>
      <c r="AS246" s="16"/>
      <c r="AT246" s="16"/>
      <c r="AU246" s="17">
        <v>1.491304347826091</v>
      </c>
      <c r="AV246" s="17">
        <v>2.0335169540786762</v>
      </c>
      <c r="AW246" s="34" t="s">
        <v>894</v>
      </c>
      <c r="AX246" t="s">
        <v>198</v>
      </c>
      <c r="AY246" t="s">
        <v>198</v>
      </c>
      <c r="AZ246" t="s">
        <v>1556</v>
      </c>
      <c r="BA246" t="s">
        <v>1556</v>
      </c>
      <c r="BB246" t="s">
        <v>198</v>
      </c>
      <c r="BC246" t="s">
        <v>1556</v>
      </c>
      <c r="BD246" s="55">
        <f t="shared" ref="BD246" si="20">0/3</f>
        <v>0</v>
      </c>
      <c r="BE246" t="s">
        <v>2371</v>
      </c>
    </row>
    <row r="247" spans="1:57" ht="17" x14ac:dyDescent="0.2">
      <c r="A247" t="s">
        <v>2071</v>
      </c>
      <c r="B247" s="1" t="s">
        <v>887</v>
      </c>
      <c r="C247" t="s">
        <v>49</v>
      </c>
      <c r="D247">
        <v>14</v>
      </c>
      <c r="E247" t="s">
        <v>888</v>
      </c>
      <c r="F247" s="18" t="s">
        <v>880</v>
      </c>
      <c r="G247" s="30">
        <v>55.609160000000003</v>
      </c>
      <c r="H247" s="30">
        <v>-1.71109</v>
      </c>
      <c r="I247">
        <v>1</v>
      </c>
      <c r="J247" s="40">
        <v>-9.1</v>
      </c>
      <c r="K247" s="40" t="s">
        <v>889</v>
      </c>
      <c r="L247" t="s">
        <v>591</v>
      </c>
      <c r="M247" t="s">
        <v>2360</v>
      </c>
      <c r="N247" t="s">
        <v>102</v>
      </c>
      <c r="P247" s="1" t="s">
        <v>890</v>
      </c>
      <c r="Q247" s="1" t="s">
        <v>740</v>
      </c>
      <c r="R247" s="41" t="s">
        <v>891</v>
      </c>
      <c r="S247" t="s">
        <v>58</v>
      </c>
      <c r="U247" s="41" t="s">
        <v>944</v>
      </c>
      <c r="V247" t="s">
        <v>512</v>
      </c>
      <c r="W247" s="18" t="s">
        <v>84</v>
      </c>
      <c r="X247" t="s">
        <v>85</v>
      </c>
      <c r="Y247" t="s">
        <v>85</v>
      </c>
      <c r="AH247">
        <v>0</v>
      </c>
      <c r="AJ247" s="31"/>
      <c r="AK247" s="32">
        <v>28.274462313505133</v>
      </c>
      <c r="AL247" s="12">
        <v>19.208973067235029</v>
      </c>
      <c r="AM247" s="33">
        <v>19.5</v>
      </c>
      <c r="AN247" s="14">
        <v>18.100000000000001</v>
      </c>
      <c r="AO247" s="15">
        <v>-2.826086956521733</v>
      </c>
      <c r="AP247" s="15">
        <v>-3.6776049215268358</v>
      </c>
      <c r="AQ247" s="15">
        <v>19.532056005895367</v>
      </c>
      <c r="AR247" s="15">
        <v>18.088805217751126</v>
      </c>
      <c r="AS247" s="16"/>
      <c r="AT247" s="16"/>
      <c r="AU247" s="17">
        <v>6.2739130434782666</v>
      </c>
      <c r="AV247" s="17">
        <v>5.4223950784731638</v>
      </c>
      <c r="AW247" s="34" t="s">
        <v>894</v>
      </c>
      <c r="AX247" t="s">
        <v>1821</v>
      </c>
      <c r="AY247" t="s">
        <v>1821</v>
      </c>
      <c r="AZ247" t="s">
        <v>1556</v>
      </c>
      <c r="BA247" t="s">
        <v>1556</v>
      </c>
      <c r="BB247" t="s">
        <v>1821</v>
      </c>
      <c r="BC247" t="s">
        <v>1556</v>
      </c>
      <c r="BD247" s="55">
        <f>3/3</f>
        <v>1</v>
      </c>
      <c r="BE247" t="s">
        <v>2372</v>
      </c>
    </row>
    <row r="248" spans="1:57" ht="17" x14ac:dyDescent="0.2">
      <c r="A248" t="s">
        <v>2072</v>
      </c>
      <c r="B248" s="1" t="s">
        <v>887</v>
      </c>
      <c r="C248" t="s">
        <v>49</v>
      </c>
      <c r="D248">
        <v>14</v>
      </c>
      <c r="E248" t="s">
        <v>888</v>
      </c>
      <c r="F248" s="18" t="s">
        <v>880</v>
      </c>
      <c r="G248" s="30">
        <v>55.609160000000003</v>
      </c>
      <c r="H248" s="30">
        <v>-1.71109</v>
      </c>
      <c r="I248">
        <v>1</v>
      </c>
      <c r="J248" s="40">
        <v>-9.1</v>
      </c>
      <c r="K248" s="40" t="s">
        <v>889</v>
      </c>
      <c r="L248" t="s">
        <v>591</v>
      </c>
      <c r="M248" t="s">
        <v>2360</v>
      </c>
      <c r="N248" t="s">
        <v>102</v>
      </c>
      <c r="P248" s="1" t="s">
        <v>890</v>
      </c>
      <c r="Q248" s="1" t="s">
        <v>740</v>
      </c>
      <c r="R248" s="41" t="s">
        <v>902</v>
      </c>
      <c r="S248" t="s">
        <v>58</v>
      </c>
      <c r="U248" s="41" t="s">
        <v>945</v>
      </c>
      <c r="V248" t="s">
        <v>121</v>
      </c>
      <c r="W248" s="18" t="s">
        <v>84</v>
      </c>
      <c r="X248" t="s">
        <v>85</v>
      </c>
      <c r="Y248" t="s">
        <v>85</v>
      </c>
      <c r="AH248">
        <v>0</v>
      </c>
      <c r="AJ248" s="31"/>
      <c r="AK248" s="32">
        <v>24.593005231544275</v>
      </c>
      <c r="AL248" s="14">
        <v>15.601145126913391</v>
      </c>
      <c r="AM248" s="33">
        <v>15.7</v>
      </c>
      <c r="AN248" s="14">
        <v>14.299999999999999</v>
      </c>
      <c r="AO248" s="15">
        <v>-11.086956521739129</v>
      </c>
      <c r="AP248" s="15">
        <v>-9.5311216818446027</v>
      </c>
      <c r="AQ248" s="15">
        <v>5.5305821665438488</v>
      </c>
      <c r="AR248" s="15">
        <v>8.1675903697549099</v>
      </c>
      <c r="AS248" s="16"/>
      <c r="AT248" s="16"/>
      <c r="AU248" s="17">
        <v>-1.9869565217391294</v>
      </c>
      <c r="AV248" s="17">
        <v>-0.43112168184460309</v>
      </c>
      <c r="AW248" s="34" t="s">
        <v>894</v>
      </c>
      <c r="AX248" t="s">
        <v>1821</v>
      </c>
      <c r="AY248" t="s">
        <v>198</v>
      </c>
      <c r="AZ248" t="s">
        <v>1556</v>
      </c>
      <c r="BA248" t="s">
        <v>1556</v>
      </c>
      <c r="BB248" t="s">
        <v>1821</v>
      </c>
      <c r="BC248" t="s">
        <v>1556</v>
      </c>
      <c r="BD248" s="55">
        <f>2/3</f>
        <v>0.66666666666666663</v>
      </c>
      <c r="BE248" t="s">
        <v>2372</v>
      </c>
    </row>
    <row r="249" spans="1:57" ht="17" x14ac:dyDescent="0.2">
      <c r="A249" t="s">
        <v>2073</v>
      </c>
      <c r="B249" s="1" t="s">
        <v>887</v>
      </c>
      <c r="C249" t="s">
        <v>49</v>
      </c>
      <c r="D249">
        <v>14</v>
      </c>
      <c r="E249" t="s">
        <v>888</v>
      </c>
      <c r="F249" s="18" t="s">
        <v>880</v>
      </c>
      <c r="G249" s="30">
        <v>55.609160000000003</v>
      </c>
      <c r="H249" s="30">
        <v>-1.71109</v>
      </c>
      <c r="I249">
        <v>1</v>
      </c>
      <c r="J249" s="40">
        <v>-9.1</v>
      </c>
      <c r="K249" s="40" t="s">
        <v>889</v>
      </c>
      <c r="L249" t="s">
        <v>591</v>
      </c>
      <c r="M249" t="s">
        <v>2360</v>
      </c>
      <c r="N249" t="s">
        <v>102</v>
      </c>
      <c r="P249" s="1" t="s">
        <v>890</v>
      </c>
      <c r="Q249" s="1" t="s">
        <v>740</v>
      </c>
      <c r="R249" s="41" t="s">
        <v>891</v>
      </c>
      <c r="S249" t="s">
        <v>58</v>
      </c>
      <c r="U249" s="41" t="s">
        <v>946</v>
      </c>
      <c r="V249" t="s">
        <v>398</v>
      </c>
      <c r="W249" t="s">
        <v>146</v>
      </c>
      <c r="X249" t="s">
        <v>85</v>
      </c>
      <c r="Y249" t="s">
        <v>85</v>
      </c>
      <c r="AH249">
        <v>0</v>
      </c>
      <c r="AJ249" s="31"/>
      <c r="AK249" s="32">
        <v>27.790060065878706</v>
      </c>
      <c r="AL249" s="12">
        <v>18.734258864561131</v>
      </c>
      <c r="AM249" s="33">
        <v>19</v>
      </c>
      <c r="AN249" s="14">
        <v>17.600000000000001</v>
      </c>
      <c r="AO249" s="15">
        <v>-3.9130434782608634</v>
      </c>
      <c r="AP249" s="15">
        <v>-4.4478044952528535</v>
      </c>
      <c r="AQ249" s="15">
        <v>17.68975681650701</v>
      </c>
      <c r="AR249" s="15">
        <v>16.783382211435843</v>
      </c>
      <c r="AS249" s="16"/>
      <c r="AT249" s="16"/>
      <c r="AU249" s="17">
        <v>5.1869565217391358</v>
      </c>
      <c r="AV249" s="17">
        <v>4.6521955047471462</v>
      </c>
      <c r="AW249" s="34" t="s">
        <v>894</v>
      </c>
      <c r="AX249" t="s">
        <v>1821</v>
      </c>
      <c r="AY249" t="s">
        <v>1821</v>
      </c>
      <c r="AZ249" t="s">
        <v>1556</v>
      </c>
      <c r="BA249" t="s">
        <v>1556</v>
      </c>
      <c r="BB249" t="s">
        <v>1821</v>
      </c>
      <c r="BC249" t="s">
        <v>1556</v>
      </c>
      <c r="BD249" s="55">
        <f>3/3</f>
        <v>1</v>
      </c>
      <c r="BE249" t="s">
        <v>2372</v>
      </c>
    </row>
    <row r="250" spans="1:57" ht="17" x14ac:dyDescent="0.2">
      <c r="A250" t="s">
        <v>2074</v>
      </c>
      <c r="B250" s="1" t="s">
        <v>887</v>
      </c>
      <c r="C250" t="s">
        <v>49</v>
      </c>
      <c r="D250">
        <v>14</v>
      </c>
      <c r="E250" t="s">
        <v>888</v>
      </c>
      <c r="F250" s="18" t="s">
        <v>880</v>
      </c>
      <c r="G250" s="30">
        <v>55.609160000000003</v>
      </c>
      <c r="H250" s="30">
        <v>-1.71109</v>
      </c>
      <c r="I250">
        <v>1</v>
      </c>
      <c r="J250" s="40">
        <v>-9.1</v>
      </c>
      <c r="K250" s="40" t="s">
        <v>889</v>
      </c>
      <c r="L250" t="s">
        <v>591</v>
      </c>
      <c r="M250" t="s">
        <v>2360</v>
      </c>
      <c r="N250" t="s">
        <v>102</v>
      </c>
      <c r="P250" s="1" t="s">
        <v>890</v>
      </c>
      <c r="Q250" s="1" t="s">
        <v>740</v>
      </c>
      <c r="R250" s="41" t="s">
        <v>904</v>
      </c>
      <c r="S250" t="s">
        <v>58</v>
      </c>
      <c r="U250" s="41" t="s">
        <v>947</v>
      </c>
      <c r="V250" t="s">
        <v>265</v>
      </c>
      <c r="W250" s="18" t="s">
        <v>127</v>
      </c>
      <c r="X250" t="s">
        <v>85</v>
      </c>
      <c r="Y250" t="s">
        <v>85</v>
      </c>
      <c r="AH250">
        <v>0</v>
      </c>
      <c r="AJ250" s="31"/>
      <c r="AK250" s="32">
        <v>27.983820964929279</v>
      </c>
      <c r="AL250" s="14">
        <v>18.924144545630693</v>
      </c>
      <c r="AM250" s="33">
        <v>19.2</v>
      </c>
      <c r="AN250" s="14">
        <v>17.8</v>
      </c>
      <c r="AO250" s="15">
        <v>-3.4782608695652124</v>
      </c>
      <c r="AP250" s="15">
        <v>-4.1397246657624436</v>
      </c>
      <c r="AQ250" s="15">
        <v>18.426676492262352</v>
      </c>
      <c r="AR250" s="15">
        <v>17.305551413961961</v>
      </c>
      <c r="AS250" s="16"/>
      <c r="AT250" s="16"/>
      <c r="AU250" s="17">
        <v>5.6217391304347872</v>
      </c>
      <c r="AV250" s="17">
        <v>4.9602753342375561</v>
      </c>
      <c r="AW250" s="34" t="s">
        <v>894</v>
      </c>
      <c r="AX250" t="s">
        <v>1821</v>
      </c>
      <c r="AY250" t="s">
        <v>1821</v>
      </c>
      <c r="AZ250" t="s">
        <v>1556</v>
      </c>
      <c r="BA250" t="s">
        <v>1556</v>
      </c>
      <c r="BB250" t="s">
        <v>1821</v>
      </c>
      <c r="BC250" t="s">
        <v>1556</v>
      </c>
      <c r="BD250" s="55">
        <f>3/3</f>
        <v>1</v>
      </c>
      <c r="BE250" t="s">
        <v>2372</v>
      </c>
    </row>
    <row r="251" spans="1:57" ht="17" x14ac:dyDescent="0.2">
      <c r="A251" t="s">
        <v>2075</v>
      </c>
      <c r="B251" s="1" t="s">
        <v>887</v>
      </c>
      <c r="C251" t="s">
        <v>49</v>
      </c>
      <c r="D251">
        <v>14</v>
      </c>
      <c r="E251" t="s">
        <v>888</v>
      </c>
      <c r="F251" s="18" t="s">
        <v>880</v>
      </c>
      <c r="G251" s="30">
        <v>55.609160000000003</v>
      </c>
      <c r="H251" s="30">
        <v>-1.71109</v>
      </c>
      <c r="I251">
        <v>1</v>
      </c>
      <c r="J251" s="40">
        <v>-9.1</v>
      </c>
      <c r="K251" s="40" t="s">
        <v>889</v>
      </c>
      <c r="L251" t="s">
        <v>591</v>
      </c>
      <c r="M251" t="s">
        <v>2360</v>
      </c>
      <c r="N251" t="s">
        <v>102</v>
      </c>
      <c r="P251" s="1" t="s">
        <v>890</v>
      </c>
      <c r="Q251" s="1" t="s">
        <v>740</v>
      </c>
      <c r="R251" s="41" t="s">
        <v>906</v>
      </c>
      <c r="S251" t="s">
        <v>58</v>
      </c>
      <c r="U251" s="41" t="s">
        <v>948</v>
      </c>
      <c r="V251" t="s">
        <v>897</v>
      </c>
      <c r="W251" t="s">
        <v>135</v>
      </c>
      <c r="X251" t="s">
        <v>85</v>
      </c>
      <c r="Y251" t="s">
        <v>85</v>
      </c>
      <c r="AH251">
        <v>0</v>
      </c>
      <c r="AJ251" s="31"/>
      <c r="AK251" s="32">
        <v>26.336853322999417</v>
      </c>
      <c r="AL251" s="12">
        <v>17.310116256539427</v>
      </c>
      <c r="AM251" s="33">
        <v>17.5</v>
      </c>
      <c r="AN251" s="14">
        <v>16.100000000000001</v>
      </c>
      <c r="AO251" s="15">
        <v>-7.1739130434782545</v>
      </c>
      <c r="AP251" s="15">
        <v>-6.7584032164309278</v>
      </c>
      <c r="AQ251" s="15">
        <v>12.162859248341942</v>
      </c>
      <c r="AR251" s="15">
        <v>12.867113192489953</v>
      </c>
      <c r="AS251" s="16"/>
      <c r="AT251" s="16"/>
      <c r="AU251" s="17">
        <v>1.9260869565217451</v>
      </c>
      <c r="AV251" s="17">
        <v>2.3415967835690719</v>
      </c>
      <c r="AW251" s="34" t="s">
        <v>894</v>
      </c>
      <c r="AX251" t="s">
        <v>198</v>
      </c>
      <c r="AY251" t="s">
        <v>1821</v>
      </c>
      <c r="AZ251" t="s">
        <v>1556</v>
      </c>
      <c r="BA251" t="s">
        <v>1556</v>
      </c>
      <c r="BB251" t="s">
        <v>198</v>
      </c>
      <c r="BC251" t="s">
        <v>1556</v>
      </c>
      <c r="BD251" s="55">
        <f>1/3</f>
        <v>0.33333333333333331</v>
      </c>
      <c r="BE251" t="s">
        <v>2371</v>
      </c>
    </row>
    <row r="252" spans="1:57" ht="17" x14ac:dyDescent="0.2">
      <c r="A252" t="s">
        <v>2076</v>
      </c>
      <c r="B252" s="1" t="s">
        <v>887</v>
      </c>
      <c r="C252" t="s">
        <v>49</v>
      </c>
      <c r="D252">
        <v>14</v>
      </c>
      <c r="E252" t="s">
        <v>888</v>
      </c>
      <c r="F252" s="18" t="s">
        <v>880</v>
      </c>
      <c r="G252" s="30">
        <v>55.609160000000003</v>
      </c>
      <c r="H252" s="30">
        <v>-1.71109</v>
      </c>
      <c r="I252">
        <v>1</v>
      </c>
      <c r="J252" s="40">
        <v>-9.1</v>
      </c>
      <c r="K252" s="40" t="s">
        <v>889</v>
      </c>
      <c r="L252" t="s">
        <v>591</v>
      </c>
      <c r="M252" t="s">
        <v>2360</v>
      </c>
      <c r="N252" t="s">
        <v>102</v>
      </c>
      <c r="P252" s="1" t="s">
        <v>890</v>
      </c>
      <c r="Q252" s="1" t="s">
        <v>740</v>
      </c>
      <c r="R252" s="41" t="s">
        <v>949</v>
      </c>
      <c r="S252" t="s">
        <v>58</v>
      </c>
      <c r="U252" s="41" t="s">
        <v>950</v>
      </c>
      <c r="V252" t="s">
        <v>367</v>
      </c>
      <c r="W252" t="s">
        <v>472</v>
      </c>
      <c r="X252" t="s">
        <v>85</v>
      </c>
      <c r="Y252" t="s">
        <v>85</v>
      </c>
      <c r="AH252">
        <v>0</v>
      </c>
      <c r="AJ252" s="31"/>
      <c r="AK252" s="32">
        <v>26.14309242394885</v>
      </c>
      <c r="AL252" s="14">
        <v>17.120230575469872</v>
      </c>
      <c r="AM252" s="33">
        <v>17.3</v>
      </c>
      <c r="AN252" s="14">
        <v>15.9</v>
      </c>
      <c r="AO252" s="15">
        <v>-7.6086956521739086</v>
      </c>
      <c r="AP252" s="15">
        <v>-7.0664830459213235</v>
      </c>
      <c r="AQ252" s="15">
        <v>11.425939572586595</v>
      </c>
      <c r="AR252" s="15">
        <v>12.344943989963859</v>
      </c>
      <c r="AS252" s="16"/>
      <c r="AT252" s="16"/>
      <c r="AU252" s="17">
        <v>1.491304347826091</v>
      </c>
      <c r="AV252" s="17">
        <v>2.0335169540786762</v>
      </c>
      <c r="AW252" s="34" t="s">
        <v>894</v>
      </c>
      <c r="AX252" t="s">
        <v>198</v>
      </c>
      <c r="AY252" t="s">
        <v>198</v>
      </c>
      <c r="AZ252" t="s">
        <v>1556</v>
      </c>
      <c r="BA252" t="s">
        <v>1556</v>
      </c>
      <c r="BB252" t="s">
        <v>198</v>
      </c>
      <c r="BC252" t="s">
        <v>1556</v>
      </c>
      <c r="BD252" s="55">
        <f t="shared" ref="BD252" si="21">0/3</f>
        <v>0</v>
      </c>
      <c r="BE252" t="s">
        <v>2371</v>
      </c>
    </row>
    <row r="253" spans="1:57" ht="17" x14ac:dyDescent="0.2">
      <c r="A253" t="s">
        <v>2077</v>
      </c>
      <c r="B253" s="1" t="s">
        <v>887</v>
      </c>
      <c r="C253" t="s">
        <v>49</v>
      </c>
      <c r="D253">
        <v>14</v>
      </c>
      <c r="E253" t="s">
        <v>888</v>
      </c>
      <c r="F253" s="18" t="s">
        <v>880</v>
      </c>
      <c r="G253" s="30">
        <v>55.609160000000003</v>
      </c>
      <c r="H253" s="30">
        <v>-1.71109</v>
      </c>
      <c r="I253">
        <v>1</v>
      </c>
      <c r="J253" s="40">
        <v>-9.1</v>
      </c>
      <c r="K253" s="40" t="s">
        <v>889</v>
      </c>
      <c r="L253" t="s">
        <v>591</v>
      </c>
      <c r="M253" t="s">
        <v>2360</v>
      </c>
      <c r="N253" t="s">
        <v>102</v>
      </c>
      <c r="P253" s="1" t="s">
        <v>890</v>
      </c>
      <c r="Q253" s="1" t="s">
        <v>740</v>
      </c>
      <c r="R253" s="41" t="s">
        <v>912</v>
      </c>
      <c r="S253" t="s">
        <v>58</v>
      </c>
      <c r="U253" s="41" t="s">
        <v>951</v>
      </c>
      <c r="V253" t="s">
        <v>367</v>
      </c>
      <c r="W253" t="s">
        <v>472</v>
      </c>
      <c r="X253" t="s">
        <v>85</v>
      </c>
      <c r="Y253" t="s">
        <v>85</v>
      </c>
      <c r="AH253">
        <v>0</v>
      </c>
      <c r="AJ253" s="31"/>
      <c r="AK253" s="32">
        <v>24.883646580120132</v>
      </c>
      <c r="AL253" s="12">
        <v>15.88597364851773</v>
      </c>
      <c r="AM253" s="33">
        <v>16</v>
      </c>
      <c r="AN253" s="14">
        <v>14.6</v>
      </c>
      <c r="AO253" s="15">
        <v>-10.434782608695649</v>
      </c>
      <c r="AP253" s="15">
        <v>-9.0690019376089879</v>
      </c>
      <c r="AQ253" s="15">
        <v>6.6359616801768659</v>
      </c>
      <c r="AR253" s="15">
        <v>8.9508441735440876</v>
      </c>
      <c r="AS253" s="16"/>
      <c r="AT253" s="16"/>
      <c r="AU253" s="17">
        <v>-1.3347826086956491</v>
      </c>
      <c r="AV253" s="17">
        <v>3.0998062391011771E-2</v>
      </c>
      <c r="AW253" s="34" t="s">
        <v>894</v>
      </c>
      <c r="AX253" t="s">
        <v>1821</v>
      </c>
      <c r="AY253" t="s">
        <v>198</v>
      </c>
      <c r="AZ253" t="s">
        <v>1556</v>
      </c>
      <c r="BA253" t="s">
        <v>1556</v>
      </c>
      <c r="BB253" t="s">
        <v>198</v>
      </c>
      <c r="BC253" t="s">
        <v>1556</v>
      </c>
      <c r="BD253" s="55">
        <f>1/3</f>
        <v>0.33333333333333331</v>
      </c>
      <c r="BE253" t="s">
        <v>2371</v>
      </c>
    </row>
    <row r="254" spans="1:57" ht="17" x14ac:dyDescent="0.2">
      <c r="A254" t="s">
        <v>2078</v>
      </c>
      <c r="B254" s="1" t="s">
        <v>887</v>
      </c>
      <c r="C254" t="s">
        <v>49</v>
      </c>
      <c r="D254">
        <v>14</v>
      </c>
      <c r="E254" t="s">
        <v>888</v>
      </c>
      <c r="F254" s="18" t="s">
        <v>880</v>
      </c>
      <c r="G254" s="30">
        <v>55.609160000000003</v>
      </c>
      <c r="H254" s="30">
        <v>-1.71109</v>
      </c>
      <c r="I254">
        <v>1</v>
      </c>
      <c r="J254" s="40">
        <v>-9.1</v>
      </c>
      <c r="K254" s="40" t="s">
        <v>889</v>
      </c>
      <c r="L254" t="s">
        <v>591</v>
      </c>
      <c r="M254" t="s">
        <v>2360</v>
      </c>
      <c r="N254" t="s">
        <v>102</v>
      </c>
      <c r="P254" s="1" t="s">
        <v>890</v>
      </c>
      <c r="Q254" s="1" t="s">
        <v>740</v>
      </c>
      <c r="R254" s="41" t="s">
        <v>902</v>
      </c>
      <c r="S254" t="s">
        <v>58</v>
      </c>
      <c r="U254" s="41" t="s">
        <v>952</v>
      </c>
      <c r="V254" t="s">
        <v>398</v>
      </c>
      <c r="W254" t="s">
        <v>146</v>
      </c>
      <c r="X254" t="s">
        <v>85</v>
      </c>
      <c r="Y254" t="s">
        <v>85</v>
      </c>
      <c r="AH254">
        <v>0</v>
      </c>
      <c r="AJ254" s="31"/>
      <c r="AK254" s="32">
        <v>26.530614222049991</v>
      </c>
      <c r="AL254" s="14">
        <v>17.500001937608989</v>
      </c>
      <c r="AM254" s="33">
        <v>17.7</v>
      </c>
      <c r="AN254" s="14">
        <v>16.3</v>
      </c>
      <c r="AO254" s="15">
        <v>-6.739130434782604</v>
      </c>
      <c r="AP254" s="15">
        <v>-6.4503233869405108</v>
      </c>
      <c r="AQ254" s="15">
        <v>12.899778924097282</v>
      </c>
      <c r="AR254" s="15">
        <v>13.389282395016084</v>
      </c>
      <c r="AS254" s="16"/>
      <c r="AT254" s="16"/>
      <c r="AU254" s="17">
        <v>2.3608695652173957</v>
      </c>
      <c r="AV254" s="17">
        <v>2.6496766130594889</v>
      </c>
      <c r="AW254" s="34" t="s">
        <v>894</v>
      </c>
      <c r="AX254" t="s">
        <v>198</v>
      </c>
      <c r="AY254" t="s">
        <v>1821</v>
      </c>
      <c r="AZ254" t="s">
        <v>1556</v>
      </c>
      <c r="BA254" t="s">
        <v>1556</v>
      </c>
      <c r="BB254" t="s">
        <v>198</v>
      </c>
      <c r="BC254" t="s">
        <v>1556</v>
      </c>
      <c r="BD254" s="55">
        <f>1/3</f>
        <v>0.33333333333333331</v>
      </c>
      <c r="BE254" t="s">
        <v>2371</v>
      </c>
    </row>
    <row r="255" spans="1:57" ht="17" x14ac:dyDescent="0.2">
      <c r="A255" t="s">
        <v>2079</v>
      </c>
      <c r="B255" s="1" t="s">
        <v>887</v>
      </c>
      <c r="C255" t="s">
        <v>49</v>
      </c>
      <c r="D255">
        <v>14</v>
      </c>
      <c r="E255" t="s">
        <v>888</v>
      </c>
      <c r="F255" s="18" t="s">
        <v>880</v>
      </c>
      <c r="G255" s="30">
        <v>55.609160000000003</v>
      </c>
      <c r="H255" s="30">
        <v>-1.71109</v>
      </c>
      <c r="I255">
        <v>1</v>
      </c>
      <c r="J255" s="40">
        <v>-9.1</v>
      </c>
      <c r="K255" s="40" t="s">
        <v>889</v>
      </c>
      <c r="L255" t="s">
        <v>591</v>
      </c>
      <c r="M255" t="s">
        <v>2360</v>
      </c>
      <c r="N255" t="s">
        <v>102</v>
      </c>
      <c r="P255" s="1" t="s">
        <v>890</v>
      </c>
      <c r="Q255" s="1" t="s">
        <v>740</v>
      </c>
      <c r="R255" s="41" t="s">
        <v>891</v>
      </c>
      <c r="S255" t="s">
        <v>58</v>
      </c>
      <c r="U255" s="41" t="s">
        <v>953</v>
      </c>
      <c r="V255" t="s">
        <v>134</v>
      </c>
      <c r="W255" s="18" t="s">
        <v>135</v>
      </c>
      <c r="X255" t="s">
        <v>85</v>
      </c>
      <c r="Y255" t="s">
        <v>85</v>
      </c>
      <c r="AH255">
        <v>0</v>
      </c>
      <c r="AJ255" s="31"/>
      <c r="AK255" s="32">
        <v>27.596299166828135</v>
      </c>
      <c r="AL255" s="12">
        <v>18.544373183491572</v>
      </c>
      <c r="AM255" s="33">
        <v>18.8</v>
      </c>
      <c r="AN255" s="14">
        <v>17.400000000000002</v>
      </c>
      <c r="AO255" s="15">
        <v>-4.3478260869565135</v>
      </c>
      <c r="AP255" s="15">
        <v>-4.7558843247432634</v>
      </c>
      <c r="AQ255" s="15">
        <v>16.952837140751672</v>
      </c>
      <c r="AR255" s="15">
        <v>16.261213008909724</v>
      </c>
      <c r="AS255" s="16"/>
      <c r="AT255" s="16"/>
      <c r="AU255" s="17">
        <v>4.7521739130434861</v>
      </c>
      <c r="AV255" s="17">
        <v>4.3441156752567363</v>
      </c>
      <c r="AW255" s="34" t="s">
        <v>894</v>
      </c>
      <c r="AX255" t="s">
        <v>1821</v>
      </c>
      <c r="AY255" t="s">
        <v>1821</v>
      </c>
      <c r="AZ255" t="s">
        <v>1556</v>
      </c>
      <c r="BA255" t="s">
        <v>1556</v>
      </c>
      <c r="BB255" t="s">
        <v>198</v>
      </c>
      <c r="BC255" t="s">
        <v>1556</v>
      </c>
      <c r="BD255" s="55">
        <f>2/3</f>
        <v>0.66666666666666663</v>
      </c>
      <c r="BE255" t="s">
        <v>2372</v>
      </c>
    </row>
    <row r="256" spans="1:57" x14ac:dyDescent="0.2">
      <c r="A256" t="s">
        <v>2080</v>
      </c>
      <c r="B256" s="1" t="s">
        <v>887</v>
      </c>
      <c r="C256" t="s">
        <v>49</v>
      </c>
      <c r="D256">
        <v>14</v>
      </c>
      <c r="E256" t="s">
        <v>888</v>
      </c>
      <c r="F256" s="18" t="s">
        <v>880</v>
      </c>
      <c r="G256" s="30">
        <v>55.609160000000003</v>
      </c>
      <c r="H256" s="30">
        <v>-1.71109</v>
      </c>
      <c r="I256">
        <v>1</v>
      </c>
      <c r="J256" s="40">
        <v>-9.1</v>
      </c>
      <c r="K256" s="40" t="s">
        <v>889</v>
      </c>
      <c r="L256" t="s">
        <v>591</v>
      </c>
      <c r="M256" t="s">
        <v>2360</v>
      </c>
      <c r="N256" t="s">
        <v>102</v>
      </c>
      <c r="P256" s="1" t="s">
        <v>890</v>
      </c>
      <c r="Q256" s="1" t="s">
        <v>740</v>
      </c>
      <c r="R256" s="42" t="s">
        <v>902</v>
      </c>
      <c r="S256" t="s">
        <v>58</v>
      </c>
      <c r="U256" s="42" t="s">
        <v>954</v>
      </c>
      <c r="V256" t="s">
        <v>955</v>
      </c>
      <c r="W256" t="s">
        <v>146</v>
      </c>
      <c r="X256" t="s">
        <v>85</v>
      </c>
      <c r="Y256" t="s">
        <v>85</v>
      </c>
      <c r="AH256">
        <v>0</v>
      </c>
      <c r="AJ256" s="31"/>
      <c r="AK256" s="32">
        <v>27.693179616353419</v>
      </c>
      <c r="AL256" s="14">
        <v>18.63931602402635</v>
      </c>
      <c r="AM256" s="33">
        <v>18.899999999999999</v>
      </c>
      <c r="AN256" s="14">
        <v>17.5</v>
      </c>
      <c r="AO256" s="15">
        <v>-4.1304347826086927</v>
      </c>
      <c r="AP256" s="15">
        <v>-4.6018444099980655</v>
      </c>
      <c r="AQ256" s="15">
        <v>17.321296978629334</v>
      </c>
      <c r="AR256" s="15">
        <v>16.522297610172771</v>
      </c>
      <c r="AS256" s="16"/>
      <c r="AT256" s="16"/>
      <c r="AU256" s="17">
        <v>4.969565217391307</v>
      </c>
      <c r="AV256" s="17">
        <v>4.4981555900019341</v>
      </c>
      <c r="AW256" s="34" t="s">
        <v>894</v>
      </c>
      <c r="AX256" t="s">
        <v>1821</v>
      </c>
      <c r="AY256" t="s">
        <v>1821</v>
      </c>
      <c r="AZ256" t="s">
        <v>1556</v>
      </c>
      <c r="BA256" t="s">
        <v>1556</v>
      </c>
      <c r="BB256" t="s">
        <v>1821</v>
      </c>
      <c r="BC256" t="s">
        <v>1556</v>
      </c>
      <c r="BD256" s="55">
        <f>3/3</f>
        <v>1</v>
      </c>
      <c r="BE256" t="s">
        <v>2372</v>
      </c>
    </row>
    <row r="257" spans="1:57" ht="17" x14ac:dyDescent="0.2">
      <c r="A257" t="s">
        <v>2081</v>
      </c>
      <c r="B257" s="1" t="s">
        <v>887</v>
      </c>
      <c r="C257" t="s">
        <v>49</v>
      </c>
      <c r="D257">
        <v>14</v>
      </c>
      <c r="E257" t="s">
        <v>888</v>
      </c>
      <c r="F257" s="18" t="s">
        <v>880</v>
      </c>
      <c r="G257" s="30">
        <v>55.609160000000003</v>
      </c>
      <c r="H257" s="30">
        <v>-1.71109</v>
      </c>
      <c r="I257">
        <v>1</v>
      </c>
      <c r="J257" s="40">
        <v>-9.1</v>
      </c>
      <c r="K257" s="40" t="s">
        <v>889</v>
      </c>
      <c r="L257" t="s">
        <v>591</v>
      </c>
      <c r="M257" t="s">
        <v>2360</v>
      </c>
      <c r="N257" t="s">
        <v>102</v>
      </c>
      <c r="P257" s="1" t="s">
        <v>890</v>
      </c>
      <c r="Q257" s="1" t="s">
        <v>740</v>
      </c>
      <c r="R257" s="41" t="s">
        <v>891</v>
      </c>
      <c r="S257" t="s">
        <v>58</v>
      </c>
      <c r="U257" s="41" t="s">
        <v>956</v>
      </c>
      <c r="V257" t="s">
        <v>170</v>
      </c>
      <c r="W257" t="s">
        <v>146</v>
      </c>
      <c r="X257" t="s">
        <v>85</v>
      </c>
      <c r="Y257" t="s">
        <v>85</v>
      </c>
      <c r="AH257">
        <v>0</v>
      </c>
      <c r="AJ257" s="31"/>
      <c r="AK257" s="32">
        <v>27.208777368726988</v>
      </c>
      <c r="AL257" s="12">
        <v>18.164601821352448</v>
      </c>
      <c r="AM257" s="33">
        <v>18.399999999999999</v>
      </c>
      <c r="AN257" s="14">
        <v>17</v>
      </c>
      <c r="AO257" s="15">
        <v>-5.2173913043478226</v>
      </c>
      <c r="AP257" s="15">
        <v>-5.3720439837240903</v>
      </c>
      <c r="AQ257" s="15">
        <v>15.478997789240978</v>
      </c>
      <c r="AR257" s="15">
        <v>15.216874603857475</v>
      </c>
      <c r="AS257" s="16"/>
      <c r="AT257" s="16"/>
      <c r="AU257" s="17">
        <v>3.882608695652177</v>
      </c>
      <c r="AV257" s="17">
        <v>3.7279560162759093</v>
      </c>
      <c r="AW257" s="34" t="s">
        <v>894</v>
      </c>
      <c r="AX257" t="s">
        <v>198</v>
      </c>
      <c r="AY257" t="s">
        <v>1821</v>
      </c>
      <c r="AZ257" t="s">
        <v>1556</v>
      </c>
      <c r="BA257" t="s">
        <v>1556</v>
      </c>
      <c r="BB257" t="s">
        <v>198</v>
      </c>
      <c r="BC257" t="s">
        <v>1556</v>
      </c>
      <c r="BD257" s="55">
        <f>1/3</f>
        <v>0.33333333333333331</v>
      </c>
      <c r="BE257" t="s">
        <v>2371</v>
      </c>
    </row>
    <row r="258" spans="1:57" ht="17" x14ac:dyDescent="0.2">
      <c r="A258" t="s">
        <v>2082</v>
      </c>
      <c r="B258" s="1" t="s">
        <v>887</v>
      </c>
      <c r="C258" t="s">
        <v>49</v>
      </c>
      <c r="D258">
        <v>14</v>
      </c>
      <c r="E258" t="s">
        <v>888</v>
      </c>
      <c r="F258" s="18" t="s">
        <v>880</v>
      </c>
      <c r="G258" s="30">
        <v>55.609160000000003</v>
      </c>
      <c r="H258" s="30">
        <v>-1.71109</v>
      </c>
      <c r="I258">
        <v>1</v>
      </c>
      <c r="J258" s="40">
        <v>-9.1</v>
      </c>
      <c r="K258" s="40" t="s">
        <v>889</v>
      </c>
      <c r="L258" t="s">
        <v>591</v>
      </c>
      <c r="M258" t="s">
        <v>2360</v>
      </c>
      <c r="N258" t="s">
        <v>102</v>
      </c>
      <c r="P258" s="1" t="s">
        <v>890</v>
      </c>
      <c r="Q258" s="1" t="s">
        <v>740</v>
      </c>
      <c r="R258" s="41" t="s">
        <v>906</v>
      </c>
      <c r="S258" t="s">
        <v>58</v>
      </c>
      <c r="U258" s="41" t="s">
        <v>957</v>
      </c>
      <c r="V258" t="s">
        <v>958</v>
      </c>
      <c r="W258" s="18" t="s">
        <v>127</v>
      </c>
      <c r="X258" t="s">
        <v>85</v>
      </c>
      <c r="Y258" t="s">
        <v>85</v>
      </c>
      <c r="AH258">
        <v>0</v>
      </c>
      <c r="AJ258" s="31"/>
      <c r="AK258" s="32">
        <v>26.918136020151135</v>
      </c>
      <c r="AL258" s="14">
        <v>17.879773299748113</v>
      </c>
      <c r="AM258" s="33">
        <v>18.100000000000001</v>
      </c>
      <c r="AN258" s="14">
        <v>16.700000000000003</v>
      </c>
      <c r="AO258" s="15">
        <v>-5.8695652173912949</v>
      </c>
      <c r="AP258" s="15">
        <v>-5.834163727959691</v>
      </c>
      <c r="AQ258" s="15">
        <v>14.373618275607974</v>
      </c>
      <c r="AR258" s="15">
        <v>14.43362080006832</v>
      </c>
      <c r="AS258" s="16"/>
      <c r="AT258" s="16"/>
      <c r="AU258" s="17">
        <v>3.2304347826087048</v>
      </c>
      <c r="AV258" s="17">
        <v>3.2658362720403087</v>
      </c>
      <c r="AW258" s="34" t="s">
        <v>894</v>
      </c>
      <c r="AX258" t="s">
        <v>198</v>
      </c>
      <c r="AY258" t="s">
        <v>1821</v>
      </c>
      <c r="AZ258" t="s">
        <v>1556</v>
      </c>
      <c r="BA258" t="s">
        <v>1556</v>
      </c>
      <c r="BB258" t="s">
        <v>198</v>
      </c>
      <c r="BC258" t="s">
        <v>1556</v>
      </c>
      <c r="BD258" s="55">
        <f>1/3</f>
        <v>0.33333333333333331</v>
      </c>
      <c r="BE258" t="s">
        <v>2371</v>
      </c>
    </row>
    <row r="259" spans="1:57" ht="17" x14ac:dyDescent="0.2">
      <c r="A259" t="s">
        <v>2083</v>
      </c>
      <c r="B259" s="1" t="s">
        <v>887</v>
      </c>
      <c r="C259" t="s">
        <v>49</v>
      </c>
      <c r="D259">
        <v>14</v>
      </c>
      <c r="E259" t="s">
        <v>888</v>
      </c>
      <c r="F259" s="18" t="s">
        <v>880</v>
      </c>
      <c r="G259" s="30">
        <v>55.609160000000003</v>
      </c>
      <c r="H259" s="30">
        <v>-1.71109</v>
      </c>
      <c r="I259">
        <v>1</v>
      </c>
      <c r="J259" s="40">
        <v>-9.1</v>
      </c>
      <c r="K259" s="40" t="s">
        <v>889</v>
      </c>
      <c r="L259" t="s">
        <v>591</v>
      </c>
      <c r="M259" t="s">
        <v>2360</v>
      </c>
      <c r="N259" t="s">
        <v>102</v>
      </c>
      <c r="P259" s="1" t="s">
        <v>890</v>
      </c>
      <c r="Q259" s="1" t="s">
        <v>740</v>
      </c>
      <c r="R259" s="41" t="s">
        <v>891</v>
      </c>
      <c r="S259" t="s">
        <v>58</v>
      </c>
      <c r="U259" s="41" t="s">
        <v>959</v>
      </c>
      <c r="V259" t="s">
        <v>958</v>
      </c>
      <c r="W259" s="18" t="s">
        <v>127</v>
      </c>
      <c r="X259" t="s">
        <v>85</v>
      </c>
      <c r="Y259" t="s">
        <v>85</v>
      </c>
      <c r="AH259">
        <v>0</v>
      </c>
      <c r="AJ259" s="31"/>
      <c r="AK259" s="32">
        <v>27.499418717302849</v>
      </c>
      <c r="AL259" s="12">
        <v>18.449430342956791</v>
      </c>
      <c r="AM259" s="33">
        <v>18.7</v>
      </c>
      <c r="AN259" s="14">
        <v>17.3</v>
      </c>
      <c r="AO259" s="15">
        <v>-4.5652173913043432</v>
      </c>
      <c r="AP259" s="15">
        <v>-4.9099242394884683</v>
      </c>
      <c r="AQ259" s="15">
        <v>16.584377302873996</v>
      </c>
      <c r="AR259" s="15">
        <v>16.000128407646663</v>
      </c>
      <c r="AS259" s="16"/>
      <c r="AT259" s="16"/>
      <c r="AU259" s="17">
        <v>4.5347826086956564</v>
      </c>
      <c r="AV259" s="17">
        <v>4.1900757605115313</v>
      </c>
      <c r="AW259" s="34" t="s">
        <v>894</v>
      </c>
      <c r="AX259" t="s">
        <v>198</v>
      </c>
      <c r="AY259" t="s">
        <v>1821</v>
      </c>
      <c r="AZ259" t="s">
        <v>1556</v>
      </c>
      <c r="BA259" t="s">
        <v>1556</v>
      </c>
      <c r="BB259" t="s">
        <v>198</v>
      </c>
      <c r="BC259" t="s">
        <v>1556</v>
      </c>
      <c r="BD259" s="55">
        <f>1/3</f>
        <v>0.33333333333333331</v>
      </c>
      <c r="BE259" t="s">
        <v>2371</v>
      </c>
    </row>
    <row r="260" spans="1:57" ht="17" x14ac:dyDescent="0.2">
      <c r="A260" t="s">
        <v>2084</v>
      </c>
      <c r="B260" s="1" t="s">
        <v>887</v>
      </c>
      <c r="C260" t="s">
        <v>49</v>
      </c>
      <c r="D260">
        <v>14</v>
      </c>
      <c r="E260" t="s">
        <v>888</v>
      </c>
      <c r="F260" s="18" t="s">
        <v>880</v>
      </c>
      <c r="G260" s="30">
        <v>55.609160000000003</v>
      </c>
      <c r="H260" s="30">
        <v>-1.71109</v>
      </c>
      <c r="I260">
        <v>1</v>
      </c>
      <c r="J260" s="40">
        <v>-9.1</v>
      </c>
      <c r="K260" s="40" t="s">
        <v>889</v>
      </c>
      <c r="L260" t="s">
        <v>591</v>
      </c>
      <c r="M260" t="s">
        <v>2360</v>
      </c>
      <c r="N260" t="s">
        <v>102</v>
      </c>
      <c r="P260" s="1" t="s">
        <v>890</v>
      </c>
      <c r="Q260" s="1" t="s">
        <v>740</v>
      </c>
      <c r="R260" s="41" t="s">
        <v>902</v>
      </c>
      <c r="S260" t="s">
        <v>58</v>
      </c>
      <c r="U260" s="41" t="s">
        <v>960</v>
      </c>
      <c r="V260" t="s">
        <v>961</v>
      </c>
      <c r="W260" t="s">
        <v>146</v>
      </c>
      <c r="X260" t="s">
        <v>85</v>
      </c>
      <c r="Y260" t="s">
        <v>85</v>
      </c>
      <c r="AH260">
        <v>0</v>
      </c>
      <c r="AJ260" s="31"/>
      <c r="AK260" s="32">
        <v>27.983820964929279</v>
      </c>
      <c r="AL260" s="12">
        <v>18.924144545630693</v>
      </c>
      <c r="AM260" s="33">
        <v>19.2</v>
      </c>
      <c r="AN260" s="14">
        <v>17.8</v>
      </c>
      <c r="AO260" s="15">
        <v>-3.4782608695652124</v>
      </c>
      <c r="AP260" s="15">
        <v>-4.1397246657624436</v>
      </c>
      <c r="AQ260" s="15">
        <v>18.426676492262352</v>
      </c>
      <c r="AR260" s="15">
        <v>17.305551413961961</v>
      </c>
      <c r="AS260" s="16"/>
      <c r="AT260" s="16"/>
      <c r="AU260" s="17">
        <v>5.6217391304347872</v>
      </c>
      <c r="AV260" s="17">
        <v>4.9602753342375561</v>
      </c>
      <c r="AW260" s="34" t="s">
        <v>894</v>
      </c>
      <c r="AX260" t="s">
        <v>1821</v>
      </c>
      <c r="AY260" t="s">
        <v>1821</v>
      </c>
      <c r="AZ260" t="s">
        <v>1556</v>
      </c>
      <c r="BA260" t="s">
        <v>1556</v>
      </c>
      <c r="BB260" t="s">
        <v>1821</v>
      </c>
      <c r="BC260" t="s">
        <v>1556</v>
      </c>
      <c r="BD260" s="55">
        <f>3/3</f>
        <v>1</v>
      </c>
      <c r="BE260" t="s">
        <v>2372</v>
      </c>
    </row>
    <row r="261" spans="1:57" ht="17" x14ac:dyDescent="0.2">
      <c r="A261" t="s">
        <v>2085</v>
      </c>
      <c r="B261" s="1" t="s">
        <v>887</v>
      </c>
      <c r="C261" t="s">
        <v>49</v>
      </c>
      <c r="D261">
        <v>14</v>
      </c>
      <c r="E261" t="s">
        <v>888</v>
      </c>
      <c r="F261" s="18" t="s">
        <v>880</v>
      </c>
      <c r="G261" s="30">
        <v>55.609160000000003</v>
      </c>
      <c r="H261" s="30">
        <v>-1.71109</v>
      </c>
      <c r="I261">
        <v>1</v>
      </c>
      <c r="J261" s="40">
        <v>-9.1</v>
      </c>
      <c r="K261" s="40" t="s">
        <v>889</v>
      </c>
      <c r="L261" t="s">
        <v>591</v>
      </c>
      <c r="M261" t="s">
        <v>2360</v>
      </c>
      <c r="N261" t="s">
        <v>102</v>
      </c>
      <c r="P261" s="1" t="s">
        <v>890</v>
      </c>
      <c r="Q261" s="1" t="s">
        <v>740</v>
      </c>
      <c r="R261" s="41" t="s">
        <v>962</v>
      </c>
      <c r="S261" t="s">
        <v>58</v>
      </c>
      <c r="U261" s="41" t="s">
        <v>963</v>
      </c>
      <c r="V261" t="s">
        <v>367</v>
      </c>
      <c r="W261" t="s">
        <v>472</v>
      </c>
      <c r="X261" t="s">
        <v>85</v>
      </c>
      <c r="Y261" t="s">
        <v>85</v>
      </c>
      <c r="AH261">
        <v>0</v>
      </c>
      <c r="AJ261" s="31"/>
      <c r="AK261" s="32">
        <v>24.689885681069562</v>
      </c>
      <c r="AL261" s="14">
        <v>15.696087967448172</v>
      </c>
      <c r="AM261" s="33">
        <v>15.8</v>
      </c>
      <c r="AN261" s="14">
        <v>14.4</v>
      </c>
      <c r="AO261" s="15">
        <v>-10.869565217391299</v>
      </c>
      <c r="AP261" s="15">
        <v>-9.3770817670993978</v>
      </c>
      <c r="AQ261" s="15">
        <v>5.8990420044215259</v>
      </c>
      <c r="AR261" s="15">
        <v>8.4286749710179691</v>
      </c>
      <c r="AS261" s="16"/>
      <c r="AT261" s="16"/>
      <c r="AU261" s="17">
        <v>-1.7695652173912997</v>
      </c>
      <c r="AV261" s="17">
        <v>-0.27708176709939814</v>
      </c>
      <c r="AW261" s="34" t="s">
        <v>894</v>
      </c>
      <c r="AX261" t="s">
        <v>1821</v>
      </c>
      <c r="AY261" t="s">
        <v>198</v>
      </c>
      <c r="AZ261" t="s">
        <v>1556</v>
      </c>
      <c r="BA261" t="s">
        <v>1556</v>
      </c>
      <c r="BB261" t="s">
        <v>1821</v>
      </c>
      <c r="BC261" t="s">
        <v>1556</v>
      </c>
      <c r="BD261" s="55">
        <f>2/3</f>
        <v>0.66666666666666663</v>
      </c>
      <c r="BE261" t="s">
        <v>2372</v>
      </c>
    </row>
    <row r="262" spans="1:57" x14ac:dyDescent="0.2">
      <c r="A262" t="s">
        <v>2086</v>
      </c>
      <c r="B262" s="1" t="s">
        <v>887</v>
      </c>
      <c r="C262" t="s">
        <v>49</v>
      </c>
      <c r="D262">
        <v>14</v>
      </c>
      <c r="E262" t="s">
        <v>888</v>
      </c>
      <c r="F262" s="18" t="s">
        <v>880</v>
      </c>
      <c r="G262" s="30">
        <v>55.609160000000003</v>
      </c>
      <c r="H262" s="30">
        <v>-1.71109</v>
      </c>
      <c r="I262">
        <v>1</v>
      </c>
      <c r="J262" s="40">
        <v>-9.1</v>
      </c>
      <c r="K262" s="40" t="s">
        <v>889</v>
      </c>
      <c r="L262" t="s">
        <v>591</v>
      </c>
      <c r="M262" t="s">
        <v>2360</v>
      </c>
      <c r="N262" t="s">
        <v>102</v>
      </c>
      <c r="P262" s="1" t="s">
        <v>890</v>
      </c>
      <c r="Q262" s="1" t="s">
        <v>740</v>
      </c>
      <c r="R262" s="42" t="s">
        <v>902</v>
      </c>
      <c r="S262" t="s">
        <v>58</v>
      </c>
      <c r="U262" s="42" t="s">
        <v>964</v>
      </c>
      <c r="V262" t="s">
        <v>965</v>
      </c>
      <c r="W262" t="s">
        <v>966</v>
      </c>
      <c r="X262" t="s">
        <v>85</v>
      </c>
      <c r="Y262" t="s">
        <v>85</v>
      </c>
      <c r="AH262">
        <v>0</v>
      </c>
      <c r="AJ262" s="31"/>
      <c r="AK262" s="32">
        <v>27.983820964929279</v>
      </c>
      <c r="AL262" s="12">
        <v>18.924144545630693</v>
      </c>
      <c r="AM262" s="33">
        <v>19.2</v>
      </c>
      <c r="AN262" s="14">
        <v>17.8</v>
      </c>
      <c r="AO262" s="15">
        <v>-3.4782608695652124</v>
      </c>
      <c r="AP262" s="15">
        <v>-4.1397246657624436</v>
      </c>
      <c r="AQ262" s="15">
        <v>18.426676492262352</v>
      </c>
      <c r="AR262" s="15">
        <v>17.305551413961961</v>
      </c>
      <c r="AS262" s="16"/>
      <c r="AT262" s="16"/>
      <c r="AU262" s="17">
        <v>5.6217391304347872</v>
      </c>
      <c r="AV262" s="17">
        <v>4.9602753342375561</v>
      </c>
      <c r="AW262" s="34" t="s">
        <v>894</v>
      </c>
      <c r="AX262" t="s">
        <v>1821</v>
      </c>
      <c r="AY262" t="s">
        <v>1821</v>
      </c>
      <c r="AZ262" t="s">
        <v>1556</v>
      </c>
      <c r="BA262" t="s">
        <v>1556</v>
      </c>
      <c r="BB262" t="s">
        <v>1821</v>
      </c>
      <c r="BC262" t="s">
        <v>1556</v>
      </c>
      <c r="BD262" s="55">
        <f>3/3</f>
        <v>1</v>
      </c>
      <c r="BE262" t="s">
        <v>2372</v>
      </c>
    </row>
    <row r="263" spans="1:57" ht="17" x14ac:dyDescent="0.2">
      <c r="A263" t="s">
        <v>2087</v>
      </c>
      <c r="B263" s="1" t="s">
        <v>887</v>
      </c>
      <c r="C263" t="s">
        <v>49</v>
      </c>
      <c r="D263">
        <v>14</v>
      </c>
      <c r="E263" t="s">
        <v>888</v>
      </c>
      <c r="F263" s="18" t="s">
        <v>880</v>
      </c>
      <c r="G263" s="30">
        <v>55.609160000000003</v>
      </c>
      <c r="H263" s="30">
        <v>-1.71109</v>
      </c>
      <c r="I263">
        <v>1</v>
      </c>
      <c r="J263" s="40">
        <v>-9.1</v>
      </c>
      <c r="K263" s="40" t="s">
        <v>889</v>
      </c>
      <c r="L263" t="s">
        <v>591</v>
      </c>
      <c r="M263" t="s">
        <v>2360</v>
      </c>
      <c r="N263" t="s">
        <v>102</v>
      </c>
      <c r="P263" s="1" t="s">
        <v>890</v>
      </c>
      <c r="Q263" s="1" t="s">
        <v>740</v>
      </c>
      <c r="R263" s="41" t="s">
        <v>906</v>
      </c>
      <c r="S263" t="s">
        <v>58</v>
      </c>
      <c r="U263" s="41" t="s">
        <v>967</v>
      </c>
      <c r="V263" t="s">
        <v>968</v>
      </c>
      <c r="W263" t="s">
        <v>969</v>
      </c>
      <c r="X263" t="s">
        <v>62</v>
      </c>
      <c r="Y263" t="s">
        <v>62</v>
      </c>
      <c r="AJ263" s="31"/>
      <c r="AK263" s="32">
        <v>26.627494671575278</v>
      </c>
      <c r="AL263" s="14">
        <v>17.594944778143773</v>
      </c>
      <c r="AM263" s="33">
        <v>17.8</v>
      </c>
      <c r="AN263" s="14">
        <v>16.400000000000002</v>
      </c>
      <c r="AO263" s="15">
        <v>-6.5217391304347743</v>
      </c>
      <c r="AP263" s="15">
        <v>-6.2962834721953058</v>
      </c>
      <c r="AQ263" s="15">
        <v>13.26823876197496</v>
      </c>
      <c r="AR263" s="15">
        <v>13.650366996279143</v>
      </c>
      <c r="AS263" s="16"/>
      <c r="AT263" s="16"/>
      <c r="AU263" s="17">
        <v>2.5782608695652254</v>
      </c>
      <c r="AV263" s="17">
        <v>2.8037165278046938</v>
      </c>
      <c r="AW263" s="34" t="s">
        <v>894</v>
      </c>
      <c r="AX263" t="s">
        <v>198</v>
      </c>
      <c r="AY263" t="s">
        <v>1821</v>
      </c>
      <c r="AZ263" t="s">
        <v>1556</v>
      </c>
      <c r="BA263" t="s">
        <v>1556</v>
      </c>
      <c r="BB263" t="s">
        <v>198</v>
      </c>
      <c r="BC263" t="s">
        <v>1556</v>
      </c>
      <c r="BD263" s="55">
        <f>1/3</f>
        <v>0.33333333333333331</v>
      </c>
      <c r="BE263" t="s">
        <v>2371</v>
      </c>
    </row>
    <row r="264" spans="1:57" ht="17" x14ac:dyDescent="0.2">
      <c r="A264" t="s">
        <v>2088</v>
      </c>
      <c r="B264" s="1" t="s">
        <v>887</v>
      </c>
      <c r="C264" t="s">
        <v>49</v>
      </c>
      <c r="D264">
        <v>14</v>
      </c>
      <c r="E264" t="s">
        <v>888</v>
      </c>
      <c r="F264" s="18" t="s">
        <v>880</v>
      </c>
      <c r="G264" s="30">
        <v>55.609160000000003</v>
      </c>
      <c r="H264" s="30">
        <v>-1.71109</v>
      </c>
      <c r="I264">
        <v>1</v>
      </c>
      <c r="J264" s="40">
        <v>-9.1</v>
      </c>
      <c r="K264" s="40" t="s">
        <v>889</v>
      </c>
      <c r="L264" t="s">
        <v>591</v>
      </c>
      <c r="M264" t="s">
        <v>2360</v>
      </c>
      <c r="N264" t="s">
        <v>102</v>
      </c>
      <c r="P264" s="1" t="s">
        <v>890</v>
      </c>
      <c r="Q264" s="1" t="s">
        <v>740</v>
      </c>
      <c r="R264" s="41" t="s">
        <v>904</v>
      </c>
      <c r="S264" t="s">
        <v>58</v>
      </c>
      <c r="U264" s="41" t="s">
        <v>970</v>
      </c>
      <c r="V264" t="s">
        <v>812</v>
      </c>
      <c r="W264" t="s">
        <v>90</v>
      </c>
      <c r="X264" t="s">
        <v>62</v>
      </c>
      <c r="Y264" t="s">
        <v>62</v>
      </c>
      <c r="AJ264" s="31"/>
      <c r="AK264" s="32">
        <v>27.015016469676421</v>
      </c>
      <c r="AL264" s="12">
        <v>17.974716140282894</v>
      </c>
      <c r="AM264" s="33">
        <v>18.2</v>
      </c>
      <c r="AN264" s="14">
        <v>16.8</v>
      </c>
      <c r="AO264" s="15">
        <v>-5.6521739130434732</v>
      </c>
      <c r="AP264" s="15">
        <v>-5.680123813214486</v>
      </c>
      <c r="AQ264" s="15">
        <v>14.742078113485638</v>
      </c>
      <c r="AR264" s="15">
        <v>14.69470540133138</v>
      </c>
      <c r="AS264" s="16"/>
      <c r="AT264" s="16"/>
      <c r="AU264" s="17">
        <v>3.4478260869565265</v>
      </c>
      <c r="AV264" s="17">
        <v>3.4198761867855136</v>
      </c>
      <c r="AW264" s="34" t="s">
        <v>894</v>
      </c>
      <c r="AX264" t="s">
        <v>198</v>
      </c>
      <c r="AY264" t="s">
        <v>1821</v>
      </c>
      <c r="AZ264" t="s">
        <v>1556</v>
      </c>
      <c r="BA264" t="s">
        <v>1556</v>
      </c>
      <c r="BB264" t="s">
        <v>198</v>
      </c>
      <c r="BC264" t="s">
        <v>1556</v>
      </c>
      <c r="BD264" s="55">
        <f>1/3</f>
        <v>0.33333333333333331</v>
      </c>
      <c r="BE264" t="s">
        <v>2371</v>
      </c>
    </row>
    <row r="265" spans="1:57" ht="17" x14ac:dyDescent="0.2">
      <c r="A265" t="s">
        <v>2089</v>
      </c>
      <c r="B265" s="1" t="s">
        <v>887</v>
      </c>
      <c r="C265" t="s">
        <v>49</v>
      </c>
      <c r="D265">
        <v>14</v>
      </c>
      <c r="E265" t="s">
        <v>888</v>
      </c>
      <c r="F265" s="18" t="s">
        <v>880</v>
      </c>
      <c r="G265" s="30">
        <v>55.609160000000003</v>
      </c>
      <c r="H265" s="30">
        <v>-1.71109</v>
      </c>
      <c r="I265">
        <v>1</v>
      </c>
      <c r="J265" s="40">
        <v>-9.1</v>
      </c>
      <c r="K265" s="40" t="s">
        <v>889</v>
      </c>
      <c r="L265" t="s">
        <v>591</v>
      </c>
      <c r="M265" t="s">
        <v>2360</v>
      </c>
      <c r="N265" t="s">
        <v>102</v>
      </c>
      <c r="P265" s="1" t="s">
        <v>890</v>
      </c>
      <c r="Q265" s="1" t="s">
        <v>740</v>
      </c>
      <c r="R265" s="41" t="s">
        <v>898</v>
      </c>
      <c r="S265" t="s">
        <v>58</v>
      </c>
      <c r="U265" s="41" t="s">
        <v>971</v>
      </c>
      <c r="V265" t="s">
        <v>76</v>
      </c>
      <c r="W265" t="s">
        <v>90</v>
      </c>
      <c r="X265" t="s">
        <v>62</v>
      </c>
      <c r="Y265" t="s">
        <v>62</v>
      </c>
      <c r="AJ265" s="31"/>
      <c r="AK265" s="32">
        <v>26.14309242394885</v>
      </c>
      <c r="AL265" s="14">
        <v>17.120230575469872</v>
      </c>
      <c r="AM265" s="33">
        <v>17.3</v>
      </c>
      <c r="AN265" s="14">
        <v>15.9</v>
      </c>
      <c r="AO265" s="15">
        <v>-7.6086956521739086</v>
      </c>
      <c r="AP265" s="15">
        <v>-7.0664830459213235</v>
      </c>
      <c r="AQ265" s="15">
        <v>11.425939572586595</v>
      </c>
      <c r="AR265" s="15">
        <v>12.344943989963859</v>
      </c>
      <c r="AS265" s="16"/>
      <c r="AT265" s="16"/>
      <c r="AU265" s="17">
        <v>1.491304347826091</v>
      </c>
      <c r="AV265" s="17">
        <v>2.0335169540786762</v>
      </c>
      <c r="AW265" s="34" t="s">
        <v>894</v>
      </c>
      <c r="AX265" t="s">
        <v>198</v>
      </c>
      <c r="AY265" t="s">
        <v>198</v>
      </c>
      <c r="AZ265" t="s">
        <v>1556</v>
      </c>
      <c r="BA265" t="s">
        <v>1556</v>
      </c>
      <c r="BB265" t="s">
        <v>198</v>
      </c>
      <c r="BC265" t="s">
        <v>1556</v>
      </c>
      <c r="BD265" s="55">
        <f t="shared" ref="BD265" si="22">0/3</f>
        <v>0</v>
      </c>
      <c r="BE265" t="s">
        <v>2371</v>
      </c>
    </row>
    <row r="266" spans="1:57" ht="17" x14ac:dyDescent="0.2">
      <c r="A266" t="s">
        <v>2090</v>
      </c>
      <c r="B266" s="1" t="s">
        <v>887</v>
      </c>
      <c r="C266" t="s">
        <v>49</v>
      </c>
      <c r="D266">
        <v>14</v>
      </c>
      <c r="E266" t="s">
        <v>888</v>
      </c>
      <c r="F266" s="18" t="s">
        <v>880</v>
      </c>
      <c r="G266" s="30">
        <v>55.609160000000003</v>
      </c>
      <c r="H266" s="30">
        <v>-1.71109</v>
      </c>
      <c r="I266">
        <v>1</v>
      </c>
      <c r="J266" s="40">
        <v>-9.1</v>
      </c>
      <c r="K266" s="40" t="s">
        <v>889</v>
      </c>
      <c r="L266" t="s">
        <v>591</v>
      </c>
      <c r="M266" t="s">
        <v>2360</v>
      </c>
      <c r="N266" t="s">
        <v>102</v>
      </c>
      <c r="P266" s="1" t="s">
        <v>890</v>
      </c>
      <c r="Q266" s="1" t="s">
        <v>740</v>
      </c>
      <c r="R266" s="41" t="s">
        <v>972</v>
      </c>
      <c r="S266" t="s">
        <v>58</v>
      </c>
      <c r="U266" s="41" t="s">
        <v>973</v>
      </c>
      <c r="V266" t="s">
        <v>893</v>
      </c>
      <c r="W266" t="s">
        <v>974</v>
      </c>
      <c r="X266" t="s">
        <v>62</v>
      </c>
      <c r="Y266" t="s">
        <v>62</v>
      </c>
      <c r="AJ266" s="31"/>
      <c r="AK266" s="32">
        <v>27.693179616353419</v>
      </c>
      <c r="AL266" s="12">
        <v>18.63931602402635</v>
      </c>
      <c r="AM266" s="33">
        <v>18.899999999999999</v>
      </c>
      <c r="AN266" s="14">
        <v>17.5</v>
      </c>
      <c r="AO266" s="15">
        <v>-4.1304347826086927</v>
      </c>
      <c r="AP266" s="15">
        <v>-4.6018444099980655</v>
      </c>
      <c r="AQ266" s="15">
        <v>17.321296978629334</v>
      </c>
      <c r="AR266" s="15">
        <v>16.522297610172771</v>
      </c>
      <c r="AS266" s="16"/>
      <c r="AT266" s="16"/>
      <c r="AU266" s="17">
        <v>4.969565217391307</v>
      </c>
      <c r="AV266" s="17">
        <v>4.4981555900019341</v>
      </c>
      <c r="AW266" s="34" t="s">
        <v>894</v>
      </c>
      <c r="AX266" t="s">
        <v>1821</v>
      </c>
      <c r="AY266" t="s">
        <v>1821</v>
      </c>
      <c r="AZ266" t="s">
        <v>1556</v>
      </c>
      <c r="BA266" t="s">
        <v>1556</v>
      </c>
      <c r="BB266" t="s">
        <v>1821</v>
      </c>
      <c r="BC266" t="s">
        <v>1556</v>
      </c>
      <c r="BD266" s="55">
        <f>3/3</f>
        <v>1</v>
      </c>
      <c r="BE266" t="s">
        <v>2372</v>
      </c>
    </row>
    <row r="267" spans="1:57" ht="17" x14ac:dyDescent="0.2">
      <c r="A267" t="s">
        <v>2091</v>
      </c>
      <c r="B267" s="1" t="s">
        <v>887</v>
      </c>
      <c r="C267" t="s">
        <v>49</v>
      </c>
      <c r="D267">
        <v>14</v>
      </c>
      <c r="E267" t="s">
        <v>888</v>
      </c>
      <c r="F267" s="18" t="s">
        <v>880</v>
      </c>
      <c r="G267" s="30">
        <v>55.609160000000003</v>
      </c>
      <c r="H267" s="30">
        <v>-1.71109</v>
      </c>
      <c r="I267">
        <v>1</v>
      </c>
      <c r="J267" s="40">
        <v>-9.1</v>
      </c>
      <c r="K267" s="40" t="s">
        <v>889</v>
      </c>
      <c r="L267" t="s">
        <v>591</v>
      </c>
      <c r="M267" t="s">
        <v>2360</v>
      </c>
      <c r="N267" t="s">
        <v>102</v>
      </c>
      <c r="P267" s="1" t="s">
        <v>890</v>
      </c>
      <c r="Q267" s="1" t="s">
        <v>740</v>
      </c>
      <c r="R267" s="41" t="s">
        <v>904</v>
      </c>
      <c r="S267" t="s">
        <v>58</v>
      </c>
      <c r="U267" s="41" t="s">
        <v>975</v>
      </c>
      <c r="V267" t="s">
        <v>856</v>
      </c>
      <c r="W267" t="s">
        <v>974</v>
      </c>
      <c r="X267" t="s">
        <v>62</v>
      </c>
      <c r="Y267" t="s">
        <v>62</v>
      </c>
      <c r="AJ267" s="31"/>
      <c r="AK267" s="32">
        <v>27.499418717302849</v>
      </c>
      <c r="AL267" s="14">
        <v>18.449430342956791</v>
      </c>
      <c r="AM267" s="33">
        <v>18.7</v>
      </c>
      <c r="AN267" s="14">
        <v>17.3</v>
      </c>
      <c r="AO267" s="15">
        <v>-4.5652173913043432</v>
      </c>
      <c r="AP267" s="15">
        <v>-4.9099242394884683</v>
      </c>
      <c r="AQ267" s="15">
        <v>16.584377302873996</v>
      </c>
      <c r="AR267" s="15">
        <v>16.000128407646663</v>
      </c>
      <c r="AS267" s="16"/>
      <c r="AT267" s="16"/>
      <c r="AU267" s="17">
        <v>4.5347826086956564</v>
      </c>
      <c r="AV267" s="17">
        <v>4.1900757605115313</v>
      </c>
      <c r="AW267" s="34" t="s">
        <v>894</v>
      </c>
      <c r="AX267" t="s">
        <v>198</v>
      </c>
      <c r="AY267" t="s">
        <v>1821</v>
      </c>
      <c r="AZ267" t="s">
        <v>1556</v>
      </c>
      <c r="BA267" t="s">
        <v>1556</v>
      </c>
      <c r="BB267" t="s">
        <v>198</v>
      </c>
      <c r="BC267" t="s">
        <v>1556</v>
      </c>
      <c r="BD267" s="55">
        <f>1/3</f>
        <v>0.33333333333333331</v>
      </c>
      <c r="BE267" t="s">
        <v>2371</v>
      </c>
    </row>
    <row r="268" spans="1:57" ht="17" x14ac:dyDescent="0.2">
      <c r="A268" t="s">
        <v>2092</v>
      </c>
      <c r="B268" s="1" t="s">
        <v>887</v>
      </c>
      <c r="C268" t="s">
        <v>49</v>
      </c>
      <c r="D268">
        <v>14</v>
      </c>
      <c r="E268" t="s">
        <v>888</v>
      </c>
      <c r="F268" s="18" t="s">
        <v>880</v>
      </c>
      <c r="G268" s="30">
        <v>55.609160000000003</v>
      </c>
      <c r="H268" s="30">
        <v>-1.71109</v>
      </c>
      <c r="I268">
        <v>1</v>
      </c>
      <c r="J268" s="40">
        <v>-9.1</v>
      </c>
      <c r="K268" s="40" t="s">
        <v>889</v>
      </c>
      <c r="L268" t="s">
        <v>591</v>
      </c>
      <c r="M268" t="s">
        <v>2360</v>
      </c>
      <c r="N268" t="s">
        <v>102</v>
      </c>
      <c r="P268" s="1" t="s">
        <v>890</v>
      </c>
      <c r="Q268" s="1" t="s">
        <v>740</v>
      </c>
      <c r="R268" s="41" t="s">
        <v>895</v>
      </c>
      <c r="S268" t="s">
        <v>58</v>
      </c>
      <c r="U268" s="41" t="s">
        <v>976</v>
      </c>
      <c r="V268" s="19" t="s">
        <v>977</v>
      </c>
      <c r="W268" s="19" t="s">
        <v>978</v>
      </c>
      <c r="X268" t="s">
        <v>62</v>
      </c>
      <c r="Y268" t="s">
        <v>62</v>
      </c>
      <c r="AJ268" s="31"/>
      <c r="AK268" s="32">
        <v>29.049505909707424</v>
      </c>
      <c r="AL268" s="12">
        <v>19.968515791513276</v>
      </c>
      <c r="AM268" s="33">
        <v>20.3</v>
      </c>
      <c r="AN268" s="14">
        <v>18.900000000000002</v>
      </c>
      <c r="AO268" s="15">
        <v>-1.0869565217391226</v>
      </c>
      <c r="AP268" s="15">
        <v>-2.4452856035651962</v>
      </c>
      <c r="AQ268" s="15">
        <v>22.479734708916745</v>
      </c>
      <c r="AR268" s="15">
        <v>20.1774820278556</v>
      </c>
      <c r="AS268" s="16"/>
      <c r="AT268" s="16"/>
      <c r="AU268" s="17">
        <v>8.0130434782608777</v>
      </c>
      <c r="AV268" s="17">
        <v>6.6547143964348034</v>
      </c>
      <c r="AW268" s="34" t="s">
        <v>894</v>
      </c>
      <c r="AX268" t="s">
        <v>1821</v>
      </c>
      <c r="AY268" t="s">
        <v>1821</v>
      </c>
      <c r="AZ268" t="s">
        <v>1556</v>
      </c>
      <c r="BA268" t="s">
        <v>1556</v>
      </c>
      <c r="BB268" t="s">
        <v>1821</v>
      </c>
      <c r="BC268" t="s">
        <v>1556</v>
      </c>
      <c r="BD268" s="55">
        <f>3/3</f>
        <v>1</v>
      </c>
      <c r="BE268" t="s">
        <v>2372</v>
      </c>
    </row>
    <row r="269" spans="1:57" ht="17" x14ac:dyDescent="0.2">
      <c r="A269" t="s">
        <v>2093</v>
      </c>
      <c r="B269" s="1" t="s">
        <v>887</v>
      </c>
      <c r="C269" t="s">
        <v>49</v>
      </c>
      <c r="D269">
        <v>14</v>
      </c>
      <c r="E269" t="s">
        <v>888</v>
      </c>
      <c r="F269" s="18" t="s">
        <v>880</v>
      </c>
      <c r="G269" s="30">
        <v>55.609160000000003</v>
      </c>
      <c r="H269" s="30">
        <v>-1.71109</v>
      </c>
      <c r="I269">
        <v>1</v>
      </c>
      <c r="J269" s="40">
        <v>-9.1</v>
      </c>
      <c r="K269" s="40" t="s">
        <v>889</v>
      </c>
      <c r="L269" t="s">
        <v>591</v>
      </c>
      <c r="M269" t="s">
        <v>2360</v>
      </c>
      <c r="N269" t="s">
        <v>102</v>
      </c>
      <c r="P269" s="1" t="s">
        <v>890</v>
      </c>
      <c r="Q269" s="1" t="s">
        <v>740</v>
      </c>
      <c r="R269" s="41" t="s">
        <v>979</v>
      </c>
      <c r="S269" t="s">
        <v>58</v>
      </c>
      <c r="U269" s="41" t="s">
        <v>980</v>
      </c>
      <c r="V269" s="19" t="s">
        <v>977</v>
      </c>
      <c r="W269" s="19" t="s">
        <v>978</v>
      </c>
      <c r="X269" t="s">
        <v>62</v>
      </c>
      <c r="Y269" t="s">
        <v>62</v>
      </c>
      <c r="AJ269" s="31"/>
      <c r="AK269" s="32">
        <v>28.080701414454566</v>
      </c>
      <c r="AL269" s="14">
        <v>19.019087386165474</v>
      </c>
      <c r="AM269" s="33">
        <v>19.3</v>
      </c>
      <c r="AN269" s="14">
        <v>17.900000000000002</v>
      </c>
      <c r="AO269" s="15">
        <v>-3.2608695652173836</v>
      </c>
      <c r="AP269" s="15">
        <v>-3.9856847510172386</v>
      </c>
      <c r="AQ269" s="15">
        <v>18.795136330140028</v>
      </c>
      <c r="AR269" s="15">
        <v>17.566636015225018</v>
      </c>
      <c r="AS269" s="16"/>
      <c r="AT269" s="16"/>
      <c r="AU269" s="17">
        <v>5.8391304347826161</v>
      </c>
      <c r="AV269" s="17">
        <v>5.114315248982761</v>
      </c>
      <c r="AW269" s="34" t="s">
        <v>894</v>
      </c>
      <c r="AX269" t="s">
        <v>1821</v>
      </c>
      <c r="AY269" t="s">
        <v>1821</v>
      </c>
      <c r="AZ269" t="s">
        <v>1556</v>
      </c>
      <c r="BA269" t="s">
        <v>1556</v>
      </c>
      <c r="BB269" t="s">
        <v>1821</v>
      </c>
      <c r="BC269" t="s">
        <v>1556</v>
      </c>
      <c r="BD269" s="55">
        <f>3/3</f>
        <v>1</v>
      </c>
      <c r="BE269" t="s">
        <v>2372</v>
      </c>
    </row>
    <row r="270" spans="1:57" ht="17" x14ac:dyDescent="0.2">
      <c r="A270" t="s">
        <v>2094</v>
      </c>
      <c r="B270" s="1" t="s">
        <v>887</v>
      </c>
      <c r="C270" t="s">
        <v>49</v>
      </c>
      <c r="D270">
        <v>14</v>
      </c>
      <c r="E270" t="s">
        <v>888</v>
      </c>
      <c r="F270" s="18" t="s">
        <v>880</v>
      </c>
      <c r="G270" s="30">
        <v>55.609160000000003</v>
      </c>
      <c r="H270" s="30">
        <v>-1.71109</v>
      </c>
      <c r="I270">
        <v>1</v>
      </c>
      <c r="J270" s="40">
        <v>-9.1</v>
      </c>
      <c r="K270" s="40" t="s">
        <v>889</v>
      </c>
      <c r="L270" t="s">
        <v>591</v>
      </c>
      <c r="M270" t="s">
        <v>2360</v>
      </c>
      <c r="N270" t="s">
        <v>102</v>
      </c>
      <c r="P270" s="1" t="s">
        <v>890</v>
      </c>
      <c r="Q270" s="1" t="s">
        <v>740</v>
      </c>
      <c r="R270" s="41" t="s">
        <v>904</v>
      </c>
      <c r="S270" t="s">
        <v>58</v>
      </c>
      <c r="U270" s="41" t="s">
        <v>981</v>
      </c>
      <c r="V270" s="19" t="s">
        <v>982</v>
      </c>
      <c r="W270" s="19" t="s">
        <v>374</v>
      </c>
      <c r="X270" t="s">
        <v>62</v>
      </c>
      <c r="Y270" t="s">
        <v>62</v>
      </c>
      <c r="AJ270" s="31"/>
      <c r="AK270" s="32">
        <v>27.499418717302849</v>
      </c>
      <c r="AL270" s="12">
        <v>18.449430342956791</v>
      </c>
      <c r="AM270" s="33">
        <v>18.7</v>
      </c>
      <c r="AN270" s="14">
        <v>17.3</v>
      </c>
      <c r="AO270" s="15">
        <v>-4.5652173913043432</v>
      </c>
      <c r="AP270" s="15">
        <v>-4.9099242394884683</v>
      </c>
      <c r="AQ270" s="15">
        <v>16.584377302873996</v>
      </c>
      <c r="AR270" s="15">
        <v>16.000128407646663</v>
      </c>
      <c r="AS270" s="16"/>
      <c r="AT270" s="16"/>
      <c r="AU270" s="17">
        <v>4.5347826086956564</v>
      </c>
      <c r="AV270" s="17">
        <v>4.1900757605115313</v>
      </c>
      <c r="AW270" s="34" t="s">
        <v>894</v>
      </c>
      <c r="AX270" t="s">
        <v>198</v>
      </c>
      <c r="AY270" t="s">
        <v>1821</v>
      </c>
      <c r="AZ270" t="s">
        <v>1556</v>
      </c>
      <c r="BA270" t="s">
        <v>1556</v>
      </c>
      <c r="BB270" t="s">
        <v>198</v>
      </c>
      <c r="BC270" t="s">
        <v>1556</v>
      </c>
      <c r="BD270" s="55">
        <f>1/3</f>
        <v>0.33333333333333331</v>
      </c>
      <c r="BE270" t="s">
        <v>2371</v>
      </c>
    </row>
    <row r="271" spans="1:57" ht="17" x14ac:dyDescent="0.2">
      <c r="A271" t="s">
        <v>2095</v>
      </c>
      <c r="B271" s="1" t="s">
        <v>887</v>
      </c>
      <c r="C271" t="s">
        <v>49</v>
      </c>
      <c r="D271">
        <v>14</v>
      </c>
      <c r="E271" t="s">
        <v>888</v>
      </c>
      <c r="F271" s="18" t="s">
        <v>880</v>
      </c>
      <c r="G271" s="30">
        <v>55.609160000000003</v>
      </c>
      <c r="H271" s="30">
        <v>-1.71109</v>
      </c>
      <c r="I271">
        <v>1</v>
      </c>
      <c r="J271" s="40">
        <v>-9.1</v>
      </c>
      <c r="K271" s="40" t="s">
        <v>889</v>
      </c>
      <c r="L271" t="s">
        <v>591</v>
      </c>
      <c r="M271" t="s">
        <v>2360</v>
      </c>
      <c r="N271" t="s">
        <v>102</v>
      </c>
      <c r="P271" s="1" t="s">
        <v>890</v>
      </c>
      <c r="Q271" s="1" t="s">
        <v>740</v>
      </c>
      <c r="R271" s="41" t="s">
        <v>904</v>
      </c>
      <c r="S271" t="s">
        <v>58</v>
      </c>
      <c r="U271" s="41" t="s">
        <v>983</v>
      </c>
      <c r="V271" s="19" t="s">
        <v>984</v>
      </c>
      <c r="W271" s="19" t="s">
        <v>374</v>
      </c>
      <c r="X271" t="s">
        <v>62</v>
      </c>
      <c r="Y271" t="s">
        <v>62</v>
      </c>
      <c r="AJ271" s="31"/>
      <c r="AK271" s="32">
        <v>28.080701414454566</v>
      </c>
      <c r="AL271" s="14">
        <v>19.019087386165474</v>
      </c>
      <c r="AM271" s="33">
        <v>19.3</v>
      </c>
      <c r="AN271" s="14">
        <v>17.900000000000002</v>
      </c>
      <c r="AO271" s="15">
        <v>-3.2608695652173836</v>
      </c>
      <c r="AP271" s="15">
        <v>-3.9856847510172386</v>
      </c>
      <c r="AQ271" s="15">
        <v>18.795136330140028</v>
      </c>
      <c r="AR271" s="15">
        <v>17.566636015225018</v>
      </c>
      <c r="AS271" s="16"/>
      <c r="AT271" s="16"/>
      <c r="AU271" s="17">
        <v>5.8391304347826161</v>
      </c>
      <c r="AV271" s="17">
        <v>5.114315248982761</v>
      </c>
      <c r="AW271" s="34" t="s">
        <v>894</v>
      </c>
      <c r="AX271" t="s">
        <v>1821</v>
      </c>
      <c r="AY271" t="s">
        <v>1821</v>
      </c>
      <c r="AZ271" t="s">
        <v>1556</v>
      </c>
      <c r="BA271" t="s">
        <v>1556</v>
      </c>
      <c r="BB271" t="s">
        <v>1821</v>
      </c>
      <c r="BC271" t="s">
        <v>1556</v>
      </c>
      <c r="BD271" s="55">
        <f>3/3</f>
        <v>1</v>
      </c>
      <c r="BE271" t="s">
        <v>2372</v>
      </c>
    </row>
    <row r="272" spans="1:57" ht="17" x14ac:dyDescent="0.2">
      <c r="A272" t="s">
        <v>2096</v>
      </c>
      <c r="B272" s="1" t="s">
        <v>887</v>
      </c>
      <c r="C272" t="s">
        <v>49</v>
      </c>
      <c r="D272">
        <v>14</v>
      </c>
      <c r="E272" t="s">
        <v>888</v>
      </c>
      <c r="F272" s="18" t="s">
        <v>880</v>
      </c>
      <c r="G272" s="30">
        <v>55.609160000000003</v>
      </c>
      <c r="H272" s="30">
        <v>-1.71109</v>
      </c>
      <c r="I272">
        <v>1</v>
      </c>
      <c r="J272" s="40">
        <v>-9.1</v>
      </c>
      <c r="K272" s="40" t="s">
        <v>889</v>
      </c>
      <c r="L272" t="s">
        <v>591</v>
      </c>
      <c r="M272" t="s">
        <v>2360</v>
      </c>
      <c r="N272" t="s">
        <v>102</v>
      </c>
      <c r="P272" s="1" t="s">
        <v>890</v>
      </c>
      <c r="Q272" s="1" t="s">
        <v>740</v>
      </c>
      <c r="R272" s="41" t="s">
        <v>904</v>
      </c>
      <c r="S272" t="s">
        <v>58</v>
      </c>
      <c r="U272" s="41" t="s">
        <v>985</v>
      </c>
      <c r="V272" s="19" t="s">
        <v>986</v>
      </c>
      <c r="W272" s="19" t="s">
        <v>978</v>
      </c>
      <c r="X272" t="s">
        <v>62</v>
      </c>
      <c r="Y272" t="s">
        <v>62</v>
      </c>
      <c r="AJ272" s="31"/>
      <c r="AK272" s="32">
        <v>27.402538267777562</v>
      </c>
      <c r="AL272" s="12">
        <v>18.35448750242201</v>
      </c>
      <c r="AM272" s="33">
        <v>18.600000000000001</v>
      </c>
      <c r="AN272" s="14">
        <v>17.200000000000003</v>
      </c>
      <c r="AO272" s="15">
        <v>-4.7826086956521641</v>
      </c>
      <c r="AP272" s="15">
        <v>-5.0639641542336733</v>
      </c>
      <c r="AQ272" s="15">
        <v>16.215917464996334</v>
      </c>
      <c r="AR272" s="15">
        <v>15.739043806383604</v>
      </c>
      <c r="AS272" s="16"/>
      <c r="AT272" s="16"/>
      <c r="AU272" s="17">
        <v>4.3173913043478356</v>
      </c>
      <c r="AV272" s="17">
        <v>4.0360358457663263</v>
      </c>
      <c r="AW272" s="34" t="s">
        <v>894</v>
      </c>
      <c r="AX272" t="s">
        <v>198</v>
      </c>
      <c r="AY272" t="s">
        <v>1821</v>
      </c>
      <c r="AZ272" t="s">
        <v>1556</v>
      </c>
      <c r="BA272" t="s">
        <v>1556</v>
      </c>
      <c r="BB272" t="s">
        <v>198</v>
      </c>
      <c r="BC272" t="s">
        <v>1556</v>
      </c>
      <c r="BD272" s="55">
        <f>1/3</f>
        <v>0.33333333333333331</v>
      </c>
      <c r="BE272" t="s">
        <v>2371</v>
      </c>
    </row>
    <row r="273" spans="1:57" ht="17" x14ac:dyDescent="0.2">
      <c r="A273" t="s">
        <v>2097</v>
      </c>
      <c r="B273" s="1" t="s">
        <v>887</v>
      </c>
      <c r="C273" t="s">
        <v>49</v>
      </c>
      <c r="D273">
        <v>14</v>
      </c>
      <c r="E273" t="s">
        <v>888</v>
      </c>
      <c r="F273" s="18" t="s">
        <v>880</v>
      </c>
      <c r="G273" s="30">
        <v>55.609160000000003</v>
      </c>
      <c r="H273" s="30">
        <v>-1.71109</v>
      </c>
      <c r="I273">
        <v>1</v>
      </c>
      <c r="J273" s="40">
        <v>-9.1</v>
      </c>
      <c r="K273" s="40" t="s">
        <v>889</v>
      </c>
      <c r="L273" t="s">
        <v>591</v>
      </c>
      <c r="M273" t="s">
        <v>2360</v>
      </c>
      <c r="N273" t="s">
        <v>102</v>
      </c>
      <c r="P273" s="1" t="s">
        <v>890</v>
      </c>
      <c r="Q273" s="1" t="s">
        <v>740</v>
      </c>
      <c r="R273" s="41" t="s">
        <v>979</v>
      </c>
      <c r="S273" t="s">
        <v>58</v>
      </c>
      <c r="U273" s="41" t="s">
        <v>987</v>
      </c>
      <c r="V273" s="19" t="s">
        <v>986</v>
      </c>
      <c r="W273" s="19" t="s">
        <v>978</v>
      </c>
      <c r="X273" t="s">
        <v>62</v>
      </c>
      <c r="Y273" t="s">
        <v>62</v>
      </c>
      <c r="AJ273" s="31"/>
      <c r="AK273" s="32">
        <v>28.274462313505133</v>
      </c>
      <c r="AL273" s="12">
        <v>19.208973067235029</v>
      </c>
      <c r="AM273" s="33">
        <v>19.5</v>
      </c>
      <c r="AN273" s="14">
        <v>18.100000000000001</v>
      </c>
      <c r="AO273" s="15">
        <v>-2.826086956521733</v>
      </c>
      <c r="AP273" s="15">
        <v>-3.6776049215268358</v>
      </c>
      <c r="AQ273" s="15">
        <v>19.532056005895367</v>
      </c>
      <c r="AR273" s="15">
        <v>18.088805217751126</v>
      </c>
      <c r="AS273" s="16"/>
      <c r="AT273" s="16"/>
      <c r="AU273" s="17">
        <v>6.2739130434782666</v>
      </c>
      <c r="AV273" s="17">
        <v>5.4223950784731638</v>
      </c>
      <c r="AW273" s="34" t="s">
        <v>894</v>
      </c>
      <c r="AX273" t="s">
        <v>1821</v>
      </c>
      <c r="AY273" t="s">
        <v>1821</v>
      </c>
      <c r="AZ273" t="s">
        <v>1556</v>
      </c>
      <c r="BA273" t="s">
        <v>1556</v>
      </c>
      <c r="BB273" t="s">
        <v>1821</v>
      </c>
      <c r="BC273" t="s">
        <v>1556</v>
      </c>
      <c r="BD273" s="55">
        <f>3/3</f>
        <v>1</v>
      </c>
      <c r="BE273" t="s">
        <v>2372</v>
      </c>
    </row>
    <row r="274" spans="1:57" ht="17" x14ac:dyDescent="0.2">
      <c r="A274" t="s">
        <v>2098</v>
      </c>
      <c r="B274" s="1" t="s">
        <v>887</v>
      </c>
      <c r="C274" t="s">
        <v>49</v>
      </c>
      <c r="D274">
        <v>14</v>
      </c>
      <c r="E274" t="s">
        <v>888</v>
      </c>
      <c r="F274" s="18" t="s">
        <v>880</v>
      </c>
      <c r="G274" s="30">
        <v>55.609160000000003</v>
      </c>
      <c r="H274" s="30">
        <v>-1.71109</v>
      </c>
      <c r="I274">
        <v>1</v>
      </c>
      <c r="J274" s="40">
        <v>-9.1</v>
      </c>
      <c r="K274" s="40" t="s">
        <v>889</v>
      </c>
      <c r="L274" t="s">
        <v>591</v>
      </c>
      <c r="M274" t="s">
        <v>2360</v>
      </c>
      <c r="N274" t="s">
        <v>102</v>
      </c>
      <c r="P274" s="1" t="s">
        <v>890</v>
      </c>
      <c r="Q274" s="1" t="s">
        <v>740</v>
      </c>
      <c r="R274" s="41" t="s">
        <v>898</v>
      </c>
      <c r="S274" t="s">
        <v>58</v>
      </c>
      <c r="U274" s="41" t="s">
        <v>988</v>
      </c>
      <c r="V274" s="19" t="s">
        <v>989</v>
      </c>
      <c r="W274" s="19" t="s">
        <v>978</v>
      </c>
      <c r="X274" t="s">
        <v>62</v>
      </c>
      <c r="Y274" t="s">
        <v>62</v>
      </c>
      <c r="AJ274" s="31"/>
      <c r="AK274" s="32">
        <v>26.821255570625848</v>
      </c>
      <c r="AL274" s="14">
        <v>17.784830459213332</v>
      </c>
      <c r="AM274" s="33">
        <v>18</v>
      </c>
      <c r="AN274" s="14">
        <v>16.600000000000001</v>
      </c>
      <c r="AO274" s="15">
        <v>-6.0869565217391237</v>
      </c>
      <c r="AP274" s="15">
        <v>-5.988203642704903</v>
      </c>
      <c r="AQ274" s="15">
        <v>14.0051584377303</v>
      </c>
      <c r="AR274" s="15">
        <v>14.172536198805249</v>
      </c>
      <c r="AS274" s="16"/>
      <c r="AT274" s="16"/>
      <c r="AU274" s="17">
        <v>3.0130434782608759</v>
      </c>
      <c r="AV274" s="17">
        <v>3.1117963572950966</v>
      </c>
      <c r="AW274" s="34" t="s">
        <v>894</v>
      </c>
      <c r="AX274" t="s">
        <v>198</v>
      </c>
      <c r="AY274" t="s">
        <v>1821</v>
      </c>
      <c r="AZ274" t="s">
        <v>1556</v>
      </c>
      <c r="BA274" t="s">
        <v>1556</v>
      </c>
      <c r="BB274" t="s">
        <v>198</v>
      </c>
      <c r="BC274" t="s">
        <v>1556</v>
      </c>
      <c r="BD274" s="55">
        <f>1/3</f>
        <v>0.33333333333333331</v>
      </c>
      <c r="BE274" t="s">
        <v>2371</v>
      </c>
    </row>
    <row r="275" spans="1:57" ht="17" x14ac:dyDescent="0.2">
      <c r="A275" t="s">
        <v>2099</v>
      </c>
      <c r="B275" s="1" t="s">
        <v>887</v>
      </c>
      <c r="C275" t="s">
        <v>49</v>
      </c>
      <c r="D275">
        <v>14</v>
      </c>
      <c r="E275" t="s">
        <v>888</v>
      </c>
      <c r="F275" s="18" t="s">
        <v>880</v>
      </c>
      <c r="G275" s="30">
        <v>55.609160000000003</v>
      </c>
      <c r="H275" s="30">
        <v>-1.71109</v>
      </c>
      <c r="I275">
        <v>1</v>
      </c>
      <c r="J275" s="40">
        <v>-9.1</v>
      </c>
      <c r="K275" s="40" t="s">
        <v>889</v>
      </c>
      <c r="L275" t="s">
        <v>591</v>
      </c>
      <c r="M275" t="s">
        <v>2360</v>
      </c>
      <c r="N275" t="s">
        <v>102</v>
      </c>
      <c r="P275" s="1" t="s">
        <v>890</v>
      </c>
      <c r="Q275" s="1" t="s">
        <v>740</v>
      </c>
      <c r="R275" s="41" t="s">
        <v>990</v>
      </c>
      <c r="S275" t="s">
        <v>58</v>
      </c>
      <c r="U275" s="41" t="s">
        <v>991</v>
      </c>
      <c r="V275" s="19" t="s">
        <v>989</v>
      </c>
      <c r="W275" s="19" t="s">
        <v>978</v>
      </c>
      <c r="X275" t="s">
        <v>62</v>
      </c>
      <c r="Y275" t="s">
        <v>62</v>
      </c>
      <c r="AJ275" s="31"/>
      <c r="AK275" s="32">
        <v>27.790060065878706</v>
      </c>
      <c r="AL275" s="12">
        <v>18.734258864561131</v>
      </c>
      <c r="AM275" s="33">
        <v>19</v>
      </c>
      <c r="AN275" s="14">
        <v>17.600000000000001</v>
      </c>
      <c r="AO275" s="15">
        <v>-3.9130434782608634</v>
      </c>
      <c r="AP275" s="15">
        <v>-4.4478044952528535</v>
      </c>
      <c r="AQ275" s="15">
        <v>17.68975681650701</v>
      </c>
      <c r="AR275" s="15">
        <v>16.783382211435843</v>
      </c>
      <c r="AS275" s="16"/>
      <c r="AT275" s="16"/>
      <c r="AU275" s="17">
        <v>5.1869565217391358</v>
      </c>
      <c r="AV275" s="17">
        <v>4.6521955047471462</v>
      </c>
      <c r="AW275" s="34" t="s">
        <v>894</v>
      </c>
      <c r="AX275" t="s">
        <v>1821</v>
      </c>
      <c r="AY275" t="s">
        <v>1821</v>
      </c>
      <c r="AZ275" t="s">
        <v>1556</v>
      </c>
      <c r="BA275" t="s">
        <v>1556</v>
      </c>
      <c r="BB275" t="s">
        <v>1821</v>
      </c>
      <c r="BC275" t="s">
        <v>1556</v>
      </c>
      <c r="BD275" s="55">
        <f>3/3</f>
        <v>1</v>
      </c>
      <c r="BE275" t="s">
        <v>2372</v>
      </c>
    </row>
    <row r="276" spans="1:57" ht="17" x14ac:dyDescent="0.2">
      <c r="A276" t="s">
        <v>2100</v>
      </c>
      <c r="B276" s="1" t="s">
        <v>887</v>
      </c>
      <c r="C276" t="s">
        <v>49</v>
      </c>
      <c r="D276">
        <v>14</v>
      </c>
      <c r="E276" t="s">
        <v>888</v>
      </c>
      <c r="F276" s="18" t="s">
        <v>880</v>
      </c>
      <c r="G276" s="30">
        <v>55.609160000000003</v>
      </c>
      <c r="H276" s="30">
        <v>-1.71109</v>
      </c>
      <c r="I276">
        <v>1</v>
      </c>
      <c r="J276" s="40">
        <v>-9.1</v>
      </c>
      <c r="K276" s="40" t="s">
        <v>889</v>
      </c>
      <c r="L276" t="s">
        <v>591</v>
      </c>
      <c r="M276" t="s">
        <v>2360</v>
      </c>
      <c r="N276" t="s">
        <v>102</v>
      </c>
      <c r="P276" s="1" t="s">
        <v>890</v>
      </c>
      <c r="Q276" s="1" t="s">
        <v>740</v>
      </c>
      <c r="R276" s="41" t="s">
        <v>992</v>
      </c>
      <c r="S276" t="s">
        <v>58</v>
      </c>
      <c r="U276" s="41" t="s">
        <v>993</v>
      </c>
      <c r="V276" s="19" t="s">
        <v>978</v>
      </c>
      <c r="W276" s="19" t="s">
        <v>994</v>
      </c>
      <c r="X276" t="s">
        <v>62</v>
      </c>
      <c r="Y276" t="s">
        <v>62</v>
      </c>
      <c r="AJ276" s="31"/>
      <c r="AK276" s="32">
        <v>26.336853322999417</v>
      </c>
      <c r="AL276" s="14">
        <v>17.310116256539427</v>
      </c>
      <c r="AM276" s="33">
        <v>17.5</v>
      </c>
      <c r="AN276" s="14">
        <v>16.100000000000001</v>
      </c>
      <c r="AO276" s="15">
        <v>-7.1739130434782545</v>
      </c>
      <c r="AP276" s="15">
        <v>-6.7584032164309278</v>
      </c>
      <c r="AQ276" s="15">
        <v>12.162859248341942</v>
      </c>
      <c r="AR276" s="15">
        <v>12.867113192489953</v>
      </c>
      <c r="AS276" s="16"/>
      <c r="AT276" s="16"/>
      <c r="AU276" s="17">
        <v>1.9260869565217451</v>
      </c>
      <c r="AV276" s="17">
        <v>2.3415967835690719</v>
      </c>
      <c r="AW276" s="34" t="s">
        <v>894</v>
      </c>
      <c r="AX276" t="s">
        <v>198</v>
      </c>
      <c r="AY276" t="s">
        <v>1821</v>
      </c>
      <c r="AZ276" t="s">
        <v>1556</v>
      </c>
      <c r="BA276" t="s">
        <v>1556</v>
      </c>
      <c r="BB276" t="s">
        <v>198</v>
      </c>
      <c r="BC276" t="s">
        <v>1556</v>
      </c>
      <c r="BD276" s="55">
        <f>1/3</f>
        <v>0.33333333333333331</v>
      </c>
      <c r="BE276" t="s">
        <v>2371</v>
      </c>
    </row>
    <row r="277" spans="1:57" ht="17" x14ac:dyDescent="0.2">
      <c r="A277" t="s">
        <v>2101</v>
      </c>
      <c r="B277" s="1" t="s">
        <v>887</v>
      </c>
      <c r="C277" t="s">
        <v>49</v>
      </c>
      <c r="D277">
        <v>14</v>
      </c>
      <c r="E277" t="s">
        <v>888</v>
      </c>
      <c r="F277" s="18" t="s">
        <v>880</v>
      </c>
      <c r="G277" s="30">
        <v>55.609160000000003</v>
      </c>
      <c r="H277" s="30">
        <v>-1.71109</v>
      </c>
      <c r="I277">
        <v>1</v>
      </c>
      <c r="J277" s="40">
        <v>-9.1</v>
      </c>
      <c r="K277" s="40" t="s">
        <v>889</v>
      </c>
      <c r="L277" t="s">
        <v>591</v>
      </c>
      <c r="M277" t="s">
        <v>2360</v>
      </c>
      <c r="N277" t="s">
        <v>102</v>
      </c>
      <c r="P277" s="1" t="s">
        <v>890</v>
      </c>
      <c r="Q277" s="1" t="s">
        <v>740</v>
      </c>
      <c r="R277" s="41" t="s">
        <v>898</v>
      </c>
      <c r="S277" t="s">
        <v>58</v>
      </c>
      <c r="U277" s="41" t="s">
        <v>995</v>
      </c>
      <c r="V277" s="19" t="s">
        <v>996</v>
      </c>
      <c r="W277" s="19" t="s">
        <v>994</v>
      </c>
      <c r="X277" t="s">
        <v>62</v>
      </c>
      <c r="Y277" t="s">
        <v>62</v>
      </c>
      <c r="AJ277" s="31"/>
      <c r="AK277" s="32">
        <v>26.918136020151135</v>
      </c>
      <c r="AL277" s="12">
        <v>17.879773299748113</v>
      </c>
      <c r="AM277" s="33">
        <v>18.100000000000001</v>
      </c>
      <c r="AN277" s="14">
        <v>16.700000000000003</v>
      </c>
      <c r="AO277" s="15">
        <v>-5.8695652173912949</v>
      </c>
      <c r="AP277" s="15">
        <v>-5.834163727959691</v>
      </c>
      <c r="AQ277" s="15">
        <v>14.373618275607974</v>
      </c>
      <c r="AR277" s="15">
        <v>14.43362080006832</v>
      </c>
      <c r="AS277" s="16"/>
      <c r="AT277" s="16"/>
      <c r="AU277" s="17">
        <v>3.2304347826087048</v>
      </c>
      <c r="AV277" s="17">
        <v>3.2658362720403087</v>
      </c>
      <c r="AW277" s="34" t="s">
        <v>894</v>
      </c>
      <c r="AX277" t="s">
        <v>198</v>
      </c>
      <c r="AY277" t="s">
        <v>1821</v>
      </c>
      <c r="AZ277" t="s">
        <v>1556</v>
      </c>
      <c r="BA277" t="s">
        <v>1556</v>
      </c>
      <c r="BB277" t="s">
        <v>198</v>
      </c>
      <c r="BC277" t="s">
        <v>1556</v>
      </c>
      <c r="BD277" s="55">
        <f>1/3</f>
        <v>0.33333333333333331</v>
      </c>
      <c r="BE277" t="s">
        <v>2371</v>
      </c>
    </row>
    <row r="278" spans="1:57" ht="17" x14ac:dyDescent="0.2">
      <c r="A278" t="s">
        <v>2102</v>
      </c>
      <c r="B278" s="1" t="s">
        <v>887</v>
      </c>
      <c r="C278" t="s">
        <v>49</v>
      </c>
      <c r="D278">
        <v>14</v>
      </c>
      <c r="E278" t="s">
        <v>888</v>
      </c>
      <c r="F278" s="18" t="s">
        <v>880</v>
      </c>
      <c r="G278" s="30">
        <v>55.609160000000003</v>
      </c>
      <c r="H278" s="30">
        <v>-1.71109</v>
      </c>
      <c r="I278">
        <v>1</v>
      </c>
      <c r="J278" s="40">
        <v>-9.1</v>
      </c>
      <c r="K278" s="40" t="s">
        <v>889</v>
      </c>
      <c r="L278" t="s">
        <v>591</v>
      </c>
      <c r="M278" t="s">
        <v>2360</v>
      </c>
      <c r="N278" t="s">
        <v>102</v>
      </c>
      <c r="P278" s="1" t="s">
        <v>890</v>
      </c>
      <c r="Q278" s="1" t="s">
        <v>740</v>
      </c>
      <c r="R278" s="41" t="s">
        <v>990</v>
      </c>
      <c r="S278" t="s">
        <v>58</v>
      </c>
      <c r="U278" s="41" t="s">
        <v>997</v>
      </c>
      <c r="V278" s="19" t="s">
        <v>989</v>
      </c>
      <c r="W278" s="19" t="s">
        <v>978</v>
      </c>
      <c r="X278" t="s">
        <v>62</v>
      </c>
      <c r="Y278" t="s">
        <v>62</v>
      </c>
      <c r="AJ278" s="31"/>
      <c r="AK278" s="32">
        <v>26.821255570625848</v>
      </c>
      <c r="AL278" s="14">
        <v>17.784830459213332</v>
      </c>
      <c r="AM278" s="33">
        <v>18</v>
      </c>
      <c r="AN278" s="14">
        <v>16.600000000000001</v>
      </c>
      <c r="AO278" s="15">
        <v>-6.0869565217391237</v>
      </c>
      <c r="AP278" s="15">
        <v>-5.988203642704903</v>
      </c>
      <c r="AQ278" s="15">
        <v>14.0051584377303</v>
      </c>
      <c r="AR278" s="15">
        <v>14.172536198805249</v>
      </c>
      <c r="AS278" s="16"/>
      <c r="AT278" s="16"/>
      <c r="AU278" s="17">
        <v>3.0130434782608759</v>
      </c>
      <c r="AV278" s="17">
        <v>3.1117963572950966</v>
      </c>
      <c r="AW278" s="34" t="s">
        <v>894</v>
      </c>
      <c r="AX278" t="s">
        <v>198</v>
      </c>
      <c r="AY278" t="s">
        <v>1821</v>
      </c>
      <c r="AZ278" t="s">
        <v>1556</v>
      </c>
      <c r="BA278" t="s">
        <v>1556</v>
      </c>
      <c r="BB278" t="s">
        <v>1821</v>
      </c>
      <c r="BC278" t="s">
        <v>1556</v>
      </c>
      <c r="BD278" s="55">
        <f>2/3</f>
        <v>0.66666666666666663</v>
      </c>
      <c r="BE278" t="s">
        <v>2372</v>
      </c>
    </row>
    <row r="279" spans="1:57" ht="17" x14ac:dyDescent="0.2">
      <c r="A279" t="s">
        <v>2103</v>
      </c>
      <c r="B279" s="1" t="s">
        <v>887</v>
      </c>
      <c r="C279" t="s">
        <v>49</v>
      </c>
      <c r="D279">
        <v>14</v>
      </c>
      <c r="E279" t="s">
        <v>888</v>
      </c>
      <c r="F279" s="18" t="s">
        <v>880</v>
      </c>
      <c r="G279" s="30">
        <v>55.609160000000003</v>
      </c>
      <c r="H279" s="30">
        <v>-1.71109</v>
      </c>
      <c r="I279">
        <v>1</v>
      </c>
      <c r="J279" s="40">
        <v>-9.1</v>
      </c>
      <c r="K279" s="40" t="s">
        <v>889</v>
      </c>
      <c r="L279" t="s">
        <v>591</v>
      </c>
      <c r="M279" t="s">
        <v>2360</v>
      </c>
      <c r="N279" t="s">
        <v>102</v>
      </c>
      <c r="P279" s="1" t="s">
        <v>890</v>
      </c>
      <c r="Q279" s="1" t="s">
        <v>740</v>
      </c>
      <c r="R279" s="41" t="s">
        <v>979</v>
      </c>
      <c r="S279" t="s">
        <v>58</v>
      </c>
      <c r="U279" s="41" t="s">
        <v>998</v>
      </c>
      <c r="V279" s="19" t="s">
        <v>989</v>
      </c>
      <c r="W279" s="19" t="s">
        <v>978</v>
      </c>
      <c r="X279" t="s">
        <v>62</v>
      </c>
      <c r="Y279" t="s">
        <v>62</v>
      </c>
      <c r="AJ279" s="31"/>
      <c r="AK279" s="32">
        <v>27.886940515403992</v>
      </c>
      <c r="AL279" s="12">
        <v>18.829201705095912</v>
      </c>
      <c r="AM279" s="33">
        <v>19.100000000000001</v>
      </c>
      <c r="AN279" s="14">
        <v>17.700000000000003</v>
      </c>
      <c r="AO279" s="15">
        <v>-3.6956521739130341</v>
      </c>
      <c r="AP279" s="15">
        <v>-4.2937645805076485</v>
      </c>
      <c r="AQ279" s="15">
        <v>18.058216654384687</v>
      </c>
      <c r="AR279" s="15">
        <v>17.0444668126989</v>
      </c>
      <c r="AS279" s="16"/>
      <c r="AT279" s="16"/>
      <c r="AU279" s="17">
        <v>5.4043478260869655</v>
      </c>
      <c r="AV279" s="17">
        <v>4.8062354194923511</v>
      </c>
      <c r="AW279" s="34" t="s">
        <v>894</v>
      </c>
      <c r="AX279" t="s">
        <v>1821</v>
      </c>
      <c r="AY279" t="s">
        <v>1821</v>
      </c>
      <c r="AZ279" t="s">
        <v>1556</v>
      </c>
      <c r="BA279" t="s">
        <v>1556</v>
      </c>
      <c r="BB279" t="s">
        <v>198</v>
      </c>
      <c r="BC279" t="s">
        <v>1556</v>
      </c>
      <c r="BD279" s="55">
        <f>2/3</f>
        <v>0.66666666666666663</v>
      </c>
      <c r="BE279" t="s">
        <v>2372</v>
      </c>
    </row>
    <row r="280" spans="1:57" ht="17" x14ac:dyDescent="0.2">
      <c r="A280" t="s">
        <v>2104</v>
      </c>
      <c r="B280" s="1" t="s">
        <v>887</v>
      </c>
      <c r="C280" t="s">
        <v>49</v>
      </c>
      <c r="D280">
        <v>14</v>
      </c>
      <c r="E280" t="s">
        <v>888</v>
      </c>
      <c r="F280" s="18" t="s">
        <v>880</v>
      </c>
      <c r="G280" s="30">
        <v>55.609160000000003</v>
      </c>
      <c r="H280" s="30">
        <v>-1.71109</v>
      </c>
      <c r="I280">
        <v>1</v>
      </c>
      <c r="J280" s="40">
        <v>-9.1</v>
      </c>
      <c r="K280" s="40" t="s">
        <v>889</v>
      </c>
      <c r="L280" t="s">
        <v>591</v>
      </c>
      <c r="M280" t="s">
        <v>2360</v>
      </c>
      <c r="N280" t="s">
        <v>102</v>
      </c>
      <c r="P280" s="1" t="s">
        <v>890</v>
      </c>
      <c r="Q280" s="1" t="s">
        <v>740</v>
      </c>
      <c r="R280" s="41" t="s">
        <v>895</v>
      </c>
      <c r="S280" t="s">
        <v>58</v>
      </c>
      <c r="U280" s="41" t="s">
        <v>999</v>
      </c>
      <c r="V280" s="19" t="s">
        <v>989</v>
      </c>
      <c r="W280" s="19" t="s">
        <v>978</v>
      </c>
      <c r="X280" t="s">
        <v>62</v>
      </c>
      <c r="Y280" t="s">
        <v>62</v>
      </c>
      <c r="AJ280" s="31"/>
      <c r="AK280" s="32">
        <v>27.015016469676421</v>
      </c>
      <c r="AL280" s="14">
        <v>17.974716140282894</v>
      </c>
      <c r="AM280" s="33">
        <v>18.2</v>
      </c>
      <c r="AN280" s="14">
        <v>16.8</v>
      </c>
      <c r="AO280" s="15">
        <v>-5.6521739130434732</v>
      </c>
      <c r="AP280" s="15">
        <v>-5.680123813214486</v>
      </c>
      <c r="AQ280" s="15">
        <v>14.742078113485638</v>
      </c>
      <c r="AR280" s="15">
        <v>14.69470540133138</v>
      </c>
      <c r="AS280" s="16"/>
      <c r="AT280" s="16"/>
      <c r="AU280" s="17">
        <v>3.4478260869565265</v>
      </c>
      <c r="AV280" s="17">
        <v>3.4198761867855136</v>
      </c>
      <c r="AW280" s="34" t="s">
        <v>894</v>
      </c>
      <c r="AX280" t="s">
        <v>198</v>
      </c>
      <c r="AY280" t="s">
        <v>1821</v>
      </c>
      <c r="AZ280" t="s">
        <v>1556</v>
      </c>
      <c r="BA280" t="s">
        <v>1556</v>
      </c>
      <c r="BB280" t="s">
        <v>1821</v>
      </c>
      <c r="BC280" t="s">
        <v>1556</v>
      </c>
      <c r="BD280" s="55">
        <f>2/3</f>
        <v>0.66666666666666663</v>
      </c>
      <c r="BE280" t="s">
        <v>2372</v>
      </c>
    </row>
    <row r="281" spans="1:57" ht="17" x14ac:dyDescent="0.2">
      <c r="A281" t="s">
        <v>2105</v>
      </c>
      <c r="B281" s="1" t="s">
        <v>887</v>
      </c>
      <c r="C281" t="s">
        <v>49</v>
      </c>
      <c r="D281">
        <v>14</v>
      </c>
      <c r="E281" t="s">
        <v>888</v>
      </c>
      <c r="F281" s="18" t="s">
        <v>880</v>
      </c>
      <c r="G281" s="30">
        <v>55.609160000000003</v>
      </c>
      <c r="H281" s="30">
        <v>-1.71109</v>
      </c>
      <c r="I281">
        <v>1</v>
      </c>
      <c r="J281" s="40">
        <v>-9.1</v>
      </c>
      <c r="K281" s="40" t="s">
        <v>889</v>
      </c>
      <c r="L281" t="s">
        <v>591</v>
      </c>
      <c r="M281" t="s">
        <v>2360</v>
      </c>
      <c r="N281" t="s">
        <v>102</v>
      </c>
      <c r="P281" s="1" t="s">
        <v>890</v>
      </c>
      <c r="Q281" s="1" t="s">
        <v>740</v>
      </c>
      <c r="R281" s="41" t="s">
        <v>898</v>
      </c>
      <c r="S281" t="s">
        <v>58</v>
      </c>
      <c r="U281" s="41" t="s">
        <v>1000</v>
      </c>
      <c r="V281" s="19" t="s">
        <v>1001</v>
      </c>
      <c r="W281" s="19" t="s">
        <v>978</v>
      </c>
      <c r="X281" t="s">
        <v>62</v>
      </c>
      <c r="Y281" t="s">
        <v>62</v>
      </c>
      <c r="AJ281" s="31"/>
      <c r="AK281" s="32">
        <v>26.433733772524704</v>
      </c>
      <c r="AL281" s="12">
        <v>17.405059097074208</v>
      </c>
      <c r="AM281" s="33">
        <v>17.600000000000001</v>
      </c>
      <c r="AN281" s="14">
        <v>16.200000000000003</v>
      </c>
      <c r="AO281" s="15">
        <v>-6.9565217391304248</v>
      </c>
      <c r="AP281" s="15">
        <v>-6.6043633016857157</v>
      </c>
      <c r="AQ281" s="15">
        <v>12.53131908621962</v>
      </c>
      <c r="AR281" s="15">
        <v>13.128197793753024</v>
      </c>
      <c r="AS281" s="16"/>
      <c r="AT281" s="16"/>
      <c r="AU281" s="17">
        <v>2.1434782608695748</v>
      </c>
      <c r="AV281" s="17">
        <v>2.4956366983142839</v>
      </c>
      <c r="AW281" s="34" t="s">
        <v>894</v>
      </c>
      <c r="AX281" t="s">
        <v>198</v>
      </c>
      <c r="AY281" t="s">
        <v>1821</v>
      </c>
      <c r="AZ281" t="s">
        <v>1556</v>
      </c>
      <c r="BA281" t="s">
        <v>1556</v>
      </c>
      <c r="BB281" t="s">
        <v>1821</v>
      </c>
      <c r="BC281" t="s">
        <v>1556</v>
      </c>
      <c r="BD281" s="55">
        <f>2/3</f>
        <v>0.66666666666666663</v>
      </c>
      <c r="BE281" t="s">
        <v>2372</v>
      </c>
    </row>
    <row r="282" spans="1:57" ht="17" x14ac:dyDescent="0.2">
      <c r="A282" t="s">
        <v>2106</v>
      </c>
      <c r="B282" s="1" t="s">
        <v>887</v>
      </c>
      <c r="C282" t="s">
        <v>49</v>
      </c>
      <c r="D282">
        <v>14</v>
      </c>
      <c r="E282" t="s">
        <v>888</v>
      </c>
      <c r="F282" s="18" t="s">
        <v>880</v>
      </c>
      <c r="G282" s="30">
        <v>55.609160000000003</v>
      </c>
      <c r="H282" s="30">
        <v>-1.71109</v>
      </c>
      <c r="I282">
        <v>1</v>
      </c>
      <c r="J282" s="40">
        <v>-9.1</v>
      </c>
      <c r="K282" s="40" t="s">
        <v>889</v>
      </c>
      <c r="L282" t="s">
        <v>591</v>
      </c>
      <c r="M282" t="s">
        <v>2360</v>
      </c>
      <c r="N282" t="s">
        <v>102</v>
      </c>
      <c r="P282" s="1" t="s">
        <v>890</v>
      </c>
      <c r="Q282" s="1" t="s">
        <v>740</v>
      </c>
      <c r="R282" s="41" t="s">
        <v>1002</v>
      </c>
      <c r="S282" t="s">
        <v>58</v>
      </c>
      <c r="U282" s="41" t="s">
        <v>1003</v>
      </c>
      <c r="V282" s="19" t="s">
        <v>1004</v>
      </c>
      <c r="W282" s="19" t="s">
        <v>978</v>
      </c>
      <c r="X282" t="s">
        <v>62</v>
      </c>
      <c r="Y282" t="s">
        <v>62</v>
      </c>
      <c r="AJ282" s="31"/>
      <c r="AK282" s="32">
        <v>26.918136020151135</v>
      </c>
      <c r="AL282" s="14">
        <v>17.879773299748113</v>
      </c>
      <c r="AM282" s="33">
        <v>18.100000000000001</v>
      </c>
      <c r="AN282" s="14">
        <v>16.700000000000003</v>
      </c>
      <c r="AO282" s="15">
        <v>-5.8695652173912949</v>
      </c>
      <c r="AP282" s="15">
        <v>-5.834163727959691</v>
      </c>
      <c r="AQ282" s="15">
        <v>14.373618275607974</v>
      </c>
      <c r="AR282" s="15">
        <v>14.43362080006832</v>
      </c>
      <c r="AS282" s="16"/>
      <c r="AT282" s="16"/>
      <c r="AU282" s="17">
        <v>3.2304347826087048</v>
      </c>
      <c r="AV282" s="17">
        <v>3.2658362720403087</v>
      </c>
      <c r="AW282" s="34" t="s">
        <v>894</v>
      </c>
      <c r="AX282" t="s">
        <v>198</v>
      </c>
      <c r="AY282" t="s">
        <v>1821</v>
      </c>
      <c r="AZ282" t="s">
        <v>1556</v>
      </c>
      <c r="BA282" t="s">
        <v>1556</v>
      </c>
      <c r="BB282" t="s">
        <v>198</v>
      </c>
      <c r="BC282" t="s">
        <v>1556</v>
      </c>
      <c r="BD282" s="55">
        <f>1/3</f>
        <v>0.33333333333333331</v>
      </c>
      <c r="BE282" t="s">
        <v>2371</v>
      </c>
    </row>
    <row r="283" spans="1:57" ht="17" x14ac:dyDescent="0.2">
      <c r="A283" t="s">
        <v>2107</v>
      </c>
      <c r="B283" s="1" t="s">
        <v>887</v>
      </c>
      <c r="C283" t="s">
        <v>49</v>
      </c>
      <c r="D283">
        <v>14</v>
      </c>
      <c r="E283" t="s">
        <v>888</v>
      </c>
      <c r="F283" s="18" t="s">
        <v>880</v>
      </c>
      <c r="G283" s="30">
        <v>55.609160000000003</v>
      </c>
      <c r="H283" s="30">
        <v>-1.71109</v>
      </c>
      <c r="I283">
        <v>1</v>
      </c>
      <c r="J283" s="40">
        <v>-9.1</v>
      </c>
      <c r="K283" s="40" t="s">
        <v>889</v>
      </c>
      <c r="L283" t="s">
        <v>591</v>
      </c>
      <c r="M283" t="s">
        <v>2360</v>
      </c>
      <c r="N283" t="s">
        <v>102</v>
      </c>
      <c r="P283" s="1" t="s">
        <v>890</v>
      </c>
      <c r="Q283" s="1" t="s">
        <v>740</v>
      </c>
      <c r="R283" s="41" t="s">
        <v>906</v>
      </c>
      <c r="S283" t="s">
        <v>58</v>
      </c>
      <c r="U283" s="41" t="s">
        <v>1005</v>
      </c>
      <c r="V283" s="19" t="s">
        <v>1004</v>
      </c>
      <c r="W283" s="19" t="s">
        <v>978</v>
      </c>
      <c r="X283" t="s">
        <v>62</v>
      </c>
      <c r="Y283" t="s">
        <v>62</v>
      </c>
      <c r="AJ283" s="31"/>
      <c r="AK283" s="32">
        <v>27.790060065878706</v>
      </c>
      <c r="AL283" s="12">
        <v>18.734258864561131</v>
      </c>
      <c r="AM283" s="33">
        <v>19</v>
      </c>
      <c r="AN283" s="14">
        <v>17.600000000000001</v>
      </c>
      <c r="AO283" s="15">
        <v>-3.9130434782608634</v>
      </c>
      <c r="AP283" s="15">
        <v>-4.4478044952528535</v>
      </c>
      <c r="AQ283" s="15">
        <v>17.68975681650701</v>
      </c>
      <c r="AR283" s="15">
        <v>16.783382211435843</v>
      </c>
      <c r="AS283" s="16"/>
      <c r="AT283" s="16"/>
      <c r="AU283" s="17">
        <v>5.1869565217391358</v>
      </c>
      <c r="AV283" s="17">
        <v>4.6521955047471462</v>
      </c>
      <c r="AW283" s="34" t="s">
        <v>894</v>
      </c>
      <c r="AX283" t="s">
        <v>1821</v>
      </c>
      <c r="AY283" t="s">
        <v>1821</v>
      </c>
      <c r="AZ283" t="s">
        <v>1556</v>
      </c>
      <c r="BA283" t="s">
        <v>1556</v>
      </c>
      <c r="BB283" t="s">
        <v>1821</v>
      </c>
      <c r="BC283" t="s">
        <v>1556</v>
      </c>
      <c r="BD283" s="55">
        <f>3/3</f>
        <v>1</v>
      </c>
      <c r="BE283" t="s">
        <v>2372</v>
      </c>
    </row>
    <row r="284" spans="1:57" ht="17" x14ac:dyDescent="0.2">
      <c r="A284" t="s">
        <v>2108</v>
      </c>
      <c r="B284" s="1" t="s">
        <v>887</v>
      </c>
      <c r="C284" t="s">
        <v>49</v>
      </c>
      <c r="D284">
        <v>14</v>
      </c>
      <c r="E284" t="s">
        <v>888</v>
      </c>
      <c r="F284" s="18" t="s">
        <v>880</v>
      </c>
      <c r="G284" s="30">
        <v>55.609160000000003</v>
      </c>
      <c r="H284" s="30">
        <v>-1.71109</v>
      </c>
      <c r="I284">
        <v>1</v>
      </c>
      <c r="J284" s="40">
        <v>-9.1</v>
      </c>
      <c r="K284" s="40" t="s">
        <v>889</v>
      </c>
      <c r="L284" t="s">
        <v>591</v>
      </c>
      <c r="M284" t="s">
        <v>2360</v>
      </c>
      <c r="N284" t="s">
        <v>102</v>
      </c>
      <c r="P284" s="1" t="s">
        <v>890</v>
      </c>
      <c r="Q284" s="1" t="s">
        <v>740</v>
      </c>
      <c r="R284" s="41" t="s">
        <v>992</v>
      </c>
      <c r="S284" t="s">
        <v>58</v>
      </c>
      <c r="U284" s="41" t="s">
        <v>1006</v>
      </c>
      <c r="V284" s="19" t="s">
        <v>1001</v>
      </c>
      <c r="W284" s="19" t="s">
        <v>978</v>
      </c>
      <c r="X284" t="s">
        <v>62</v>
      </c>
      <c r="Y284" t="s">
        <v>62</v>
      </c>
      <c r="AJ284" s="31"/>
      <c r="AK284" s="32">
        <v>27.596299166828135</v>
      </c>
      <c r="AL284" s="14">
        <v>18.544373183491572</v>
      </c>
      <c r="AM284" s="33">
        <v>18.8</v>
      </c>
      <c r="AN284" s="14">
        <v>17.400000000000002</v>
      </c>
      <c r="AO284" s="15">
        <v>-4.3478260869565135</v>
      </c>
      <c r="AP284" s="15">
        <v>-4.7558843247432634</v>
      </c>
      <c r="AQ284" s="15">
        <v>16.952837140751672</v>
      </c>
      <c r="AR284" s="15">
        <v>16.261213008909724</v>
      </c>
      <c r="AS284" s="16"/>
      <c r="AT284" s="16"/>
      <c r="AU284" s="17">
        <v>4.7521739130434861</v>
      </c>
      <c r="AV284" s="17">
        <v>4.3441156752567363</v>
      </c>
      <c r="AW284" s="34" t="s">
        <v>894</v>
      </c>
      <c r="AX284" t="s">
        <v>1821</v>
      </c>
      <c r="AY284" t="s">
        <v>1821</v>
      </c>
      <c r="AZ284" t="s">
        <v>1556</v>
      </c>
      <c r="BA284" t="s">
        <v>1556</v>
      </c>
      <c r="BB284" t="s">
        <v>198</v>
      </c>
      <c r="BC284" t="s">
        <v>1556</v>
      </c>
      <c r="BD284" s="55">
        <f>2/3</f>
        <v>0.66666666666666663</v>
      </c>
      <c r="BE284" t="s">
        <v>2372</v>
      </c>
    </row>
    <row r="285" spans="1:57" ht="17" x14ac:dyDescent="0.2">
      <c r="A285" t="s">
        <v>2109</v>
      </c>
      <c r="B285" s="1" t="s">
        <v>887</v>
      </c>
      <c r="C285" t="s">
        <v>49</v>
      </c>
      <c r="D285">
        <v>14</v>
      </c>
      <c r="E285" t="s">
        <v>888</v>
      </c>
      <c r="F285" s="18" t="s">
        <v>880</v>
      </c>
      <c r="G285" s="30">
        <v>55.609160000000003</v>
      </c>
      <c r="H285" s="30">
        <v>-1.71109</v>
      </c>
      <c r="I285">
        <v>1</v>
      </c>
      <c r="J285" s="40">
        <v>-9.1</v>
      </c>
      <c r="K285" s="40" t="s">
        <v>889</v>
      </c>
      <c r="L285" t="s">
        <v>591</v>
      </c>
      <c r="M285" t="s">
        <v>2360</v>
      </c>
      <c r="N285" t="s">
        <v>102</v>
      </c>
      <c r="P285" s="1" t="s">
        <v>890</v>
      </c>
      <c r="Q285" s="1" t="s">
        <v>740</v>
      </c>
      <c r="R285" s="41" t="s">
        <v>902</v>
      </c>
      <c r="S285" t="s">
        <v>58</v>
      </c>
      <c r="U285" s="41" t="s">
        <v>1007</v>
      </c>
      <c r="V285" s="19" t="s">
        <v>151</v>
      </c>
      <c r="W285" s="19" t="s">
        <v>374</v>
      </c>
      <c r="X285" t="s">
        <v>62</v>
      </c>
      <c r="Y285" t="s">
        <v>62</v>
      </c>
      <c r="AJ285" s="31"/>
      <c r="AK285" s="32">
        <v>27.790060065878706</v>
      </c>
      <c r="AL285" s="12">
        <v>18.734258864561131</v>
      </c>
      <c r="AM285" s="33">
        <v>19</v>
      </c>
      <c r="AN285" s="14">
        <v>17.600000000000001</v>
      </c>
      <c r="AO285" s="15">
        <v>-3.9130434782608634</v>
      </c>
      <c r="AP285" s="15">
        <v>-4.4478044952528535</v>
      </c>
      <c r="AQ285" s="15">
        <v>17.68975681650701</v>
      </c>
      <c r="AR285" s="15">
        <v>16.783382211435843</v>
      </c>
      <c r="AS285" s="16"/>
      <c r="AT285" s="16"/>
      <c r="AU285" s="17">
        <v>5.1869565217391358</v>
      </c>
      <c r="AV285" s="17">
        <v>4.6521955047471462</v>
      </c>
      <c r="AW285" s="34" t="s">
        <v>894</v>
      </c>
      <c r="AX285" t="s">
        <v>1821</v>
      </c>
      <c r="AY285" t="s">
        <v>1821</v>
      </c>
      <c r="AZ285" t="s">
        <v>1556</v>
      </c>
      <c r="BA285" t="s">
        <v>1556</v>
      </c>
      <c r="BB285" t="s">
        <v>1821</v>
      </c>
      <c r="BC285" t="s">
        <v>1556</v>
      </c>
      <c r="BD285" s="55">
        <f>3/3</f>
        <v>1</v>
      </c>
      <c r="BE285" t="s">
        <v>2372</v>
      </c>
    </row>
    <row r="286" spans="1:57" ht="17" x14ac:dyDescent="0.2">
      <c r="A286" t="s">
        <v>2110</v>
      </c>
      <c r="B286" s="1" t="s">
        <v>887</v>
      </c>
      <c r="C286" t="s">
        <v>49</v>
      </c>
      <c r="D286">
        <v>14</v>
      </c>
      <c r="E286" t="s">
        <v>888</v>
      </c>
      <c r="F286" s="18" t="s">
        <v>880</v>
      </c>
      <c r="G286" s="30">
        <v>55.609160000000003</v>
      </c>
      <c r="H286" s="30">
        <v>-1.71109</v>
      </c>
      <c r="I286">
        <v>1</v>
      </c>
      <c r="J286" s="40">
        <v>-9.1</v>
      </c>
      <c r="K286" s="40" t="s">
        <v>889</v>
      </c>
      <c r="L286" t="s">
        <v>591</v>
      </c>
      <c r="M286" t="s">
        <v>2360</v>
      </c>
      <c r="N286" t="s">
        <v>102</v>
      </c>
      <c r="P286" s="1" t="s">
        <v>890</v>
      </c>
      <c r="Q286" s="1" t="s">
        <v>740</v>
      </c>
      <c r="R286" s="41" t="s">
        <v>1008</v>
      </c>
      <c r="S286" t="s">
        <v>58</v>
      </c>
      <c r="U286" s="41" t="s">
        <v>1009</v>
      </c>
      <c r="V286" s="19" t="s">
        <v>1010</v>
      </c>
      <c r="W286" s="19" t="s">
        <v>994</v>
      </c>
      <c r="X286" t="s">
        <v>62</v>
      </c>
      <c r="Y286" t="s">
        <v>62</v>
      </c>
      <c r="AJ286" s="31"/>
      <c r="AK286" s="32">
        <v>28.565103662080993</v>
      </c>
      <c r="AL286" s="12">
        <v>19.493801588839371</v>
      </c>
      <c r="AM286" s="33">
        <v>19.8</v>
      </c>
      <c r="AN286" s="14">
        <v>18.400000000000002</v>
      </c>
      <c r="AO286" s="15">
        <v>-2.1739130434782532</v>
      </c>
      <c r="AP286" s="15">
        <v>-3.215485177291221</v>
      </c>
      <c r="AQ286" s="15">
        <v>20.637435519528385</v>
      </c>
      <c r="AR286" s="15">
        <v>18.872059021540302</v>
      </c>
      <c r="AS286" s="16"/>
      <c r="AT286" s="16"/>
      <c r="AU286" s="17">
        <v>6.9260869565217469</v>
      </c>
      <c r="AV286" s="17">
        <v>5.8845148227087787</v>
      </c>
      <c r="AW286" s="34" t="s">
        <v>894</v>
      </c>
      <c r="AX286" t="s">
        <v>1821</v>
      </c>
      <c r="AY286" t="s">
        <v>1821</v>
      </c>
      <c r="AZ286" t="s">
        <v>1556</v>
      </c>
      <c r="BA286" t="s">
        <v>1556</v>
      </c>
      <c r="BB286" t="s">
        <v>1821</v>
      </c>
      <c r="BC286" t="s">
        <v>1556</v>
      </c>
      <c r="BD286" s="55">
        <f>3/3</f>
        <v>1</v>
      </c>
      <c r="BE286" t="s">
        <v>2372</v>
      </c>
    </row>
    <row r="287" spans="1:57" ht="17" x14ac:dyDescent="0.2">
      <c r="A287" t="s">
        <v>2111</v>
      </c>
      <c r="B287" s="1" t="s">
        <v>887</v>
      </c>
      <c r="C287" t="s">
        <v>49</v>
      </c>
      <c r="D287">
        <v>14</v>
      </c>
      <c r="E287" t="s">
        <v>888</v>
      </c>
      <c r="F287" s="18" t="s">
        <v>880</v>
      </c>
      <c r="G287" s="30">
        <v>55.609160000000003</v>
      </c>
      <c r="H287" s="30">
        <v>-1.71109</v>
      </c>
      <c r="I287">
        <v>1</v>
      </c>
      <c r="J287" s="40">
        <v>-9.1</v>
      </c>
      <c r="K287" s="40" t="s">
        <v>889</v>
      </c>
      <c r="L287" t="s">
        <v>591</v>
      </c>
      <c r="M287" t="s">
        <v>2360</v>
      </c>
      <c r="N287" t="s">
        <v>102</v>
      </c>
      <c r="P287" s="1" t="s">
        <v>890</v>
      </c>
      <c r="Q287" s="1" t="s">
        <v>740</v>
      </c>
      <c r="R287" s="41" t="s">
        <v>895</v>
      </c>
      <c r="S287" t="s">
        <v>58</v>
      </c>
      <c r="U287" s="41" t="s">
        <v>1011</v>
      </c>
      <c r="V287" s="19" t="s">
        <v>989</v>
      </c>
      <c r="W287" s="19" t="s">
        <v>978</v>
      </c>
      <c r="X287" t="s">
        <v>62</v>
      </c>
      <c r="Y287" t="s">
        <v>62</v>
      </c>
      <c r="AJ287" s="31"/>
      <c r="AK287" s="32">
        <v>26.046211974423564</v>
      </c>
      <c r="AL287" s="14">
        <v>17.025287734935091</v>
      </c>
      <c r="AM287" s="33">
        <v>17.2</v>
      </c>
      <c r="AN287" s="14">
        <v>15.799999999999999</v>
      </c>
      <c r="AO287" s="15">
        <v>-7.8260869565217384</v>
      </c>
      <c r="AP287" s="15">
        <v>-7.2205229606665355</v>
      </c>
      <c r="AQ287" s="15">
        <v>11.057479734708918</v>
      </c>
      <c r="AR287" s="15">
        <v>12.083859388700787</v>
      </c>
      <c r="AS287" s="16"/>
      <c r="AT287" s="16"/>
      <c r="AU287" s="17">
        <v>1.2739130434782613</v>
      </c>
      <c r="AV287" s="17">
        <v>1.8794770393334641</v>
      </c>
      <c r="AW287" s="34" t="s">
        <v>894</v>
      </c>
      <c r="AX287" t="s">
        <v>198</v>
      </c>
      <c r="AY287" t="s">
        <v>198</v>
      </c>
      <c r="AZ287" t="s">
        <v>1556</v>
      </c>
      <c r="BA287" t="s">
        <v>1556</v>
      </c>
      <c r="BB287" t="s">
        <v>198</v>
      </c>
      <c r="BC287" t="s">
        <v>1556</v>
      </c>
      <c r="BD287" s="55">
        <f t="shared" ref="BD287" si="23">0/3</f>
        <v>0</v>
      </c>
      <c r="BE287" t="s">
        <v>2371</v>
      </c>
    </row>
    <row r="288" spans="1:57" ht="17" x14ac:dyDescent="0.2">
      <c r="A288" t="s">
        <v>2112</v>
      </c>
      <c r="B288" s="1" t="s">
        <v>887</v>
      </c>
      <c r="C288" t="s">
        <v>49</v>
      </c>
      <c r="D288">
        <v>14</v>
      </c>
      <c r="E288" t="s">
        <v>888</v>
      </c>
      <c r="F288" s="18" t="s">
        <v>880</v>
      </c>
      <c r="G288" s="30">
        <v>55.609160000000003</v>
      </c>
      <c r="H288" s="30">
        <v>-1.71109</v>
      </c>
      <c r="I288">
        <v>1</v>
      </c>
      <c r="J288" s="40">
        <v>-9.1</v>
      </c>
      <c r="K288" s="40" t="s">
        <v>889</v>
      </c>
      <c r="L288" t="s">
        <v>591</v>
      </c>
      <c r="M288" t="s">
        <v>2360</v>
      </c>
      <c r="N288" t="s">
        <v>102</v>
      </c>
      <c r="P288" s="1" t="s">
        <v>890</v>
      </c>
      <c r="Q288" s="1" t="s">
        <v>740</v>
      </c>
      <c r="R288" s="41" t="s">
        <v>1012</v>
      </c>
      <c r="S288" t="s">
        <v>58</v>
      </c>
      <c r="U288" s="41" t="s">
        <v>1013</v>
      </c>
      <c r="V288" s="19" t="s">
        <v>989</v>
      </c>
      <c r="W288" s="19" t="s">
        <v>978</v>
      </c>
      <c r="X288" t="s">
        <v>62</v>
      </c>
      <c r="Y288" t="s">
        <v>62</v>
      </c>
      <c r="AJ288" s="31"/>
      <c r="AK288" s="32">
        <v>27.596299166828135</v>
      </c>
      <c r="AL288" s="12">
        <v>18.544373183491572</v>
      </c>
      <c r="AM288" s="33">
        <v>18.8</v>
      </c>
      <c r="AN288" s="14">
        <v>17.400000000000002</v>
      </c>
      <c r="AO288" s="15">
        <v>-4.3478260869565135</v>
      </c>
      <c r="AP288" s="15">
        <v>-4.7558843247432634</v>
      </c>
      <c r="AQ288" s="15">
        <v>16.952837140751672</v>
      </c>
      <c r="AR288" s="15">
        <v>16.261213008909724</v>
      </c>
      <c r="AS288" s="16"/>
      <c r="AT288" s="16"/>
      <c r="AU288" s="17">
        <v>4.7521739130434861</v>
      </c>
      <c r="AV288" s="17">
        <v>4.3441156752567363</v>
      </c>
      <c r="AW288" s="34" t="s">
        <v>894</v>
      </c>
      <c r="AX288" t="s">
        <v>1821</v>
      </c>
      <c r="AY288" t="s">
        <v>1821</v>
      </c>
      <c r="AZ288" t="s">
        <v>1556</v>
      </c>
      <c r="BA288" t="s">
        <v>1556</v>
      </c>
      <c r="BB288" t="s">
        <v>198</v>
      </c>
      <c r="BC288" t="s">
        <v>1556</v>
      </c>
      <c r="BD288" s="55">
        <f>2/3</f>
        <v>0.66666666666666663</v>
      </c>
      <c r="BE288" t="s">
        <v>2372</v>
      </c>
    </row>
    <row r="289" spans="1:57" ht="17" x14ac:dyDescent="0.2">
      <c r="A289" t="s">
        <v>2113</v>
      </c>
      <c r="B289" s="1" t="s">
        <v>887</v>
      </c>
      <c r="C289" t="s">
        <v>49</v>
      </c>
      <c r="D289">
        <v>14</v>
      </c>
      <c r="E289" t="s">
        <v>888</v>
      </c>
      <c r="F289" s="18" t="s">
        <v>880</v>
      </c>
      <c r="G289" s="30">
        <v>55.609160000000003</v>
      </c>
      <c r="H289" s="30">
        <v>-1.71109</v>
      </c>
      <c r="I289">
        <v>1</v>
      </c>
      <c r="J289" s="40">
        <v>-9.1</v>
      </c>
      <c r="K289" s="40" t="s">
        <v>889</v>
      </c>
      <c r="L289" t="s">
        <v>591</v>
      </c>
      <c r="M289" t="s">
        <v>2360</v>
      </c>
      <c r="N289" t="s">
        <v>102</v>
      </c>
      <c r="P289" s="1" t="s">
        <v>890</v>
      </c>
      <c r="Q289" s="1" t="s">
        <v>740</v>
      </c>
      <c r="R289" s="41" t="s">
        <v>904</v>
      </c>
      <c r="S289" t="s">
        <v>58</v>
      </c>
      <c r="U289" s="41" t="s">
        <v>1014</v>
      </c>
      <c r="V289" s="19" t="s">
        <v>989</v>
      </c>
      <c r="W289" s="19" t="s">
        <v>978</v>
      </c>
      <c r="X289" t="s">
        <v>62</v>
      </c>
      <c r="Y289" t="s">
        <v>62</v>
      </c>
      <c r="AJ289" s="31"/>
      <c r="AK289" s="32">
        <v>25.464929277271846</v>
      </c>
      <c r="AL289" s="14">
        <v>16.455630691726409</v>
      </c>
      <c r="AM289" s="33">
        <v>16.600000000000001</v>
      </c>
      <c r="AN289" s="14">
        <v>15.200000000000001</v>
      </c>
      <c r="AO289" s="15">
        <v>-9.13043478260869</v>
      </c>
      <c r="AP289" s="15">
        <v>-8.1447624491377653</v>
      </c>
      <c r="AQ289" s="15">
        <v>8.8467207074428984</v>
      </c>
      <c r="AR289" s="15">
        <v>10.517351781122432</v>
      </c>
      <c r="AS289" s="16"/>
      <c r="AT289" s="16"/>
      <c r="AU289" s="17">
        <v>-3.0434782608690369E-2</v>
      </c>
      <c r="AV289" s="17">
        <v>0.95523755086223439</v>
      </c>
      <c r="AW289" s="34" t="s">
        <v>894</v>
      </c>
      <c r="AX289" t="s">
        <v>198</v>
      </c>
      <c r="AY289" t="s">
        <v>198</v>
      </c>
      <c r="AZ289" t="s">
        <v>1556</v>
      </c>
      <c r="BA289" t="s">
        <v>1556</v>
      </c>
      <c r="BB289" t="s">
        <v>198</v>
      </c>
      <c r="BC289" t="s">
        <v>1556</v>
      </c>
      <c r="BD289" s="55">
        <f t="shared" ref="BD289" si="24">0/3</f>
        <v>0</v>
      </c>
      <c r="BE289" t="s">
        <v>2371</v>
      </c>
    </row>
    <row r="290" spans="1:57" ht="17" x14ac:dyDescent="0.2">
      <c r="A290" t="s">
        <v>2114</v>
      </c>
      <c r="B290" s="1" t="s">
        <v>887</v>
      </c>
      <c r="C290" t="s">
        <v>49</v>
      </c>
      <c r="D290">
        <v>14</v>
      </c>
      <c r="E290" t="s">
        <v>888</v>
      </c>
      <c r="F290" s="18" t="s">
        <v>880</v>
      </c>
      <c r="G290" s="30">
        <v>55.609160000000003</v>
      </c>
      <c r="H290" s="30">
        <v>-1.71109</v>
      </c>
      <c r="I290">
        <v>1</v>
      </c>
      <c r="J290" s="40">
        <v>-9.1</v>
      </c>
      <c r="K290" s="40" t="s">
        <v>889</v>
      </c>
      <c r="L290" t="s">
        <v>591</v>
      </c>
      <c r="M290" t="s">
        <v>2360</v>
      </c>
      <c r="N290" t="s">
        <v>102</v>
      </c>
      <c r="P290" s="1" t="s">
        <v>890</v>
      </c>
      <c r="Q290" s="1" t="s">
        <v>740</v>
      </c>
      <c r="R290" s="41" t="s">
        <v>992</v>
      </c>
      <c r="S290" t="s">
        <v>58</v>
      </c>
      <c r="U290" s="41" t="s">
        <v>1015</v>
      </c>
      <c r="V290" s="19" t="s">
        <v>1016</v>
      </c>
      <c r="W290" s="19" t="s">
        <v>994</v>
      </c>
      <c r="X290" t="s">
        <v>62</v>
      </c>
      <c r="Y290" t="s">
        <v>62</v>
      </c>
      <c r="AJ290" s="31"/>
      <c r="AK290" s="32">
        <v>25.368048827746559</v>
      </c>
      <c r="AL290" s="12">
        <v>16.360687851191628</v>
      </c>
      <c r="AM290" s="33">
        <v>16.5</v>
      </c>
      <c r="AN290" s="14">
        <v>15.1</v>
      </c>
      <c r="AO290" s="15">
        <v>-9.3478260869565197</v>
      </c>
      <c r="AP290" s="15">
        <v>-8.2988023638829702</v>
      </c>
      <c r="AQ290" s="15">
        <v>8.4782608695652204</v>
      </c>
      <c r="AR290" s="15">
        <v>10.256267179859373</v>
      </c>
      <c r="AS290" s="16"/>
      <c r="AT290" s="16"/>
      <c r="AU290" s="17">
        <v>-0.24782608695652009</v>
      </c>
      <c r="AV290" s="17">
        <v>0.80119763611702943</v>
      </c>
      <c r="AW290" s="34" t="s">
        <v>894</v>
      </c>
      <c r="AX290" t="s">
        <v>1821</v>
      </c>
      <c r="AY290" t="s">
        <v>198</v>
      </c>
      <c r="AZ290" t="s">
        <v>1556</v>
      </c>
      <c r="BA290" t="s">
        <v>1556</v>
      </c>
      <c r="BB290" t="s">
        <v>198</v>
      </c>
      <c r="BC290" t="s">
        <v>1556</v>
      </c>
      <c r="BD290" s="55">
        <f>1/3</f>
        <v>0.33333333333333331</v>
      </c>
      <c r="BE290" t="s">
        <v>2371</v>
      </c>
    </row>
    <row r="291" spans="1:57" ht="17" x14ac:dyDescent="0.2">
      <c r="A291" t="s">
        <v>2115</v>
      </c>
      <c r="B291" s="1" t="s">
        <v>887</v>
      </c>
      <c r="C291" t="s">
        <v>49</v>
      </c>
      <c r="D291">
        <v>14</v>
      </c>
      <c r="E291" t="s">
        <v>888</v>
      </c>
      <c r="F291" s="18" t="s">
        <v>880</v>
      </c>
      <c r="G291" s="30">
        <v>55.609160000000003</v>
      </c>
      <c r="H291" s="30">
        <v>-1.71109</v>
      </c>
      <c r="I291">
        <v>1</v>
      </c>
      <c r="J291" s="40">
        <v>-9.1</v>
      </c>
      <c r="K291" s="40" t="s">
        <v>889</v>
      </c>
      <c r="L291" t="s">
        <v>591</v>
      </c>
      <c r="M291" t="s">
        <v>2360</v>
      </c>
      <c r="N291" t="s">
        <v>102</v>
      </c>
      <c r="P291" s="1" t="s">
        <v>890</v>
      </c>
      <c r="Q291" s="1" t="s">
        <v>740</v>
      </c>
      <c r="R291" s="41" t="s">
        <v>895</v>
      </c>
      <c r="S291" t="s">
        <v>58</v>
      </c>
      <c r="U291" s="41" t="s">
        <v>1017</v>
      </c>
      <c r="V291" s="19" t="s">
        <v>989</v>
      </c>
      <c r="W291" s="19" t="s">
        <v>978</v>
      </c>
      <c r="X291" t="s">
        <v>62</v>
      </c>
      <c r="Y291" t="s">
        <v>62</v>
      </c>
      <c r="AJ291" s="31"/>
      <c r="AK291" s="32">
        <v>27.886940515403992</v>
      </c>
      <c r="AL291" s="14">
        <v>18.829201705095912</v>
      </c>
      <c r="AM291" s="33">
        <v>19.100000000000001</v>
      </c>
      <c r="AN291" s="14">
        <v>17.700000000000003</v>
      </c>
      <c r="AO291" s="15">
        <v>-3.6956521739130341</v>
      </c>
      <c r="AP291" s="15">
        <v>-4.2937645805076485</v>
      </c>
      <c r="AQ291" s="15">
        <v>18.058216654384687</v>
      </c>
      <c r="AR291" s="15">
        <v>17.0444668126989</v>
      </c>
      <c r="AS291" s="16"/>
      <c r="AT291" s="16"/>
      <c r="AU291" s="17">
        <v>5.4043478260869655</v>
      </c>
      <c r="AV291" s="17">
        <v>4.8062354194923511</v>
      </c>
      <c r="AW291" s="34" t="s">
        <v>894</v>
      </c>
      <c r="AX291" t="s">
        <v>1821</v>
      </c>
      <c r="AY291" t="s">
        <v>1821</v>
      </c>
      <c r="AZ291" t="s">
        <v>1556</v>
      </c>
      <c r="BA291" t="s">
        <v>1556</v>
      </c>
      <c r="BB291" t="s">
        <v>1821</v>
      </c>
      <c r="BC291" t="s">
        <v>1556</v>
      </c>
      <c r="BD291" s="55">
        <f>3/3</f>
        <v>1</v>
      </c>
      <c r="BE291" t="s">
        <v>2372</v>
      </c>
    </row>
    <row r="292" spans="1:57" ht="17" x14ac:dyDescent="0.2">
      <c r="A292" t="s">
        <v>2116</v>
      </c>
      <c r="B292" s="1" t="s">
        <v>887</v>
      </c>
      <c r="C292" t="s">
        <v>49</v>
      </c>
      <c r="D292">
        <v>14</v>
      </c>
      <c r="E292" t="s">
        <v>888</v>
      </c>
      <c r="F292" s="18" t="s">
        <v>880</v>
      </c>
      <c r="G292" s="30">
        <v>55.609160000000003</v>
      </c>
      <c r="H292" s="30">
        <v>-1.71109</v>
      </c>
      <c r="I292">
        <v>1</v>
      </c>
      <c r="J292" s="40">
        <v>-9.1</v>
      </c>
      <c r="K292" s="40" t="s">
        <v>889</v>
      </c>
      <c r="L292" t="s">
        <v>591</v>
      </c>
      <c r="M292" t="s">
        <v>2360</v>
      </c>
      <c r="N292" t="s">
        <v>102</v>
      </c>
      <c r="P292" s="1" t="s">
        <v>890</v>
      </c>
      <c r="Q292" s="1" t="s">
        <v>740</v>
      </c>
      <c r="R292" s="41" t="s">
        <v>979</v>
      </c>
      <c r="S292" t="s">
        <v>58</v>
      </c>
      <c r="U292" s="41" t="s">
        <v>1018</v>
      </c>
      <c r="V292" s="19" t="s">
        <v>989</v>
      </c>
      <c r="W292" s="19" t="s">
        <v>978</v>
      </c>
      <c r="X292" t="s">
        <v>62</v>
      </c>
      <c r="Y292" t="s">
        <v>62</v>
      </c>
      <c r="AJ292" s="31"/>
      <c r="AK292" s="32">
        <v>27.983820964929279</v>
      </c>
      <c r="AL292" s="12">
        <v>18.924144545630693</v>
      </c>
      <c r="AM292" s="33">
        <v>19.2</v>
      </c>
      <c r="AN292" s="14">
        <v>17.8</v>
      </c>
      <c r="AO292" s="15">
        <v>-3.4782608695652124</v>
      </c>
      <c r="AP292" s="15">
        <v>-4.1397246657624436</v>
      </c>
      <c r="AQ292" s="15">
        <v>18.426676492262352</v>
      </c>
      <c r="AR292" s="15">
        <v>17.305551413961961</v>
      </c>
      <c r="AS292" s="16"/>
      <c r="AT292" s="16"/>
      <c r="AU292" s="17">
        <v>5.6217391304347872</v>
      </c>
      <c r="AV292" s="17">
        <v>4.9602753342375561</v>
      </c>
      <c r="AW292" s="34" t="s">
        <v>894</v>
      </c>
      <c r="AX292" t="s">
        <v>1821</v>
      </c>
      <c r="AY292" t="s">
        <v>1821</v>
      </c>
      <c r="AZ292" t="s">
        <v>1556</v>
      </c>
      <c r="BA292" t="s">
        <v>1556</v>
      </c>
      <c r="BB292" t="s">
        <v>1821</v>
      </c>
      <c r="BC292" t="s">
        <v>1556</v>
      </c>
      <c r="BD292" s="55">
        <f>3/3</f>
        <v>1</v>
      </c>
      <c r="BE292" t="s">
        <v>2372</v>
      </c>
    </row>
    <row r="293" spans="1:57" x14ac:dyDescent="0.2">
      <c r="A293" t="s">
        <v>2117</v>
      </c>
      <c r="B293" s="1" t="s">
        <v>1019</v>
      </c>
      <c r="C293" s="1" t="s">
        <v>49</v>
      </c>
      <c r="D293">
        <v>14</v>
      </c>
      <c r="E293" t="s">
        <v>1020</v>
      </c>
      <c r="F293" s="18" t="s">
        <v>1021</v>
      </c>
      <c r="G293" s="1">
        <v>53.957318000000001</v>
      </c>
      <c r="H293" s="1">
        <v>-1.079904</v>
      </c>
      <c r="I293" s="1">
        <v>11</v>
      </c>
      <c r="J293" s="1">
        <v>-8.3000000000000007</v>
      </c>
      <c r="K293" s="1" t="s">
        <v>1022</v>
      </c>
      <c r="L293" s="1" t="s">
        <v>591</v>
      </c>
      <c r="M293" s="1" t="s">
        <v>2354</v>
      </c>
      <c r="N293" t="s">
        <v>565</v>
      </c>
      <c r="P293" s="1" t="s">
        <v>1023</v>
      </c>
      <c r="Q293" s="1" t="s">
        <v>1024</v>
      </c>
      <c r="R293" s="1">
        <v>27</v>
      </c>
      <c r="S293" t="s">
        <v>58</v>
      </c>
      <c r="T293" s="1" t="s">
        <v>1025</v>
      </c>
      <c r="U293">
        <v>36318</v>
      </c>
      <c r="V293" t="s">
        <v>301</v>
      </c>
      <c r="W293" t="s">
        <v>77</v>
      </c>
      <c r="X293" t="s">
        <v>79</v>
      </c>
      <c r="Y293" s="1" t="s">
        <v>79</v>
      </c>
      <c r="Z293" s="1">
        <v>163.47</v>
      </c>
      <c r="AA293" s="1" t="s">
        <v>1026</v>
      </c>
      <c r="AB293" s="1" t="s">
        <v>198</v>
      </c>
      <c r="AC293" s="1">
        <v>0</v>
      </c>
      <c r="AD293" s="1">
        <v>0</v>
      </c>
      <c r="AE293" s="1" t="s">
        <v>1027</v>
      </c>
      <c r="AF293" s="1" t="s">
        <v>1028</v>
      </c>
      <c r="AG293" s="1" t="s">
        <v>67</v>
      </c>
      <c r="AH293" s="1">
        <v>1</v>
      </c>
      <c r="AI293">
        <v>-13.8</v>
      </c>
      <c r="AJ293" s="31"/>
      <c r="AK293" s="32">
        <v>25</v>
      </c>
      <c r="AL293" s="12">
        <v>16</v>
      </c>
      <c r="AM293" s="14">
        <v>16.120100000000001</v>
      </c>
      <c r="AN293" s="14">
        <v>14.6</v>
      </c>
      <c r="AO293" s="15">
        <v>-10.434782608695649</v>
      </c>
      <c r="AP293" s="15">
        <v>-8.8840000000000003</v>
      </c>
      <c r="AQ293" s="15">
        <v>6.6359616801768659</v>
      </c>
      <c r="AR293" s="15">
        <v>9.2644067796610159</v>
      </c>
      <c r="AS293" s="16">
        <v>0.71142899999999998</v>
      </c>
      <c r="AT293" s="16">
        <v>60</v>
      </c>
      <c r="AU293" s="17">
        <v>-2.1347826086956481</v>
      </c>
      <c r="AV293" s="17">
        <v>-0.58399999999999963</v>
      </c>
      <c r="AW293" s="34" t="s">
        <v>1029</v>
      </c>
      <c r="AX293" t="s">
        <v>1821</v>
      </c>
      <c r="AY293" t="s">
        <v>198</v>
      </c>
      <c r="AZ293" t="s">
        <v>1821</v>
      </c>
      <c r="BA293" t="s">
        <v>1821</v>
      </c>
      <c r="BB293" t="s">
        <v>198</v>
      </c>
      <c r="BC293" t="s">
        <v>1821</v>
      </c>
      <c r="BD293" s="55">
        <f>4/6</f>
        <v>0.66666666666666663</v>
      </c>
      <c r="BE293" t="s">
        <v>2372</v>
      </c>
    </row>
    <row r="294" spans="1:57" x14ac:dyDescent="0.2">
      <c r="A294" t="s">
        <v>2118</v>
      </c>
      <c r="B294" s="1" t="s">
        <v>1019</v>
      </c>
      <c r="C294" s="1" t="s">
        <v>49</v>
      </c>
      <c r="D294">
        <v>14</v>
      </c>
      <c r="E294" t="s">
        <v>1020</v>
      </c>
      <c r="F294" s="18" t="s">
        <v>1021</v>
      </c>
      <c r="G294" s="1">
        <v>53.957318000000001</v>
      </c>
      <c r="H294" s="1">
        <v>-1.079904</v>
      </c>
      <c r="I294" s="1">
        <v>11</v>
      </c>
      <c r="J294" s="1">
        <v>-8.3000000000000007</v>
      </c>
      <c r="K294" s="1" t="s">
        <v>1022</v>
      </c>
      <c r="L294" s="1" t="s">
        <v>591</v>
      </c>
      <c r="M294" s="1" t="s">
        <v>2354</v>
      </c>
      <c r="N294" t="s">
        <v>565</v>
      </c>
      <c r="P294" s="1" t="s">
        <v>1030</v>
      </c>
      <c r="Q294" s="1" t="s">
        <v>1024</v>
      </c>
      <c r="R294" s="1">
        <v>14</v>
      </c>
      <c r="S294" t="s">
        <v>58</v>
      </c>
      <c r="T294" s="1" t="s">
        <v>1031</v>
      </c>
      <c r="U294">
        <v>30944</v>
      </c>
      <c r="V294" t="s">
        <v>60</v>
      </c>
      <c r="W294" t="s">
        <v>146</v>
      </c>
      <c r="X294" t="s">
        <v>85</v>
      </c>
      <c r="Y294" t="s">
        <v>85</v>
      </c>
      <c r="Z294" s="1">
        <v>161.5</v>
      </c>
      <c r="AA294" s="1" t="s">
        <v>1032</v>
      </c>
      <c r="AB294" s="1" t="s">
        <v>198</v>
      </c>
      <c r="AC294" s="1">
        <v>0</v>
      </c>
      <c r="AD294" s="1">
        <v>0</v>
      </c>
      <c r="AE294" s="1" t="s">
        <v>544</v>
      </c>
      <c r="AF294" s="1" t="s">
        <v>66</v>
      </c>
      <c r="AG294" s="1" t="s">
        <v>67</v>
      </c>
      <c r="AH294" s="1">
        <v>0</v>
      </c>
      <c r="AI294">
        <v>-14.4</v>
      </c>
      <c r="AJ294" s="31"/>
      <c r="AK294" s="32">
        <v>25.6</v>
      </c>
      <c r="AL294" s="12">
        <v>16.588000000000001</v>
      </c>
      <c r="AM294" s="14">
        <v>16.739420000000003</v>
      </c>
      <c r="AN294" s="14">
        <v>15.188000000000001</v>
      </c>
      <c r="AO294" s="15">
        <v>-9.1565217391304294</v>
      </c>
      <c r="AP294" s="15">
        <v>-7.9299999999999926</v>
      </c>
      <c r="AQ294" s="15">
        <v>8.8025055268975763</v>
      </c>
      <c r="AR294" s="15">
        <v>10.881355932203402</v>
      </c>
      <c r="AS294" s="16">
        <v>0.71174899999999997</v>
      </c>
      <c r="AT294" s="16">
        <v>44</v>
      </c>
      <c r="AU294" s="17">
        <v>-0.85652173913042873</v>
      </c>
      <c r="AV294" s="17">
        <v>0.3700000000000081</v>
      </c>
      <c r="AW294" s="34" t="s">
        <v>1029</v>
      </c>
      <c r="AX294" t="s">
        <v>198</v>
      </c>
      <c r="AY294" t="s">
        <v>198</v>
      </c>
      <c r="AZ294" t="s">
        <v>1821</v>
      </c>
      <c r="BA294" t="s">
        <v>1821</v>
      </c>
      <c r="BB294" t="s">
        <v>198</v>
      </c>
      <c r="BC294" t="s">
        <v>1821</v>
      </c>
      <c r="BD294" s="55">
        <f>3/6</f>
        <v>0.5</v>
      </c>
      <c r="BE294" t="s">
        <v>2372</v>
      </c>
    </row>
    <row r="295" spans="1:57" ht="17" x14ac:dyDescent="0.2">
      <c r="A295" t="s">
        <v>2119</v>
      </c>
      <c r="B295" s="36" t="s">
        <v>1033</v>
      </c>
      <c r="C295" s="36" t="s">
        <v>49</v>
      </c>
      <c r="D295">
        <v>14</v>
      </c>
      <c r="E295" t="s">
        <v>1020</v>
      </c>
      <c r="F295" s="18" t="s">
        <v>1021</v>
      </c>
      <c r="G295" s="30">
        <v>53.653590000000001</v>
      </c>
      <c r="H295" s="30">
        <v>0.11501</v>
      </c>
      <c r="I295">
        <v>1</v>
      </c>
      <c r="J295" s="40">
        <v>-8.5</v>
      </c>
      <c r="K295" s="40" t="s">
        <v>1034</v>
      </c>
      <c r="L295" t="s">
        <v>53</v>
      </c>
      <c r="M295" t="s">
        <v>2357</v>
      </c>
      <c r="N295" t="s">
        <v>1035</v>
      </c>
      <c r="P295" s="36" t="s">
        <v>1036</v>
      </c>
      <c r="Q295" s="36" t="s">
        <v>131</v>
      </c>
      <c r="R295" s="36" t="s">
        <v>1037</v>
      </c>
      <c r="S295" t="s">
        <v>58</v>
      </c>
      <c r="T295" s="36" t="s">
        <v>1038</v>
      </c>
      <c r="U295">
        <v>1</v>
      </c>
      <c r="V295" s="20" t="s">
        <v>60</v>
      </c>
      <c r="W295" t="s">
        <v>146</v>
      </c>
      <c r="X295" s="20" t="s">
        <v>85</v>
      </c>
      <c r="Y295" s="20" t="s">
        <v>85</v>
      </c>
      <c r="Z295" s="20"/>
      <c r="AA295" s="20" t="s">
        <v>1039</v>
      </c>
      <c r="AB295" s="20" t="s">
        <v>220</v>
      </c>
      <c r="AC295" s="20">
        <v>1</v>
      </c>
      <c r="AD295" s="20">
        <v>0</v>
      </c>
      <c r="AE295" s="20" t="s">
        <v>73</v>
      </c>
      <c r="AF295" s="20" t="s">
        <v>66</v>
      </c>
      <c r="AG295" s="20" t="s">
        <v>67</v>
      </c>
      <c r="AH295" s="20">
        <v>0</v>
      </c>
      <c r="AJ295" s="31"/>
      <c r="AK295" s="32">
        <v>27.111896919201708</v>
      </c>
      <c r="AL295" s="12">
        <v>18.069658980817675</v>
      </c>
      <c r="AM295" s="39">
        <v>18.3</v>
      </c>
      <c r="AN295" s="14">
        <v>16.900000000000002</v>
      </c>
      <c r="AO295" s="15">
        <v>-5.4347826086956443</v>
      </c>
      <c r="AP295" s="15">
        <v>-5.5260838984692811</v>
      </c>
      <c r="AQ295" s="15">
        <v>15.110537951363316</v>
      </c>
      <c r="AR295" s="15">
        <v>14.955790002594439</v>
      </c>
      <c r="AS295" s="16">
        <v>0.71075500000000003</v>
      </c>
      <c r="AT295" s="12">
        <v>78</v>
      </c>
      <c r="AU295" s="17">
        <v>3.0652173913043557</v>
      </c>
      <c r="AV295" s="17">
        <v>2.9739161015307189</v>
      </c>
      <c r="AW295" s="34" t="s">
        <v>1040</v>
      </c>
      <c r="AX295" t="s">
        <v>198</v>
      </c>
      <c r="AY295" t="s">
        <v>1821</v>
      </c>
      <c r="AZ295" t="s">
        <v>1821</v>
      </c>
      <c r="BA295" t="s">
        <v>1821</v>
      </c>
      <c r="BB295" t="s">
        <v>198</v>
      </c>
      <c r="BC295" t="s">
        <v>1821</v>
      </c>
      <c r="BD295" s="55">
        <f>4/6</f>
        <v>0.66666666666666663</v>
      </c>
      <c r="BE295" t="s">
        <v>2372</v>
      </c>
    </row>
    <row r="296" spans="1:57" ht="17" x14ac:dyDescent="0.2">
      <c r="A296" t="s">
        <v>2120</v>
      </c>
      <c r="B296" s="36" t="s">
        <v>1033</v>
      </c>
      <c r="C296" s="36" t="s">
        <v>49</v>
      </c>
      <c r="D296">
        <v>14</v>
      </c>
      <c r="E296" t="s">
        <v>1020</v>
      </c>
      <c r="F296" s="18" t="s">
        <v>1021</v>
      </c>
      <c r="G296" s="30">
        <v>53.653590000000001</v>
      </c>
      <c r="H296" s="30">
        <v>0.11501</v>
      </c>
      <c r="I296">
        <v>1</v>
      </c>
      <c r="J296" s="40">
        <v>-8.5</v>
      </c>
      <c r="K296" s="40" t="s">
        <v>1034</v>
      </c>
      <c r="L296" t="s">
        <v>53</v>
      </c>
      <c r="M296" t="s">
        <v>2357</v>
      </c>
      <c r="N296" t="s">
        <v>1035</v>
      </c>
      <c r="P296" s="36" t="s">
        <v>1036</v>
      </c>
      <c r="Q296" s="36" t="s">
        <v>131</v>
      </c>
      <c r="R296" s="36" t="s">
        <v>810</v>
      </c>
      <c r="S296" t="s">
        <v>58</v>
      </c>
      <c r="T296" s="36" t="s">
        <v>1041</v>
      </c>
      <c r="U296" s="36" t="s">
        <v>1042</v>
      </c>
      <c r="V296" s="19" t="s">
        <v>1043</v>
      </c>
      <c r="W296" s="19" t="s">
        <v>978</v>
      </c>
      <c r="X296" s="20" t="s">
        <v>62</v>
      </c>
      <c r="Y296" s="20" t="s">
        <v>62</v>
      </c>
      <c r="Z296" s="20"/>
      <c r="AA296" s="20"/>
      <c r="AB296" s="20" t="s">
        <v>198</v>
      </c>
      <c r="AC296" s="20">
        <v>0</v>
      </c>
      <c r="AD296" s="20">
        <v>0</v>
      </c>
      <c r="AE296" s="20" t="s">
        <v>73</v>
      </c>
      <c r="AF296" s="20" t="s">
        <v>1044</v>
      </c>
      <c r="AG296" s="20" t="s">
        <v>1045</v>
      </c>
      <c r="AH296" s="20"/>
      <c r="AJ296" s="31"/>
      <c r="AK296" s="32">
        <v>26.918136020151135</v>
      </c>
      <c r="AL296" s="14">
        <v>17.879773299748113</v>
      </c>
      <c r="AM296" s="39">
        <v>18.100000000000001</v>
      </c>
      <c r="AN296" s="14">
        <v>16.700000000000003</v>
      </c>
      <c r="AO296" s="15">
        <v>-5.8695652173912949</v>
      </c>
      <c r="AP296" s="15">
        <v>-5.834163727959691</v>
      </c>
      <c r="AQ296" s="15">
        <v>14.373618275607974</v>
      </c>
      <c r="AR296" s="15">
        <v>14.43362080006832</v>
      </c>
      <c r="AS296" s="16">
        <v>0.71071399999999996</v>
      </c>
      <c r="AT296" s="12">
        <v>74</v>
      </c>
      <c r="AU296" s="17">
        <v>2.6304347826087051</v>
      </c>
      <c r="AV296" s="17">
        <v>2.665836272040309</v>
      </c>
      <c r="AW296" s="34" t="s">
        <v>1040</v>
      </c>
      <c r="AX296" t="s">
        <v>198</v>
      </c>
      <c r="AY296" t="s">
        <v>1821</v>
      </c>
      <c r="AZ296" t="s">
        <v>1821</v>
      </c>
      <c r="BA296" t="s">
        <v>1821</v>
      </c>
      <c r="BB296" t="s">
        <v>198</v>
      </c>
      <c r="BC296" t="s">
        <v>1821</v>
      </c>
      <c r="BD296" s="55">
        <f>4/6</f>
        <v>0.66666666666666663</v>
      </c>
      <c r="BE296" t="s">
        <v>2372</v>
      </c>
    </row>
    <row r="297" spans="1:57" ht="17" x14ac:dyDescent="0.2">
      <c r="A297" t="s">
        <v>2121</v>
      </c>
      <c r="B297" s="36" t="s">
        <v>1033</v>
      </c>
      <c r="C297" s="36" t="s">
        <v>49</v>
      </c>
      <c r="D297">
        <v>14</v>
      </c>
      <c r="E297" t="s">
        <v>1020</v>
      </c>
      <c r="F297" s="18" t="s">
        <v>1021</v>
      </c>
      <c r="G297" s="30">
        <v>53.653590000000001</v>
      </c>
      <c r="H297" s="30">
        <v>0.11501</v>
      </c>
      <c r="I297">
        <v>1</v>
      </c>
      <c r="J297" s="40">
        <v>-8.5</v>
      </c>
      <c r="K297" s="40" t="s">
        <v>1034</v>
      </c>
      <c r="L297" t="s">
        <v>53</v>
      </c>
      <c r="M297" t="s">
        <v>2357</v>
      </c>
      <c r="N297" t="s">
        <v>1035</v>
      </c>
      <c r="P297" s="36" t="s">
        <v>1036</v>
      </c>
      <c r="Q297" s="36" t="s">
        <v>131</v>
      </c>
      <c r="R297" s="36" t="s">
        <v>810</v>
      </c>
      <c r="S297" t="s">
        <v>58</v>
      </c>
      <c r="T297" s="36" t="s">
        <v>1046</v>
      </c>
      <c r="U297" t="s">
        <v>1047</v>
      </c>
      <c r="V297" s="20" t="s">
        <v>163</v>
      </c>
      <c r="W297" s="20" t="s">
        <v>84</v>
      </c>
      <c r="X297" s="20" t="s">
        <v>62</v>
      </c>
      <c r="Y297" s="20" t="s">
        <v>85</v>
      </c>
      <c r="Z297" s="20"/>
      <c r="AA297" s="20"/>
      <c r="AB297" s="20" t="s">
        <v>1048</v>
      </c>
      <c r="AC297" s="20">
        <v>4</v>
      </c>
      <c r="AD297" s="20">
        <v>0</v>
      </c>
      <c r="AE297" s="20" t="s">
        <v>73</v>
      </c>
      <c r="AF297" s="20" t="s">
        <v>1044</v>
      </c>
      <c r="AG297" s="20" t="s">
        <v>1045</v>
      </c>
      <c r="AH297" s="20">
        <v>0</v>
      </c>
      <c r="AJ297" s="31"/>
      <c r="AK297" s="32">
        <v>26.821255570625848</v>
      </c>
      <c r="AL297" s="12">
        <v>17.784830459213332</v>
      </c>
      <c r="AM297" s="39">
        <v>18</v>
      </c>
      <c r="AN297" s="14">
        <v>16.600000000000001</v>
      </c>
      <c r="AO297" s="15">
        <v>-6.0869565217391237</v>
      </c>
      <c r="AP297" s="15">
        <v>-5.988203642704903</v>
      </c>
      <c r="AQ297" s="15">
        <v>14.0051584377303</v>
      </c>
      <c r="AR297" s="15">
        <v>14.172536198805249</v>
      </c>
      <c r="AS297" s="16">
        <v>0.71214200000000005</v>
      </c>
      <c r="AT297" s="12">
        <v>112</v>
      </c>
      <c r="AU297" s="17">
        <v>2.4130434782608763</v>
      </c>
      <c r="AV297" s="17">
        <v>2.511796357295097</v>
      </c>
      <c r="AW297" s="34" t="s">
        <v>1040</v>
      </c>
      <c r="AX297" t="s">
        <v>198</v>
      </c>
      <c r="AY297" t="s">
        <v>1821</v>
      </c>
      <c r="AZ297" t="s">
        <v>1821</v>
      </c>
      <c r="BA297" t="s">
        <v>1821</v>
      </c>
      <c r="BB297" t="s">
        <v>198</v>
      </c>
      <c r="BC297" t="s">
        <v>1821</v>
      </c>
      <c r="BD297" s="55">
        <f>4/6</f>
        <v>0.66666666666666663</v>
      </c>
      <c r="BE297" t="s">
        <v>2372</v>
      </c>
    </row>
    <row r="298" spans="1:57" ht="17" x14ac:dyDescent="0.2">
      <c r="A298" t="s">
        <v>2122</v>
      </c>
      <c r="B298" s="36" t="s">
        <v>1033</v>
      </c>
      <c r="C298" s="36" t="s">
        <v>49</v>
      </c>
      <c r="D298">
        <v>14</v>
      </c>
      <c r="E298" t="s">
        <v>1020</v>
      </c>
      <c r="F298" s="18" t="s">
        <v>1021</v>
      </c>
      <c r="G298" s="30">
        <v>53.653590000000001</v>
      </c>
      <c r="H298" s="30">
        <v>0.11501</v>
      </c>
      <c r="I298">
        <v>1</v>
      </c>
      <c r="J298" s="40">
        <v>-8.5</v>
      </c>
      <c r="K298" s="40" t="s">
        <v>1034</v>
      </c>
      <c r="L298" t="s">
        <v>53</v>
      </c>
      <c r="M298" t="s">
        <v>2357</v>
      </c>
      <c r="N298" t="s">
        <v>1035</v>
      </c>
      <c r="P298" s="36" t="s">
        <v>1036</v>
      </c>
      <c r="Q298" s="36" t="s">
        <v>131</v>
      </c>
      <c r="R298" s="36" t="s">
        <v>810</v>
      </c>
      <c r="S298" t="s">
        <v>58</v>
      </c>
      <c r="T298" s="36" t="s">
        <v>1049</v>
      </c>
      <c r="U298">
        <v>3</v>
      </c>
      <c r="V298" s="19" t="s">
        <v>977</v>
      </c>
      <c r="W298" s="19" t="s">
        <v>152</v>
      </c>
      <c r="X298" s="20" t="s">
        <v>62</v>
      </c>
      <c r="Y298" s="20" t="s">
        <v>79</v>
      </c>
      <c r="Z298" s="20"/>
      <c r="AA298" s="20" t="s">
        <v>1050</v>
      </c>
      <c r="AB298" s="20" t="s">
        <v>1051</v>
      </c>
      <c r="AC298" s="20">
        <v>1</v>
      </c>
      <c r="AD298" s="20">
        <v>1</v>
      </c>
      <c r="AE298" s="20" t="s">
        <v>109</v>
      </c>
      <c r="AF298" s="20" t="s">
        <v>1044</v>
      </c>
      <c r="AG298" s="20" t="s">
        <v>67</v>
      </c>
      <c r="AH298" s="20">
        <v>1</v>
      </c>
      <c r="AJ298" s="31"/>
      <c r="AK298" s="32">
        <v>26.918136020151135</v>
      </c>
      <c r="AL298" s="14">
        <v>17.879773299748113</v>
      </c>
      <c r="AM298" s="39">
        <v>18.100000000000001</v>
      </c>
      <c r="AN298" s="14">
        <v>16.700000000000003</v>
      </c>
      <c r="AO298" s="15">
        <v>-5.8695652173912949</v>
      </c>
      <c r="AP298" s="15">
        <v>-5.834163727959691</v>
      </c>
      <c r="AQ298" s="15">
        <v>14.373618275607974</v>
      </c>
      <c r="AR298" s="15">
        <v>14.43362080006832</v>
      </c>
      <c r="AS298" s="16">
        <v>0.70947899999999997</v>
      </c>
      <c r="AT298" s="12">
        <v>98</v>
      </c>
      <c r="AU298" s="17">
        <v>2.6304347826087051</v>
      </c>
      <c r="AV298" s="17">
        <v>2.665836272040309</v>
      </c>
      <c r="AW298" s="34" t="s">
        <v>1040</v>
      </c>
      <c r="AX298" t="s">
        <v>198</v>
      </c>
      <c r="AY298" t="s">
        <v>1821</v>
      </c>
      <c r="AZ298" t="s">
        <v>1821</v>
      </c>
      <c r="BA298" t="s">
        <v>1821</v>
      </c>
      <c r="BB298" t="s">
        <v>198</v>
      </c>
      <c r="BC298" t="s">
        <v>1821</v>
      </c>
      <c r="BD298" s="55">
        <f>4/6</f>
        <v>0.66666666666666663</v>
      </c>
      <c r="BE298" t="s">
        <v>2372</v>
      </c>
    </row>
    <row r="299" spans="1:57" ht="17" x14ac:dyDescent="0.2">
      <c r="A299" t="s">
        <v>2123</v>
      </c>
      <c r="B299" s="36" t="s">
        <v>1054</v>
      </c>
      <c r="C299" s="36" t="s">
        <v>49</v>
      </c>
      <c r="D299">
        <v>14</v>
      </c>
      <c r="E299" t="s">
        <v>1055</v>
      </c>
      <c r="F299" s="18" t="s">
        <v>100</v>
      </c>
      <c r="G299" s="30">
        <v>50.768709999999999</v>
      </c>
      <c r="H299" s="30">
        <v>0.28453000000000001</v>
      </c>
      <c r="I299">
        <v>1</v>
      </c>
      <c r="J299" s="12">
        <v>-7.8000135421752903</v>
      </c>
      <c r="K299" s="40" t="s">
        <v>1034</v>
      </c>
      <c r="L299" t="s">
        <v>53</v>
      </c>
      <c r="M299" t="s">
        <v>2362</v>
      </c>
      <c r="N299" t="s">
        <v>102</v>
      </c>
      <c r="P299" s="36" t="s">
        <v>1056</v>
      </c>
      <c r="Q299" s="36" t="s">
        <v>104</v>
      </c>
      <c r="R299" s="36" t="s">
        <v>1057</v>
      </c>
      <c r="S299" t="s">
        <v>58</v>
      </c>
      <c r="T299">
        <v>52</v>
      </c>
      <c r="U299" s="36">
        <v>51</v>
      </c>
      <c r="V299" s="36" t="s">
        <v>244</v>
      </c>
      <c r="W299" s="36" t="s">
        <v>974</v>
      </c>
      <c r="X299" t="s">
        <v>62</v>
      </c>
      <c r="Y299" t="s">
        <v>62</v>
      </c>
      <c r="AB299" t="s">
        <v>1058</v>
      </c>
      <c r="AC299">
        <v>1</v>
      </c>
      <c r="AD299">
        <v>0</v>
      </c>
      <c r="AE299" t="s">
        <v>202</v>
      </c>
      <c r="AF299" t="s">
        <v>66</v>
      </c>
      <c r="AG299" t="s">
        <v>67</v>
      </c>
      <c r="AJ299" s="31"/>
      <c r="AK299" s="32">
        <v>25.85245107537299</v>
      </c>
      <c r="AL299" s="12">
        <v>16.835402053865529</v>
      </c>
      <c r="AM299" s="39">
        <v>17</v>
      </c>
      <c r="AN299" s="14">
        <v>15.6</v>
      </c>
      <c r="AO299" s="15">
        <v>-8.2608695652173889</v>
      </c>
      <c r="AP299" s="15">
        <v>-7.5286027901569454</v>
      </c>
      <c r="AQ299" s="15">
        <v>10.320560058953578</v>
      </c>
      <c r="AR299" s="15">
        <v>11.561690186174669</v>
      </c>
      <c r="AS299" s="16">
        <v>0.70863799999999999</v>
      </c>
      <c r="AT299" s="12">
        <v>76.900000000000006</v>
      </c>
      <c r="AU299" s="17">
        <v>-0.46085602304209861</v>
      </c>
      <c r="AV299" s="17">
        <v>0.27141075201834486</v>
      </c>
      <c r="AW299" s="34" t="s">
        <v>1059</v>
      </c>
      <c r="AX299" t="s">
        <v>198</v>
      </c>
      <c r="AY299" t="s">
        <v>198</v>
      </c>
      <c r="AZ299" t="s">
        <v>198</v>
      </c>
      <c r="BA299" t="s">
        <v>198</v>
      </c>
      <c r="BB299" t="s">
        <v>198</v>
      </c>
      <c r="BC299" t="s">
        <v>198</v>
      </c>
      <c r="BD299" s="55">
        <f>0/6</f>
        <v>0</v>
      </c>
      <c r="BE299" t="s">
        <v>2371</v>
      </c>
    </row>
    <row r="300" spans="1:57" ht="34" x14ac:dyDescent="0.2">
      <c r="A300" t="s">
        <v>2124</v>
      </c>
      <c r="B300" s="36" t="s">
        <v>1054</v>
      </c>
      <c r="C300" s="36" t="s">
        <v>49</v>
      </c>
      <c r="D300">
        <v>14</v>
      </c>
      <c r="E300" t="s">
        <v>1055</v>
      </c>
      <c r="F300" s="18" t="s">
        <v>100</v>
      </c>
      <c r="G300" s="30">
        <v>50.768709999999999</v>
      </c>
      <c r="H300" s="30">
        <v>0.28453000000000001</v>
      </c>
      <c r="I300">
        <v>1</v>
      </c>
      <c r="J300" s="12">
        <v>-7.8000135421752903</v>
      </c>
      <c r="K300" s="40" t="s">
        <v>1034</v>
      </c>
      <c r="L300" t="s">
        <v>53</v>
      </c>
      <c r="M300" t="s">
        <v>2362</v>
      </c>
      <c r="N300" t="s">
        <v>102</v>
      </c>
      <c r="P300" s="36" t="s">
        <v>1056</v>
      </c>
      <c r="Q300" s="36" t="s">
        <v>1060</v>
      </c>
      <c r="R300" s="36" t="s">
        <v>1061</v>
      </c>
      <c r="S300" t="s">
        <v>58</v>
      </c>
      <c r="T300" s="36" t="s">
        <v>1062</v>
      </c>
      <c r="U300" s="36">
        <v>57</v>
      </c>
      <c r="V300" s="36" t="s">
        <v>1063</v>
      </c>
      <c r="W300" t="s">
        <v>127</v>
      </c>
      <c r="X300" s="36" t="s">
        <v>85</v>
      </c>
      <c r="Y300" s="36" t="s">
        <v>85</v>
      </c>
      <c r="Z300" s="36"/>
      <c r="AA300" s="36"/>
      <c r="AB300" s="36" t="s">
        <v>198</v>
      </c>
      <c r="AC300" s="36">
        <v>0</v>
      </c>
      <c r="AD300" s="36">
        <v>0</v>
      </c>
      <c r="AE300" s="36" t="s">
        <v>202</v>
      </c>
      <c r="AF300" s="36" t="s">
        <v>691</v>
      </c>
      <c r="AG300" s="36" t="s">
        <v>67</v>
      </c>
      <c r="AH300" s="36">
        <v>0</v>
      </c>
      <c r="AJ300" s="31"/>
      <c r="AK300" s="32">
        <v>26.046211974423564</v>
      </c>
      <c r="AL300" s="14">
        <v>17.025287734935091</v>
      </c>
      <c r="AM300" s="39">
        <v>17.2</v>
      </c>
      <c r="AN300" s="14">
        <v>15.799999999999999</v>
      </c>
      <c r="AO300" s="15">
        <v>-7.8260869565217384</v>
      </c>
      <c r="AP300" s="15">
        <v>-7.2205229606665355</v>
      </c>
      <c r="AQ300" s="15">
        <v>11.057479734708918</v>
      </c>
      <c r="AR300" s="15">
        <v>12.083859388700787</v>
      </c>
      <c r="AS300" s="16">
        <v>0.70966899999999999</v>
      </c>
      <c r="AT300" s="12">
        <v>61.4</v>
      </c>
      <c r="AU300" s="17">
        <v>-2.6073414346448054E-2</v>
      </c>
      <c r="AV300" s="17">
        <v>0.57949058150875477</v>
      </c>
      <c r="AW300" s="34" t="s">
        <v>1059</v>
      </c>
      <c r="AX300" t="s">
        <v>198</v>
      </c>
      <c r="AY300" t="s">
        <v>198</v>
      </c>
      <c r="AZ300" t="s">
        <v>198</v>
      </c>
      <c r="BA300" t="s">
        <v>198</v>
      </c>
      <c r="BB300" t="s">
        <v>198</v>
      </c>
      <c r="BC300" t="s">
        <v>198</v>
      </c>
      <c r="BD300" s="55">
        <f>0/6</f>
        <v>0</v>
      </c>
      <c r="BE300" t="s">
        <v>2371</v>
      </c>
    </row>
    <row r="301" spans="1:57" ht="17" x14ac:dyDescent="0.2">
      <c r="A301" t="s">
        <v>2125</v>
      </c>
      <c r="B301" s="36" t="s">
        <v>1054</v>
      </c>
      <c r="C301" s="36" t="s">
        <v>49</v>
      </c>
      <c r="D301">
        <v>14</v>
      </c>
      <c r="E301" t="s">
        <v>1055</v>
      </c>
      <c r="F301" s="18" t="s">
        <v>100</v>
      </c>
      <c r="G301" s="30">
        <v>50.768709999999999</v>
      </c>
      <c r="H301" s="30">
        <v>0.28453000000000001</v>
      </c>
      <c r="I301">
        <v>1</v>
      </c>
      <c r="J301" s="12">
        <v>-7.8000135421752903</v>
      </c>
      <c r="K301" s="40" t="s">
        <v>1034</v>
      </c>
      <c r="L301" t="s">
        <v>53</v>
      </c>
      <c r="M301" t="s">
        <v>2362</v>
      </c>
      <c r="N301" t="s">
        <v>102</v>
      </c>
      <c r="P301" s="36" t="s">
        <v>1056</v>
      </c>
      <c r="Q301" s="36" t="s">
        <v>1060</v>
      </c>
      <c r="R301" s="36" t="s">
        <v>1061</v>
      </c>
      <c r="S301" t="s">
        <v>58</v>
      </c>
      <c r="T301">
        <v>63</v>
      </c>
      <c r="U301" s="36">
        <v>64</v>
      </c>
      <c r="V301" s="36" t="s">
        <v>1064</v>
      </c>
      <c r="W301" s="36" t="s">
        <v>77</v>
      </c>
      <c r="X301" t="s">
        <v>79</v>
      </c>
      <c r="Y301" t="s">
        <v>79</v>
      </c>
      <c r="AB301" t="s">
        <v>198</v>
      </c>
      <c r="AC301">
        <v>0</v>
      </c>
      <c r="AD301">
        <v>0</v>
      </c>
      <c r="AE301" t="s">
        <v>202</v>
      </c>
      <c r="AF301" t="s">
        <v>66</v>
      </c>
      <c r="AG301" t="s">
        <v>67</v>
      </c>
      <c r="AH301">
        <v>1</v>
      </c>
      <c r="AJ301" s="31"/>
      <c r="AK301" s="32">
        <v>27.015016469676421</v>
      </c>
      <c r="AL301" s="14">
        <v>17.974716140282894</v>
      </c>
      <c r="AM301" s="39">
        <v>18.2</v>
      </c>
      <c r="AN301" s="14">
        <v>16.8</v>
      </c>
      <c r="AO301" s="15">
        <v>-5.6521739130434732</v>
      </c>
      <c r="AP301" s="15">
        <v>-5.680123813214486</v>
      </c>
      <c r="AQ301" s="15">
        <v>14.742078113485638</v>
      </c>
      <c r="AR301" s="15">
        <v>14.69470540133138</v>
      </c>
      <c r="AS301" s="16">
        <v>0.71129100000000001</v>
      </c>
      <c r="AT301" s="12">
        <v>64.900000000000006</v>
      </c>
      <c r="AU301" s="17">
        <v>2.1478396291318171</v>
      </c>
      <c r="AV301" s="17">
        <v>2.1198897289608043</v>
      </c>
      <c r="AW301" s="34" t="s">
        <v>1059</v>
      </c>
      <c r="AX301" t="s">
        <v>198</v>
      </c>
      <c r="AY301" t="s">
        <v>1821</v>
      </c>
      <c r="AZ301" t="s">
        <v>1821</v>
      </c>
      <c r="BA301" t="s">
        <v>1821</v>
      </c>
      <c r="BB301" t="s">
        <v>198</v>
      </c>
      <c r="BC301" t="s">
        <v>1821</v>
      </c>
      <c r="BD301" s="55">
        <f>4/6</f>
        <v>0.66666666666666663</v>
      </c>
      <c r="BE301" t="s">
        <v>2372</v>
      </c>
    </row>
    <row r="302" spans="1:57" ht="17" x14ac:dyDescent="0.2">
      <c r="A302" t="s">
        <v>2126</v>
      </c>
      <c r="B302" s="36" t="s">
        <v>1054</v>
      </c>
      <c r="C302" s="36" t="s">
        <v>49</v>
      </c>
      <c r="D302">
        <v>14</v>
      </c>
      <c r="E302" t="s">
        <v>1055</v>
      </c>
      <c r="F302" s="18" t="s">
        <v>100</v>
      </c>
      <c r="G302" s="30">
        <v>50.768709999999999</v>
      </c>
      <c r="H302" s="30">
        <v>0.28453000000000001</v>
      </c>
      <c r="I302">
        <v>1</v>
      </c>
      <c r="J302" s="12">
        <v>-7.8000135421752903</v>
      </c>
      <c r="K302" s="40" t="s">
        <v>1034</v>
      </c>
      <c r="L302" t="s">
        <v>53</v>
      </c>
      <c r="M302" t="s">
        <v>2362</v>
      </c>
      <c r="N302" t="s">
        <v>102</v>
      </c>
      <c r="P302" s="36" t="s">
        <v>1065</v>
      </c>
      <c r="Q302" s="36" t="s">
        <v>104</v>
      </c>
      <c r="R302" s="36" t="s">
        <v>1061</v>
      </c>
      <c r="S302" t="s">
        <v>58</v>
      </c>
      <c r="T302">
        <v>66</v>
      </c>
      <c r="U302" s="36">
        <v>67</v>
      </c>
      <c r="V302" s="36" t="s">
        <v>1064</v>
      </c>
      <c r="W302" s="36" t="s">
        <v>77</v>
      </c>
      <c r="X302" t="s">
        <v>62</v>
      </c>
      <c r="Y302" t="s">
        <v>79</v>
      </c>
      <c r="AB302" t="s">
        <v>1066</v>
      </c>
      <c r="AC302">
        <v>10</v>
      </c>
      <c r="AD302">
        <v>0</v>
      </c>
      <c r="AE302" t="s">
        <v>109</v>
      </c>
      <c r="AF302" t="s">
        <v>1067</v>
      </c>
      <c r="AG302" t="s">
        <v>67</v>
      </c>
      <c r="AH302">
        <v>2</v>
      </c>
      <c r="AJ302" s="33">
        <v>-5.0047589066007738</v>
      </c>
      <c r="AK302" s="32">
        <v>26.918136020151135</v>
      </c>
      <c r="AL302" s="12">
        <v>17.879773299748113</v>
      </c>
      <c r="AM302" s="39">
        <v>18.100000000000001</v>
      </c>
      <c r="AN302" s="14">
        <v>16.700000000000003</v>
      </c>
      <c r="AO302" s="15">
        <v>-5.8695652173912949</v>
      </c>
      <c r="AP302" s="15">
        <v>-5.834163727959691</v>
      </c>
      <c r="AQ302" s="15">
        <v>14.373618275607974</v>
      </c>
      <c r="AR302" s="15">
        <v>14.43362080006832</v>
      </c>
      <c r="AS302" s="16">
        <v>0.70919299999999996</v>
      </c>
      <c r="AT302" s="12">
        <v>65.5</v>
      </c>
      <c r="AU302" s="17">
        <v>1.9304483247839954</v>
      </c>
      <c r="AV302" s="17">
        <v>1.9658498142155993</v>
      </c>
      <c r="AW302" s="34" t="s">
        <v>1059</v>
      </c>
      <c r="AX302" t="s">
        <v>198</v>
      </c>
      <c r="AY302" t="s">
        <v>198</v>
      </c>
      <c r="AZ302" t="s">
        <v>198</v>
      </c>
      <c r="BA302" t="s">
        <v>198</v>
      </c>
      <c r="BB302" t="s">
        <v>198</v>
      </c>
      <c r="BC302" t="s">
        <v>198</v>
      </c>
      <c r="BD302" s="55">
        <f>0/6</f>
        <v>0</v>
      </c>
      <c r="BE302" t="s">
        <v>2371</v>
      </c>
    </row>
    <row r="303" spans="1:57" ht="17" x14ac:dyDescent="0.2">
      <c r="A303" t="s">
        <v>2127</v>
      </c>
      <c r="B303" s="36" t="s">
        <v>1054</v>
      </c>
      <c r="C303" s="36" t="s">
        <v>49</v>
      </c>
      <c r="D303">
        <v>14</v>
      </c>
      <c r="E303" t="s">
        <v>1055</v>
      </c>
      <c r="F303" s="18" t="s">
        <v>100</v>
      </c>
      <c r="G303" s="30">
        <v>50.768709999999999</v>
      </c>
      <c r="H303" s="30">
        <v>0.28453000000000001</v>
      </c>
      <c r="I303">
        <v>1</v>
      </c>
      <c r="J303" s="12">
        <v>-7.8000135421752903</v>
      </c>
      <c r="K303" s="40" t="s">
        <v>1034</v>
      </c>
      <c r="L303" t="s">
        <v>53</v>
      </c>
      <c r="M303" t="s">
        <v>2362</v>
      </c>
      <c r="N303" t="s">
        <v>102</v>
      </c>
      <c r="P303" s="36" t="s">
        <v>1068</v>
      </c>
      <c r="Q303" t="s">
        <v>131</v>
      </c>
      <c r="R303" s="36" t="s">
        <v>1061</v>
      </c>
      <c r="S303" t="s">
        <v>58</v>
      </c>
      <c r="T303">
        <v>110</v>
      </c>
      <c r="U303" s="36">
        <v>111</v>
      </c>
      <c r="V303" s="36" t="s">
        <v>1069</v>
      </c>
      <c r="W303" t="s">
        <v>146</v>
      </c>
      <c r="X303" t="s">
        <v>85</v>
      </c>
      <c r="Y303" t="s">
        <v>85</v>
      </c>
      <c r="AB303" t="s">
        <v>215</v>
      </c>
      <c r="AC303">
        <v>2</v>
      </c>
      <c r="AD303">
        <v>0</v>
      </c>
      <c r="AE303" t="s">
        <v>109</v>
      </c>
      <c r="AF303" t="s">
        <v>66</v>
      </c>
      <c r="AG303" t="s">
        <v>67</v>
      </c>
      <c r="AH303">
        <v>0</v>
      </c>
      <c r="AJ303" s="31"/>
      <c r="AK303" s="32">
        <v>27.015016469676421</v>
      </c>
      <c r="AL303" s="14">
        <v>17.974716140282894</v>
      </c>
      <c r="AM303" s="39">
        <v>18.2</v>
      </c>
      <c r="AN303" s="14">
        <v>16.8</v>
      </c>
      <c r="AO303" s="15">
        <v>-5.6521739130434732</v>
      </c>
      <c r="AP303" s="15">
        <v>-5.680123813214486</v>
      </c>
      <c r="AQ303" s="15">
        <v>14.742078113485638</v>
      </c>
      <c r="AR303" s="15">
        <v>14.69470540133138</v>
      </c>
      <c r="AS303" s="16">
        <v>0.70881799999999995</v>
      </c>
      <c r="AT303" s="12">
        <v>43.3</v>
      </c>
      <c r="AU303" s="17">
        <v>2.1478396291318171</v>
      </c>
      <c r="AV303" s="17">
        <v>2.1198897289608043</v>
      </c>
      <c r="AW303" s="34" t="s">
        <v>1059</v>
      </c>
      <c r="AX303" t="s">
        <v>198</v>
      </c>
      <c r="AY303" t="s">
        <v>1821</v>
      </c>
      <c r="AZ303" t="s">
        <v>198</v>
      </c>
      <c r="BA303" t="s">
        <v>198</v>
      </c>
      <c r="BB303" t="s">
        <v>198</v>
      </c>
      <c r="BC303" t="s">
        <v>198</v>
      </c>
      <c r="BD303" s="55">
        <f>1/6</f>
        <v>0.16666666666666666</v>
      </c>
      <c r="BE303" t="s">
        <v>2371</v>
      </c>
    </row>
    <row r="304" spans="1:57" ht="17" x14ac:dyDescent="0.2">
      <c r="A304" t="s">
        <v>2128</v>
      </c>
      <c r="B304" s="36" t="s">
        <v>1054</v>
      </c>
      <c r="C304" s="36" t="s">
        <v>49</v>
      </c>
      <c r="D304">
        <v>14</v>
      </c>
      <c r="E304" t="s">
        <v>1055</v>
      </c>
      <c r="F304" s="18" t="s">
        <v>100</v>
      </c>
      <c r="G304" s="30">
        <v>50.768709999999999</v>
      </c>
      <c r="H304" s="30">
        <v>0.28453000000000001</v>
      </c>
      <c r="I304">
        <v>1</v>
      </c>
      <c r="J304" s="12">
        <v>-7.8000135421752903</v>
      </c>
      <c r="K304" s="40" t="s">
        <v>1034</v>
      </c>
      <c r="L304" t="s">
        <v>53</v>
      </c>
      <c r="M304" t="s">
        <v>2362</v>
      </c>
      <c r="N304" t="s">
        <v>102</v>
      </c>
      <c r="P304" s="36" t="s">
        <v>1068</v>
      </c>
      <c r="Q304" t="s">
        <v>131</v>
      </c>
      <c r="R304" s="36" t="s">
        <v>1061</v>
      </c>
      <c r="S304" t="s">
        <v>58</v>
      </c>
      <c r="T304">
        <v>156</v>
      </c>
      <c r="U304" s="36">
        <v>157</v>
      </c>
      <c r="V304" s="36" t="s">
        <v>1069</v>
      </c>
      <c r="W304" t="s">
        <v>146</v>
      </c>
      <c r="X304" t="s">
        <v>85</v>
      </c>
      <c r="Y304" t="s">
        <v>85</v>
      </c>
      <c r="AB304" t="s">
        <v>1070</v>
      </c>
      <c r="AC304">
        <v>3</v>
      </c>
      <c r="AD304">
        <v>0</v>
      </c>
      <c r="AE304" t="s">
        <v>109</v>
      </c>
      <c r="AF304" t="s">
        <v>66</v>
      </c>
      <c r="AG304" t="s">
        <v>67</v>
      </c>
      <c r="AH304">
        <v>0</v>
      </c>
      <c r="AJ304" s="31"/>
      <c r="AK304" s="32">
        <v>27.499418717302849</v>
      </c>
      <c r="AL304" s="12">
        <v>18.449430342956791</v>
      </c>
      <c r="AM304" s="39">
        <v>18.7</v>
      </c>
      <c r="AN304" s="14">
        <v>17.3</v>
      </c>
      <c r="AO304" s="15">
        <v>-4.5652173913043432</v>
      </c>
      <c r="AP304" s="15">
        <v>-4.9099242394884683</v>
      </c>
      <c r="AQ304" s="15">
        <v>16.584377302873996</v>
      </c>
      <c r="AR304" s="15">
        <v>16.000128407646663</v>
      </c>
      <c r="AS304" s="16">
        <v>0.70864000000000005</v>
      </c>
      <c r="AT304" s="12">
        <v>93.6</v>
      </c>
      <c r="AU304" s="17">
        <v>3.2347961508709471</v>
      </c>
      <c r="AV304" s="17">
        <v>2.890089302686822</v>
      </c>
      <c r="AW304" s="34" t="s">
        <v>1059</v>
      </c>
      <c r="AX304" t="s">
        <v>198</v>
      </c>
      <c r="AY304" t="s">
        <v>1821</v>
      </c>
      <c r="AZ304" t="s">
        <v>198</v>
      </c>
      <c r="BA304" t="s">
        <v>198</v>
      </c>
      <c r="BB304" t="s">
        <v>198</v>
      </c>
      <c r="BC304" t="s">
        <v>198</v>
      </c>
      <c r="BD304" s="55">
        <f>1/6</f>
        <v>0.16666666666666666</v>
      </c>
      <c r="BE304" t="s">
        <v>2371</v>
      </c>
    </row>
    <row r="305" spans="1:57" ht="17" x14ac:dyDescent="0.2">
      <c r="A305" t="s">
        <v>2129</v>
      </c>
      <c r="B305" s="36" t="s">
        <v>1054</v>
      </c>
      <c r="C305" s="36" t="s">
        <v>49</v>
      </c>
      <c r="D305">
        <v>14</v>
      </c>
      <c r="E305" t="s">
        <v>1055</v>
      </c>
      <c r="F305" s="18" t="s">
        <v>100</v>
      </c>
      <c r="G305" s="30">
        <v>50.768709999999999</v>
      </c>
      <c r="H305" s="30">
        <v>0.28453000000000001</v>
      </c>
      <c r="I305">
        <v>1</v>
      </c>
      <c r="J305" s="12">
        <v>-7.8000135421752903</v>
      </c>
      <c r="K305" s="40" t="s">
        <v>1034</v>
      </c>
      <c r="L305" t="s">
        <v>53</v>
      </c>
      <c r="M305" t="s">
        <v>2362</v>
      </c>
      <c r="N305" t="s">
        <v>102</v>
      </c>
      <c r="P305" s="36" t="s">
        <v>1071</v>
      </c>
      <c r="Q305" s="36" t="s">
        <v>104</v>
      </c>
      <c r="R305" s="36" t="s">
        <v>810</v>
      </c>
      <c r="S305" t="s">
        <v>58</v>
      </c>
      <c r="T305">
        <v>189</v>
      </c>
      <c r="U305" s="36">
        <v>190</v>
      </c>
      <c r="V305" s="36" t="s">
        <v>1063</v>
      </c>
      <c r="W305" s="36" t="s">
        <v>115</v>
      </c>
      <c r="X305" t="s">
        <v>78</v>
      </c>
      <c r="Y305" t="s">
        <v>79</v>
      </c>
      <c r="AB305" t="s">
        <v>1072</v>
      </c>
      <c r="AC305">
        <v>20</v>
      </c>
      <c r="AD305">
        <v>4</v>
      </c>
      <c r="AE305" t="s">
        <v>202</v>
      </c>
      <c r="AF305" t="s">
        <v>1044</v>
      </c>
      <c r="AG305" t="s">
        <v>67</v>
      </c>
      <c r="AH305">
        <v>2</v>
      </c>
      <c r="AJ305" s="33">
        <v>-4.5385840941415019</v>
      </c>
      <c r="AK305" s="32">
        <v>27.402538267777562</v>
      </c>
      <c r="AL305" s="14">
        <v>18.35448750242201</v>
      </c>
      <c r="AM305" s="39">
        <v>18.600000000000001</v>
      </c>
      <c r="AN305" s="14">
        <v>17.200000000000003</v>
      </c>
      <c r="AO305" s="15">
        <v>-4.7826086956521641</v>
      </c>
      <c r="AP305" s="15">
        <v>-5.0639641542336733</v>
      </c>
      <c r="AQ305" s="15">
        <v>16.215917464996334</v>
      </c>
      <c r="AR305" s="15">
        <v>15.739043806383604</v>
      </c>
      <c r="AS305" s="16">
        <v>0.70908400000000005</v>
      </c>
      <c r="AT305" s="12">
        <v>68.8</v>
      </c>
      <c r="AU305" s="17">
        <v>3.0174048465231262</v>
      </c>
      <c r="AV305" s="17">
        <v>2.736049387941617</v>
      </c>
      <c r="AW305" s="34" t="s">
        <v>1059</v>
      </c>
      <c r="AX305" t="s">
        <v>198</v>
      </c>
      <c r="AY305" t="s">
        <v>1821</v>
      </c>
      <c r="AZ305" t="s">
        <v>198</v>
      </c>
      <c r="BA305" t="s">
        <v>198</v>
      </c>
      <c r="BB305" t="s">
        <v>198</v>
      </c>
      <c r="BC305" t="s">
        <v>198</v>
      </c>
      <c r="BD305" s="55">
        <f>1/6</f>
        <v>0.16666666666666666</v>
      </c>
      <c r="BE305" t="s">
        <v>2371</v>
      </c>
    </row>
    <row r="306" spans="1:57" ht="17" x14ac:dyDescent="0.2">
      <c r="A306" t="s">
        <v>2130</v>
      </c>
      <c r="B306" s="36" t="s">
        <v>1054</v>
      </c>
      <c r="C306" s="36" t="s">
        <v>49</v>
      </c>
      <c r="D306">
        <v>14</v>
      </c>
      <c r="E306" t="s">
        <v>1055</v>
      </c>
      <c r="F306" s="18" t="s">
        <v>100</v>
      </c>
      <c r="G306" s="30">
        <v>50.768709999999999</v>
      </c>
      <c r="H306" s="30">
        <v>0.28453000000000001</v>
      </c>
      <c r="I306">
        <v>1</v>
      </c>
      <c r="J306" s="12">
        <v>-7.8000135421752903</v>
      </c>
      <c r="K306" s="40" t="s">
        <v>1034</v>
      </c>
      <c r="L306" t="s">
        <v>53</v>
      </c>
      <c r="M306" t="s">
        <v>2362</v>
      </c>
      <c r="N306" t="s">
        <v>102</v>
      </c>
      <c r="P306" s="36" t="s">
        <v>1068</v>
      </c>
      <c r="Q306" t="s">
        <v>131</v>
      </c>
      <c r="R306" s="36" t="s">
        <v>1061</v>
      </c>
      <c r="S306" t="s">
        <v>58</v>
      </c>
      <c r="T306">
        <v>232</v>
      </c>
      <c r="U306" s="36">
        <v>233</v>
      </c>
      <c r="V306" s="36" t="s">
        <v>1064</v>
      </c>
      <c r="W306" s="19" t="s">
        <v>84</v>
      </c>
      <c r="X306" t="s">
        <v>85</v>
      </c>
      <c r="Y306" t="s">
        <v>85</v>
      </c>
      <c r="AB306" t="s">
        <v>1073</v>
      </c>
      <c r="AC306">
        <v>3</v>
      </c>
      <c r="AD306">
        <v>0</v>
      </c>
      <c r="AE306" t="s">
        <v>65</v>
      </c>
      <c r="AF306" t="s">
        <v>66</v>
      </c>
      <c r="AG306" t="s">
        <v>67</v>
      </c>
      <c r="AH306">
        <v>0</v>
      </c>
      <c r="AJ306" s="31"/>
      <c r="AK306" s="32">
        <v>27.305657818252275</v>
      </c>
      <c r="AL306" s="12">
        <v>18.259544661887229</v>
      </c>
      <c r="AM306" s="39">
        <v>18.5</v>
      </c>
      <c r="AN306" s="14">
        <v>17.100000000000001</v>
      </c>
      <c r="AO306" s="15">
        <v>-4.9999999999999938</v>
      </c>
      <c r="AP306" s="15">
        <v>-5.2180040689788783</v>
      </c>
      <c r="AQ306" s="15">
        <v>15.847457627118652</v>
      </c>
      <c r="AR306" s="15">
        <v>15.477959205120545</v>
      </c>
      <c r="AS306">
        <v>0.70903000000000005</v>
      </c>
      <c r="AT306" s="12">
        <v>49.2</v>
      </c>
      <c r="AU306" s="17">
        <v>2.8000135421752965</v>
      </c>
      <c r="AV306" s="17">
        <v>2.5820094731964121</v>
      </c>
      <c r="AW306" s="34" t="s">
        <v>1059</v>
      </c>
      <c r="AX306" t="s">
        <v>198</v>
      </c>
      <c r="AY306" t="s">
        <v>1821</v>
      </c>
      <c r="AZ306" t="s">
        <v>198</v>
      </c>
      <c r="BA306" t="s">
        <v>198</v>
      </c>
      <c r="BB306" t="s">
        <v>198</v>
      </c>
      <c r="BC306" t="s">
        <v>198</v>
      </c>
      <c r="BD306" s="55">
        <f>1/6</f>
        <v>0.16666666666666666</v>
      </c>
      <c r="BE306" t="s">
        <v>2371</v>
      </c>
    </row>
    <row r="307" spans="1:57" ht="17" x14ac:dyDescent="0.2">
      <c r="A307" t="s">
        <v>2131</v>
      </c>
      <c r="B307" s="36" t="s">
        <v>1054</v>
      </c>
      <c r="C307" s="36" t="s">
        <v>49</v>
      </c>
      <c r="D307">
        <v>14</v>
      </c>
      <c r="E307" t="s">
        <v>1055</v>
      </c>
      <c r="F307" s="18" t="s">
        <v>100</v>
      </c>
      <c r="G307" s="30">
        <v>50.768709999999999</v>
      </c>
      <c r="H307" s="30">
        <v>0.28453000000000001</v>
      </c>
      <c r="I307">
        <v>1</v>
      </c>
      <c r="J307" s="12">
        <v>-7.8000135421752903</v>
      </c>
      <c r="K307" s="40" t="s">
        <v>1034</v>
      </c>
      <c r="L307" t="s">
        <v>53</v>
      </c>
      <c r="M307" t="s">
        <v>2362</v>
      </c>
      <c r="N307" t="s">
        <v>102</v>
      </c>
      <c r="P307" s="36" t="s">
        <v>1074</v>
      </c>
      <c r="Q307" s="36" t="s">
        <v>104</v>
      </c>
      <c r="R307" s="36" t="s">
        <v>1061</v>
      </c>
      <c r="S307" t="s">
        <v>58</v>
      </c>
      <c r="T307">
        <v>263</v>
      </c>
      <c r="U307" s="36">
        <v>264</v>
      </c>
      <c r="V307" s="36" t="s">
        <v>1069</v>
      </c>
      <c r="W307" s="36" t="s">
        <v>140</v>
      </c>
      <c r="X307" t="s">
        <v>79</v>
      </c>
      <c r="Y307" t="s">
        <v>79</v>
      </c>
      <c r="AB307" t="s">
        <v>1075</v>
      </c>
      <c r="AC307">
        <v>7</v>
      </c>
      <c r="AD307">
        <v>1</v>
      </c>
      <c r="AE307" t="s">
        <v>1076</v>
      </c>
      <c r="AF307" t="s">
        <v>66</v>
      </c>
      <c r="AG307" t="s">
        <v>67</v>
      </c>
      <c r="AH307">
        <v>1</v>
      </c>
      <c r="AJ307" s="31"/>
      <c r="AK307" s="32">
        <v>26.724375121100561</v>
      </c>
      <c r="AL307" s="14">
        <v>17.689887618678551</v>
      </c>
      <c r="AM307" s="39">
        <v>17.899999999999999</v>
      </c>
      <c r="AN307" s="14">
        <v>16.5</v>
      </c>
      <c r="AO307" s="15">
        <v>-6.3043478260869534</v>
      </c>
      <c r="AP307" s="15">
        <v>-6.142243557450108</v>
      </c>
      <c r="AQ307" s="15">
        <v>13.636698599852622</v>
      </c>
      <c r="AR307" s="15">
        <v>13.91145159754219</v>
      </c>
      <c r="AS307" s="16">
        <v>0.71008400000000005</v>
      </c>
      <c r="AT307" s="12">
        <v>62.9</v>
      </c>
      <c r="AU307" s="17">
        <v>1.4956657160883369</v>
      </c>
      <c r="AV307" s="17">
        <v>1.6577699847251823</v>
      </c>
      <c r="AW307" s="34" t="s">
        <v>1059</v>
      </c>
      <c r="AX307" t="s">
        <v>198</v>
      </c>
      <c r="AY307" t="s">
        <v>198</v>
      </c>
      <c r="AZ307" t="s">
        <v>1821</v>
      </c>
      <c r="BA307" t="s">
        <v>1821</v>
      </c>
      <c r="BB307" t="s">
        <v>198</v>
      </c>
      <c r="BC307" t="s">
        <v>1821</v>
      </c>
      <c r="BD307" s="55">
        <f>3/6</f>
        <v>0.5</v>
      </c>
      <c r="BE307" t="s">
        <v>2372</v>
      </c>
    </row>
    <row r="308" spans="1:57" ht="17" x14ac:dyDescent="0.2">
      <c r="A308" t="s">
        <v>2132</v>
      </c>
      <c r="B308" s="36" t="s">
        <v>1054</v>
      </c>
      <c r="C308" s="36" t="s">
        <v>49</v>
      </c>
      <c r="D308">
        <v>14</v>
      </c>
      <c r="E308" t="s">
        <v>1055</v>
      </c>
      <c r="F308" s="18" t="s">
        <v>100</v>
      </c>
      <c r="G308" s="30">
        <v>50.768709999999999</v>
      </c>
      <c r="H308" s="30">
        <v>0.28453000000000001</v>
      </c>
      <c r="I308">
        <v>1</v>
      </c>
      <c r="J308" s="12">
        <v>-7.8000135421752903</v>
      </c>
      <c r="K308" s="40" t="s">
        <v>1034</v>
      </c>
      <c r="L308" t="s">
        <v>53</v>
      </c>
      <c r="M308" t="s">
        <v>2362</v>
      </c>
      <c r="N308" t="s">
        <v>102</v>
      </c>
      <c r="P308" s="36" t="s">
        <v>1056</v>
      </c>
      <c r="Q308" s="36" t="s">
        <v>1060</v>
      </c>
      <c r="R308" s="36" t="s">
        <v>1061</v>
      </c>
      <c r="S308" t="s">
        <v>58</v>
      </c>
      <c r="T308">
        <v>269</v>
      </c>
      <c r="U308" s="36">
        <v>270</v>
      </c>
      <c r="V308" s="36" t="s">
        <v>1069</v>
      </c>
      <c r="W308" s="36" t="s">
        <v>140</v>
      </c>
      <c r="X308" t="s">
        <v>79</v>
      </c>
      <c r="Y308" t="s">
        <v>79</v>
      </c>
      <c r="AB308" t="s">
        <v>198</v>
      </c>
      <c r="AC308">
        <v>0</v>
      </c>
      <c r="AD308">
        <v>0</v>
      </c>
      <c r="AE308" t="s">
        <v>1076</v>
      </c>
      <c r="AF308" t="s">
        <v>66</v>
      </c>
      <c r="AG308" t="s">
        <v>67</v>
      </c>
      <c r="AH308">
        <v>1</v>
      </c>
      <c r="AJ308" s="31"/>
      <c r="AK308" s="32">
        <v>25.368048827746559</v>
      </c>
      <c r="AL308" s="12">
        <v>16.360687851191628</v>
      </c>
      <c r="AM308" s="39">
        <v>16.5</v>
      </c>
      <c r="AN308" s="14">
        <v>15.1</v>
      </c>
      <c r="AO308" s="15">
        <v>-9.3478260869565197</v>
      </c>
      <c r="AP308" s="15">
        <v>-8.2988023638829702</v>
      </c>
      <c r="AQ308" s="15">
        <v>8.4782608695652204</v>
      </c>
      <c r="AR308" s="15">
        <v>10.256267179859373</v>
      </c>
      <c r="AS308" s="16">
        <v>0.71051399999999998</v>
      </c>
      <c r="AT308" s="12">
        <v>60.5</v>
      </c>
      <c r="AU308" s="17">
        <v>-1.5478125447812294</v>
      </c>
      <c r="AV308" s="17">
        <v>-0.49878882170767991</v>
      </c>
      <c r="AW308" s="34" t="s">
        <v>1059</v>
      </c>
      <c r="AX308" t="s">
        <v>1821</v>
      </c>
      <c r="AY308" t="s">
        <v>198</v>
      </c>
      <c r="AZ308" t="s">
        <v>1821</v>
      </c>
      <c r="BA308" t="s">
        <v>1821</v>
      </c>
      <c r="BB308" t="s">
        <v>198</v>
      </c>
      <c r="BC308" t="s">
        <v>1821</v>
      </c>
      <c r="BD308" s="55">
        <f>4/6</f>
        <v>0.66666666666666663</v>
      </c>
      <c r="BE308" t="s">
        <v>2372</v>
      </c>
    </row>
    <row r="309" spans="1:57" ht="17" x14ac:dyDescent="0.2">
      <c r="A309" t="s">
        <v>2133</v>
      </c>
      <c r="B309" s="36" t="s">
        <v>1054</v>
      </c>
      <c r="C309" s="36" t="s">
        <v>49</v>
      </c>
      <c r="D309">
        <v>14</v>
      </c>
      <c r="E309" t="s">
        <v>1055</v>
      </c>
      <c r="F309" s="18" t="s">
        <v>100</v>
      </c>
      <c r="G309" s="30">
        <v>50.768709999999999</v>
      </c>
      <c r="H309" s="30">
        <v>0.28453000000000001</v>
      </c>
      <c r="I309">
        <v>1</v>
      </c>
      <c r="J309" s="12">
        <v>-7.8000135421752903</v>
      </c>
      <c r="K309" s="40" t="s">
        <v>1034</v>
      </c>
      <c r="L309" t="s">
        <v>53</v>
      </c>
      <c r="M309" t="s">
        <v>2362</v>
      </c>
      <c r="N309" t="s">
        <v>102</v>
      </c>
      <c r="P309" s="36" t="s">
        <v>1056</v>
      </c>
      <c r="Q309" s="36" t="s">
        <v>1060</v>
      </c>
      <c r="R309" s="36" t="s">
        <v>1061</v>
      </c>
      <c r="S309" t="s">
        <v>58</v>
      </c>
      <c r="T309">
        <v>308</v>
      </c>
      <c r="U309" s="36">
        <v>309</v>
      </c>
      <c r="V309" s="36" t="s">
        <v>1064</v>
      </c>
      <c r="W309" s="19" t="s">
        <v>84</v>
      </c>
      <c r="X309" t="s">
        <v>85</v>
      </c>
      <c r="Y309" t="s">
        <v>85</v>
      </c>
      <c r="AB309" t="s">
        <v>198</v>
      </c>
      <c r="AC309">
        <v>0</v>
      </c>
      <c r="AD309">
        <v>0</v>
      </c>
      <c r="AE309" t="s">
        <v>1076</v>
      </c>
      <c r="AF309" t="s">
        <v>66</v>
      </c>
      <c r="AG309" t="s">
        <v>67</v>
      </c>
      <c r="AH309">
        <v>0</v>
      </c>
      <c r="AJ309" s="31"/>
      <c r="AK309" s="32">
        <v>26.14309242394885</v>
      </c>
      <c r="AL309" s="14">
        <v>17.120230575469872</v>
      </c>
      <c r="AM309" s="39">
        <v>17.3</v>
      </c>
      <c r="AN309" s="14">
        <v>15.9</v>
      </c>
      <c r="AO309" s="15">
        <v>-7.6086956521739086</v>
      </c>
      <c r="AP309" s="15">
        <v>-7.0664830459213235</v>
      </c>
      <c r="AQ309" s="15">
        <v>11.425939572586595</v>
      </c>
      <c r="AR309" s="15">
        <v>12.344943989963859</v>
      </c>
      <c r="AS309" s="16">
        <v>0.71000200000000002</v>
      </c>
      <c r="AT309" s="12">
        <v>51.8</v>
      </c>
      <c r="AU309" s="17">
        <v>0.19131789000138166</v>
      </c>
      <c r="AV309" s="17">
        <v>0.73353049625396682</v>
      </c>
      <c r="AW309" s="34" t="s">
        <v>1059</v>
      </c>
      <c r="AX309" t="s">
        <v>198</v>
      </c>
      <c r="AY309" t="s">
        <v>198</v>
      </c>
      <c r="AZ309" t="s">
        <v>1821</v>
      </c>
      <c r="BA309" t="s">
        <v>198</v>
      </c>
      <c r="BB309" t="s">
        <v>198</v>
      </c>
      <c r="BC309" t="s">
        <v>1821</v>
      </c>
      <c r="BD309" s="55">
        <f>2/6</f>
        <v>0.33333333333333331</v>
      </c>
      <c r="BE309" t="s">
        <v>2371</v>
      </c>
    </row>
    <row r="310" spans="1:57" ht="17" x14ac:dyDescent="0.2">
      <c r="A310" t="s">
        <v>2134</v>
      </c>
      <c r="B310" s="36" t="s">
        <v>1054</v>
      </c>
      <c r="C310" s="36" t="s">
        <v>49</v>
      </c>
      <c r="D310">
        <v>14</v>
      </c>
      <c r="E310" t="s">
        <v>1055</v>
      </c>
      <c r="F310" s="18" t="s">
        <v>100</v>
      </c>
      <c r="G310" s="30">
        <v>50.768709999999999</v>
      </c>
      <c r="H310" s="30">
        <v>0.28453000000000001</v>
      </c>
      <c r="I310">
        <v>1</v>
      </c>
      <c r="J310" s="12">
        <v>-7.8000135421752903</v>
      </c>
      <c r="K310" s="40" t="s">
        <v>1034</v>
      </c>
      <c r="L310" t="s">
        <v>53</v>
      </c>
      <c r="M310" t="s">
        <v>2362</v>
      </c>
      <c r="N310" t="s">
        <v>102</v>
      </c>
      <c r="P310" s="36" t="s">
        <v>1056</v>
      </c>
      <c r="Q310" s="36" t="s">
        <v>104</v>
      </c>
      <c r="R310" s="36" t="s">
        <v>1061</v>
      </c>
      <c r="S310" t="s">
        <v>58</v>
      </c>
      <c r="T310">
        <v>354</v>
      </c>
      <c r="U310" s="36">
        <v>355</v>
      </c>
      <c r="V310" s="36" t="s">
        <v>1063</v>
      </c>
      <c r="W310" s="36" t="s">
        <v>115</v>
      </c>
      <c r="X310" t="s">
        <v>62</v>
      </c>
      <c r="Y310" t="s">
        <v>79</v>
      </c>
      <c r="AB310" t="s">
        <v>1077</v>
      </c>
      <c r="AC310">
        <v>3</v>
      </c>
      <c r="AD310">
        <v>1</v>
      </c>
      <c r="AE310" t="s">
        <v>109</v>
      </c>
      <c r="AF310" t="s">
        <v>66</v>
      </c>
      <c r="AG310" t="s">
        <v>67</v>
      </c>
      <c r="AH310">
        <v>1</v>
      </c>
      <c r="AJ310" s="31"/>
      <c r="AK310" s="32">
        <v>25.949331524898277</v>
      </c>
      <c r="AL310" s="12">
        <v>16.93034489440031</v>
      </c>
      <c r="AM310" s="39">
        <v>17.100000000000001</v>
      </c>
      <c r="AN310" s="14">
        <v>15.700000000000001</v>
      </c>
      <c r="AO310" s="15">
        <v>-8.0434782608695592</v>
      </c>
      <c r="AP310" s="15">
        <v>-7.3745628754117405</v>
      </c>
      <c r="AQ310" s="15">
        <v>10.689019896831256</v>
      </c>
      <c r="AR310" s="15">
        <v>11.822774787437728</v>
      </c>
      <c r="AS310" s="16">
        <v>0.70933599999999997</v>
      </c>
      <c r="AT310" s="12">
        <v>72.7</v>
      </c>
      <c r="AU310" s="17">
        <v>-0.24346471869426889</v>
      </c>
      <c r="AV310" s="17">
        <v>0.42545066676354981</v>
      </c>
      <c r="AW310" s="34" t="s">
        <v>1059</v>
      </c>
      <c r="AX310" t="s">
        <v>198</v>
      </c>
      <c r="AY310" t="s">
        <v>198</v>
      </c>
      <c r="AZ310" t="s">
        <v>198</v>
      </c>
      <c r="BA310" t="s">
        <v>198</v>
      </c>
      <c r="BB310" t="s">
        <v>198</v>
      </c>
      <c r="BC310" t="s">
        <v>198</v>
      </c>
      <c r="BD310" s="55">
        <f>0/6</f>
        <v>0</v>
      </c>
      <c r="BE310" t="s">
        <v>2371</v>
      </c>
    </row>
    <row r="311" spans="1:57" ht="17" x14ac:dyDescent="0.2">
      <c r="A311" t="s">
        <v>2135</v>
      </c>
      <c r="B311" s="36" t="s">
        <v>1054</v>
      </c>
      <c r="C311" s="36" t="s">
        <v>49</v>
      </c>
      <c r="D311">
        <v>14</v>
      </c>
      <c r="E311" t="s">
        <v>1055</v>
      </c>
      <c r="F311" s="18" t="s">
        <v>100</v>
      </c>
      <c r="G311" s="30">
        <v>50.768709999999999</v>
      </c>
      <c r="H311" s="30">
        <v>0.28453000000000001</v>
      </c>
      <c r="I311">
        <v>1</v>
      </c>
      <c r="J311" s="12">
        <v>-7.8000135421752903</v>
      </c>
      <c r="K311" s="40" t="s">
        <v>1034</v>
      </c>
      <c r="L311" t="s">
        <v>53</v>
      </c>
      <c r="M311" t="s">
        <v>2362</v>
      </c>
      <c r="N311" t="s">
        <v>102</v>
      </c>
      <c r="P311" s="36" t="s">
        <v>1074</v>
      </c>
      <c r="Q311" s="36" t="s">
        <v>104</v>
      </c>
      <c r="R311" s="36" t="s">
        <v>1061</v>
      </c>
      <c r="S311" t="s">
        <v>58</v>
      </c>
      <c r="T311">
        <v>380</v>
      </c>
      <c r="U311" s="36">
        <v>381</v>
      </c>
      <c r="V311" s="19" t="s">
        <v>750</v>
      </c>
      <c r="W311" s="19" t="s">
        <v>192</v>
      </c>
      <c r="X311" t="s">
        <v>62</v>
      </c>
      <c r="Y311" t="s">
        <v>85</v>
      </c>
      <c r="AB311" t="s">
        <v>1078</v>
      </c>
      <c r="AC311">
        <v>8</v>
      </c>
      <c r="AD311">
        <v>0</v>
      </c>
      <c r="AE311" t="s">
        <v>202</v>
      </c>
      <c r="AF311" t="s">
        <v>1044</v>
      </c>
      <c r="AG311" t="s">
        <v>67</v>
      </c>
      <c r="AH311">
        <v>0</v>
      </c>
      <c r="AJ311" s="31"/>
      <c r="AK311" s="32">
        <v>27.015016469676421</v>
      </c>
      <c r="AL311" s="12">
        <v>17.974716140282894</v>
      </c>
      <c r="AM311" s="39">
        <v>18.2</v>
      </c>
      <c r="AN311" s="14">
        <v>16.8</v>
      </c>
      <c r="AO311" s="15">
        <v>-5.6521739130434732</v>
      </c>
      <c r="AP311" s="15">
        <v>-5.680123813214486</v>
      </c>
      <c r="AQ311" s="15">
        <v>14.742078113485638</v>
      </c>
      <c r="AR311" s="15">
        <v>14.69470540133138</v>
      </c>
      <c r="AS311" s="16">
        <v>0.70868100000000001</v>
      </c>
      <c r="AT311" s="12">
        <v>77</v>
      </c>
      <c r="AU311" s="17">
        <v>2.1478396291318171</v>
      </c>
      <c r="AV311" s="17">
        <v>2.1198897289608043</v>
      </c>
      <c r="AW311" s="34" t="s">
        <v>1059</v>
      </c>
      <c r="AX311" t="s">
        <v>198</v>
      </c>
      <c r="AY311" t="s">
        <v>1821</v>
      </c>
      <c r="AZ311" t="s">
        <v>198</v>
      </c>
      <c r="BA311" t="s">
        <v>198</v>
      </c>
      <c r="BB311" t="s">
        <v>198</v>
      </c>
      <c r="BC311" t="s">
        <v>198</v>
      </c>
      <c r="BD311" s="55">
        <f>1/6</f>
        <v>0.16666666666666666</v>
      </c>
      <c r="BE311" t="s">
        <v>2371</v>
      </c>
    </row>
    <row r="312" spans="1:57" ht="17" x14ac:dyDescent="0.2">
      <c r="A312" t="s">
        <v>2136</v>
      </c>
      <c r="B312" s="36" t="s">
        <v>1054</v>
      </c>
      <c r="C312" s="36" t="s">
        <v>49</v>
      </c>
      <c r="D312">
        <v>14</v>
      </c>
      <c r="E312" t="s">
        <v>1055</v>
      </c>
      <c r="F312" s="18" t="s">
        <v>100</v>
      </c>
      <c r="G312" s="30">
        <v>50.768709999999999</v>
      </c>
      <c r="H312" s="30">
        <v>0.28453000000000001</v>
      </c>
      <c r="I312">
        <v>1</v>
      </c>
      <c r="J312" s="12">
        <v>-7.8000135421752903</v>
      </c>
      <c r="K312" s="40" t="s">
        <v>1034</v>
      </c>
      <c r="L312" t="s">
        <v>53</v>
      </c>
      <c r="M312" t="s">
        <v>2362</v>
      </c>
      <c r="N312" t="s">
        <v>102</v>
      </c>
      <c r="P312" s="36" t="s">
        <v>1068</v>
      </c>
      <c r="Q312" s="36" t="s">
        <v>104</v>
      </c>
      <c r="R312" s="36" t="s">
        <v>1061</v>
      </c>
      <c r="S312" t="s">
        <v>58</v>
      </c>
      <c r="T312">
        <v>649</v>
      </c>
      <c r="U312" s="36">
        <v>650</v>
      </c>
      <c r="V312" s="36" t="s">
        <v>1063</v>
      </c>
      <c r="W312" s="36" t="s">
        <v>115</v>
      </c>
      <c r="X312" t="s">
        <v>78</v>
      </c>
      <c r="Y312" t="s">
        <v>79</v>
      </c>
      <c r="AB312" t="s">
        <v>1079</v>
      </c>
      <c r="AC312">
        <v>2</v>
      </c>
      <c r="AD312">
        <v>0</v>
      </c>
      <c r="AE312" t="s">
        <v>109</v>
      </c>
      <c r="AF312" t="s">
        <v>66</v>
      </c>
      <c r="AG312" t="s">
        <v>67</v>
      </c>
      <c r="AH312">
        <v>1</v>
      </c>
      <c r="AJ312" s="31"/>
      <c r="AK312" s="32">
        <v>26.918136020151135</v>
      </c>
      <c r="AL312" s="12">
        <v>17.879773299748113</v>
      </c>
      <c r="AM312" s="39">
        <v>18.100000000000001</v>
      </c>
      <c r="AN312" s="14">
        <v>16.700000000000003</v>
      </c>
      <c r="AO312" s="15">
        <v>-5.8695652173912949</v>
      </c>
      <c r="AP312" s="15">
        <v>-5.834163727959691</v>
      </c>
      <c r="AQ312" s="15">
        <v>14.373618275607974</v>
      </c>
      <c r="AR312" s="15">
        <v>14.43362080006832</v>
      </c>
      <c r="AS312" s="16">
        <v>0.70908000000000004</v>
      </c>
      <c r="AT312" s="12">
        <v>81.2</v>
      </c>
      <c r="AU312" s="17">
        <v>1.9304483247839954</v>
      </c>
      <c r="AV312" s="17">
        <v>1.9658498142155993</v>
      </c>
      <c r="AW312" s="34" t="s">
        <v>1059</v>
      </c>
      <c r="AX312" t="s">
        <v>198</v>
      </c>
      <c r="AY312" t="s">
        <v>198</v>
      </c>
      <c r="AZ312" t="s">
        <v>198</v>
      </c>
      <c r="BA312" t="s">
        <v>198</v>
      </c>
      <c r="BB312" t="s">
        <v>198</v>
      </c>
      <c r="BC312" t="s">
        <v>198</v>
      </c>
      <c r="BD312" s="55">
        <f>0/6</f>
        <v>0</v>
      </c>
      <c r="BE312" t="s">
        <v>2371</v>
      </c>
    </row>
    <row r="313" spans="1:57" ht="17" x14ac:dyDescent="0.2">
      <c r="A313" t="s">
        <v>2137</v>
      </c>
      <c r="B313" s="36" t="s">
        <v>1054</v>
      </c>
      <c r="C313" s="36" t="s">
        <v>49</v>
      </c>
      <c r="D313">
        <v>14</v>
      </c>
      <c r="E313" t="s">
        <v>1055</v>
      </c>
      <c r="F313" s="18" t="s">
        <v>100</v>
      </c>
      <c r="G313" s="30">
        <v>50.768709999999999</v>
      </c>
      <c r="H313" s="30">
        <v>0.28453000000000001</v>
      </c>
      <c r="I313">
        <v>1</v>
      </c>
      <c r="J313" s="12">
        <v>-7.8000135421752903</v>
      </c>
      <c r="K313" s="40" t="s">
        <v>1034</v>
      </c>
      <c r="L313" t="s">
        <v>53</v>
      </c>
      <c r="M313" t="s">
        <v>2362</v>
      </c>
      <c r="N313" t="s">
        <v>102</v>
      </c>
      <c r="P313" s="36" t="s">
        <v>1080</v>
      </c>
      <c r="Q313" s="36" t="s">
        <v>722</v>
      </c>
      <c r="R313" s="36" t="s">
        <v>1061</v>
      </c>
      <c r="S313" t="s">
        <v>58</v>
      </c>
      <c r="T313">
        <v>680</v>
      </c>
      <c r="U313" s="36">
        <v>681</v>
      </c>
      <c r="V313" s="36" t="s">
        <v>1063</v>
      </c>
      <c r="W313" s="18" t="s">
        <v>127</v>
      </c>
      <c r="X313" t="s">
        <v>85</v>
      </c>
      <c r="Y313" t="s">
        <v>85</v>
      </c>
      <c r="AB313" t="s">
        <v>1081</v>
      </c>
      <c r="AC313">
        <v>4</v>
      </c>
      <c r="AD313">
        <v>0</v>
      </c>
      <c r="AE313" t="s">
        <v>109</v>
      </c>
      <c r="AF313" t="s">
        <v>66</v>
      </c>
      <c r="AG313" t="s">
        <v>67</v>
      </c>
      <c r="AH313">
        <v>0</v>
      </c>
      <c r="AJ313" s="31"/>
      <c r="AK313" s="32">
        <v>26.821255570625848</v>
      </c>
      <c r="AL313" s="14">
        <v>17.784830459213332</v>
      </c>
      <c r="AM313" s="39">
        <v>18</v>
      </c>
      <c r="AN313" s="14">
        <v>16.600000000000001</v>
      </c>
      <c r="AO313" s="15">
        <v>-6.0869565217391237</v>
      </c>
      <c r="AP313" s="15">
        <v>-5.988203642704903</v>
      </c>
      <c r="AQ313" s="15">
        <v>14.0051584377303</v>
      </c>
      <c r="AR313" s="15">
        <v>14.172536198805249</v>
      </c>
      <c r="AS313" s="16">
        <v>0.70889800000000003</v>
      </c>
      <c r="AT313" s="12">
        <v>88.9</v>
      </c>
      <c r="AU313" s="17">
        <v>1.7130570204361666</v>
      </c>
      <c r="AV313" s="17">
        <v>1.8118098994703873</v>
      </c>
      <c r="AW313" s="34" t="s">
        <v>1059</v>
      </c>
      <c r="AX313" t="s">
        <v>198</v>
      </c>
      <c r="AY313" t="s">
        <v>198</v>
      </c>
      <c r="AZ313" t="s">
        <v>198</v>
      </c>
      <c r="BA313" t="s">
        <v>198</v>
      </c>
      <c r="BB313" t="s">
        <v>198</v>
      </c>
      <c r="BC313" t="s">
        <v>198</v>
      </c>
      <c r="BD313" s="55">
        <f>0/6</f>
        <v>0</v>
      </c>
      <c r="BE313" t="s">
        <v>2371</v>
      </c>
    </row>
    <row r="314" spans="1:57" ht="17" x14ac:dyDescent="0.2">
      <c r="A314" t="s">
        <v>2138</v>
      </c>
      <c r="B314" s="36" t="s">
        <v>1054</v>
      </c>
      <c r="C314" s="36" t="s">
        <v>49</v>
      </c>
      <c r="D314">
        <v>14</v>
      </c>
      <c r="E314" t="s">
        <v>1055</v>
      </c>
      <c r="F314" s="18" t="s">
        <v>100</v>
      </c>
      <c r="G314" s="30">
        <v>50.768709999999999</v>
      </c>
      <c r="H314" s="30">
        <v>0.28453000000000001</v>
      </c>
      <c r="I314">
        <v>1</v>
      </c>
      <c r="J314" s="12">
        <v>-7.8000135421752903</v>
      </c>
      <c r="K314" s="40" t="s">
        <v>1034</v>
      </c>
      <c r="L314" t="s">
        <v>53</v>
      </c>
      <c r="M314" t="s">
        <v>2362</v>
      </c>
      <c r="N314" t="s">
        <v>102</v>
      </c>
      <c r="P314" s="36" t="s">
        <v>1082</v>
      </c>
      <c r="Q314" s="36" t="s">
        <v>104</v>
      </c>
      <c r="R314" s="36" t="s">
        <v>1061</v>
      </c>
      <c r="S314" t="s">
        <v>58</v>
      </c>
      <c r="T314">
        <v>752</v>
      </c>
      <c r="U314" s="36">
        <v>753</v>
      </c>
      <c r="V314" s="36" t="s">
        <v>1069</v>
      </c>
      <c r="W314" t="s">
        <v>494</v>
      </c>
      <c r="X314" t="s">
        <v>86</v>
      </c>
      <c r="Y314" t="s">
        <v>79</v>
      </c>
      <c r="AB314" t="s">
        <v>1083</v>
      </c>
      <c r="AC314">
        <v>7</v>
      </c>
      <c r="AD314">
        <v>1</v>
      </c>
      <c r="AE314" t="s">
        <v>202</v>
      </c>
      <c r="AF314" t="s">
        <v>66</v>
      </c>
      <c r="AG314" t="s">
        <v>67</v>
      </c>
      <c r="AH314">
        <v>1</v>
      </c>
      <c r="AJ314" s="31"/>
      <c r="AK314" s="32">
        <v>27.596299166828135</v>
      </c>
      <c r="AL314" s="12">
        <v>18.544373183491572</v>
      </c>
      <c r="AM314" s="39">
        <v>18.8</v>
      </c>
      <c r="AN314" s="14">
        <v>17.400000000000002</v>
      </c>
      <c r="AO314" s="15">
        <v>-4.3478260869565135</v>
      </c>
      <c r="AP314" s="15">
        <v>-4.7558843247432634</v>
      </c>
      <c r="AQ314" s="15">
        <v>16.952837140751672</v>
      </c>
      <c r="AR314" s="15">
        <v>16.261213008909724</v>
      </c>
      <c r="AS314" s="16">
        <v>0.70868299999999995</v>
      </c>
      <c r="AT314" s="12">
        <v>95.1</v>
      </c>
      <c r="AU314" s="17">
        <v>3.4521874552187768</v>
      </c>
      <c r="AV314" s="17">
        <v>3.0441292174320269</v>
      </c>
      <c r="AW314" s="34" t="s">
        <v>1059</v>
      </c>
      <c r="AX314" t="s">
        <v>1821</v>
      </c>
      <c r="AY314" t="s">
        <v>1821</v>
      </c>
      <c r="AZ314" t="s">
        <v>198</v>
      </c>
      <c r="BA314" t="s">
        <v>198</v>
      </c>
      <c r="BB314" t="s">
        <v>198</v>
      </c>
      <c r="BC314" t="s">
        <v>198</v>
      </c>
      <c r="BD314" s="55">
        <f>2/6</f>
        <v>0.33333333333333331</v>
      </c>
      <c r="BE314" t="s">
        <v>2371</v>
      </c>
    </row>
    <row r="315" spans="1:57" ht="17" x14ac:dyDescent="0.2">
      <c r="A315" t="s">
        <v>2139</v>
      </c>
      <c r="B315" s="36" t="s">
        <v>1054</v>
      </c>
      <c r="C315" s="36" t="s">
        <v>49</v>
      </c>
      <c r="D315">
        <v>14</v>
      </c>
      <c r="E315" t="s">
        <v>1055</v>
      </c>
      <c r="F315" s="18" t="s">
        <v>100</v>
      </c>
      <c r="G315" s="30">
        <v>50.768709999999999</v>
      </c>
      <c r="H315" s="30">
        <v>0.28453000000000001</v>
      </c>
      <c r="I315">
        <v>1</v>
      </c>
      <c r="J315" s="12">
        <v>-7.8000135421752903</v>
      </c>
      <c r="K315" s="40" t="s">
        <v>1034</v>
      </c>
      <c r="L315" t="s">
        <v>53</v>
      </c>
      <c r="M315" t="s">
        <v>2362</v>
      </c>
      <c r="N315" t="s">
        <v>102</v>
      </c>
      <c r="P315" s="36" t="s">
        <v>1084</v>
      </c>
      <c r="Q315" s="36" t="s">
        <v>104</v>
      </c>
      <c r="R315" s="36" t="s">
        <v>1061</v>
      </c>
      <c r="S315" t="s">
        <v>58</v>
      </c>
      <c r="T315">
        <v>795</v>
      </c>
      <c r="U315" s="36">
        <v>796</v>
      </c>
      <c r="V315" s="36" t="s">
        <v>1064</v>
      </c>
      <c r="W315" s="19" t="s">
        <v>84</v>
      </c>
      <c r="X315" t="s">
        <v>86</v>
      </c>
      <c r="Y315" t="s">
        <v>85</v>
      </c>
      <c r="AB315" t="s">
        <v>1085</v>
      </c>
      <c r="AC315">
        <v>3</v>
      </c>
      <c r="AD315">
        <v>0</v>
      </c>
      <c r="AE315" t="s">
        <v>109</v>
      </c>
      <c r="AF315" t="s">
        <v>66</v>
      </c>
      <c r="AG315" t="s">
        <v>67</v>
      </c>
      <c r="AH315">
        <v>0</v>
      </c>
      <c r="AJ315" s="31"/>
      <c r="AK315" s="32">
        <v>25.85245107537299</v>
      </c>
      <c r="AL315" s="14">
        <v>16.835402053865529</v>
      </c>
      <c r="AM315" s="39">
        <v>17</v>
      </c>
      <c r="AN315" s="14">
        <v>15.6</v>
      </c>
      <c r="AO315" s="15">
        <v>-8.2608695652173889</v>
      </c>
      <c r="AP315" s="15">
        <v>-7.5286027901569454</v>
      </c>
      <c r="AQ315" s="15">
        <v>10.320560058953578</v>
      </c>
      <c r="AR315" s="15">
        <v>11.561690186174669</v>
      </c>
      <c r="AS315" s="16">
        <v>0.70883499999999999</v>
      </c>
      <c r="AT315" s="12">
        <v>88.7</v>
      </c>
      <c r="AU315" s="17">
        <v>-0.46085602304209861</v>
      </c>
      <c r="AV315" s="17">
        <v>0.27141075201834486</v>
      </c>
      <c r="AW315" s="34" t="s">
        <v>1059</v>
      </c>
      <c r="AX315" t="s">
        <v>198</v>
      </c>
      <c r="AY315" t="s">
        <v>198</v>
      </c>
      <c r="AZ315" t="s">
        <v>198</v>
      </c>
      <c r="BA315" t="s">
        <v>198</v>
      </c>
      <c r="BB315" t="s">
        <v>198</v>
      </c>
      <c r="BC315" t="s">
        <v>198</v>
      </c>
      <c r="BD315" s="55">
        <f>0/6</f>
        <v>0</v>
      </c>
      <c r="BE315" t="s">
        <v>2371</v>
      </c>
    </row>
    <row r="316" spans="1:57" ht="17" x14ac:dyDescent="0.2">
      <c r="A316" t="s">
        <v>2140</v>
      </c>
      <c r="B316" s="36" t="s">
        <v>1086</v>
      </c>
      <c r="C316" s="36" t="s">
        <v>49</v>
      </c>
      <c r="D316">
        <v>14</v>
      </c>
      <c r="E316" t="s">
        <v>1087</v>
      </c>
      <c r="F316" s="18" t="s">
        <v>737</v>
      </c>
      <c r="G316" s="30">
        <v>52.66722</v>
      </c>
      <c r="H316" s="30">
        <v>-0.59601000000000004</v>
      </c>
      <c r="I316">
        <v>71</v>
      </c>
      <c r="J316" s="12">
        <v>-8.3600034713745099</v>
      </c>
      <c r="K316" s="12" t="s">
        <v>1088</v>
      </c>
      <c r="L316" s="1" t="s">
        <v>591</v>
      </c>
      <c r="M316" s="1" t="s">
        <v>2364</v>
      </c>
      <c r="N316" t="s">
        <v>592</v>
      </c>
      <c r="P316" s="36" t="s">
        <v>1089</v>
      </c>
      <c r="Q316" s="36" t="s">
        <v>104</v>
      </c>
      <c r="R316" s="36" t="s">
        <v>1090</v>
      </c>
      <c r="S316" t="s">
        <v>58</v>
      </c>
      <c r="T316" t="s">
        <v>1091</v>
      </c>
      <c r="U316" s="36"/>
      <c r="V316" s="36" t="s">
        <v>1092</v>
      </c>
      <c r="W316" s="36" t="s">
        <v>1093</v>
      </c>
      <c r="X316" t="s">
        <v>62</v>
      </c>
      <c r="Y316" t="s">
        <v>62</v>
      </c>
      <c r="AB316" t="s">
        <v>1094</v>
      </c>
      <c r="AC316">
        <v>2</v>
      </c>
      <c r="AD316">
        <v>0</v>
      </c>
      <c r="AE316" t="s">
        <v>1027</v>
      </c>
      <c r="AF316" t="s">
        <v>691</v>
      </c>
      <c r="AG316" t="s">
        <v>67</v>
      </c>
      <c r="AJ316" s="31"/>
      <c r="AK316" s="32">
        <v>26.724375121100561</v>
      </c>
      <c r="AL316" s="14">
        <v>17.689887618678551</v>
      </c>
      <c r="AM316" s="39">
        <v>17.899999999999999</v>
      </c>
      <c r="AN316" s="14">
        <v>16.5</v>
      </c>
      <c r="AO316" s="15">
        <v>-6.3043478260869534</v>
      </c>
      <c r="AP316" s="15">
        <v>-6.142243557450108</v>
      </c>
      <c r="AQ316" s="15">
        <v>13.636698599852622</v>
      </c>
      <c r="AR316" s="15">
        <v>13.91145159754219</v>
      </c>
      <c r="AS316" s="16"/>
      <c r="AT316" s="16"/>
      <c r="AU316" s="17">
        <v>2.0556556452875565</v>
      </c>
      <c r="AV316" s="17">
        <v>2.217759913924402</v>
      </c>
      <c r="AW316" s="34" t="s">
        <v>1095</v>
      </c>
      <c r="AX316" t="s">
        <v>198</v>
      </c>
      <c r="AY316" t="s">
        <v>1821</v>
      </c>
      <c r="AZ316" t="s">
        <v>1556</v>
      </c>
      <c r="BA316" t="s">
        <v>1556</v>
      </c>
      <c r="BB316" t="s">
        <v>198</v>
      </c>
      <c r="BC316" t="s">
        <v>1556</v>
      </c>
      <c r="BD316" s="55">
        <f>1/3</f>
        <v>0.33333333333333331</v>
      </c>
      <c r="BE316" t="s">
        <v>2371</v>
      </c>
    </row>
    <row r="317" spans="1:57" ht="17" x14ac:dyDescent="0.2">
      <c r="A317" t="s">
        <v>2141</v>
      </c>
      <c r="B317" s="36" t="s">
        <v>1086</v>
      </c>
      <c r="C317" s="36" t="s">
        <v>49</v>
      </c>
      <c r="D317">
        <v>14</v>
      </c>
      <c r="E317" t="s">
        <v>1087</v>
      </c>
      <c r="F317" s="18" t="s">
        <v>737</v>
      </c>
      <c r="G317" s="30">
        <v>52.66722</v>
      </c>
      <c r="H317" s="30">
        <v>-0.59601000000000004</v>
      </c>
      <c r="I317">
        <v>71</v>
      </c>
      <c r="J317" s="12">
        <v>-8.3600034713745099</v>
      </c>
      <c r="K317" s="12" t="s">
        <v>1088</v>
      </c>
      <c r="L317" s="1" t="s">
        <v>591</v>
      </c>
      <c r="M317" s="1" t="s">
        <v>2364</v>
      </c>
      <c r="N317" t="s">
        <v>592</v>
      </c>
      <c r="P317" s="36" t="s">
        <v>1089</v>
      </c>
      <c r="Q317" s="36" t="s">
        <v>104</v>
      </c>
      <c r="R317" s="36" t="s">
        <v>1090</v>
      </c>
      <c r="S317" t="s">
        <v>58</v>
      </c>
      <c r="T317" t="s">
        <v>1096</v>
      </c>
      <c r="U317" s="36"/>
      <c r="V317" s="36" t="s">
        <v>1097</v>
      </c>
      <c r="W317" s="36" t="s">
        <v>1097</v>
      </c>
      <c r="X317" t="s">
        <v>62</v>
      </c>
      <c r="Y317" t="s">
        <v>62</v>
      </c>
      <c r="AJ317" s="31"/>
      <c r="AK317" s="32">
        <v>27.499418717302849</v>
      </c>
      <c r="AL317" s="14">
        <v>18.449430342956791</v>
      </c>
      <c r="AM317" s="39">
        <v>18.7</v>
      </c>
      <c r="AN317" s="14">
        <v>17.3</v>
      </c>
      <c r="AO317" s="15">
        <v>-4.5652173913043432</v>
      </c>
      <c r="AP317" s="15">
        <v>-4.9099242394884683</v>
      </c>
      <c r="AQ317" s="15">
        <v>16.584377302873996</v>
      </c>
      <c r="AR317" s="15">
        <v>16.000128407646663</v>
      </c>
      <c r="AS317" s="16"/>
      <c r="AT317" s="16"/>
      <c r="AU317" s="17">
        <v>3.7947860800701667</v>
      </c>
      <c r="AV317" s="17">
        <v>3.4500792318860416</v>
      </c>
      <c r="AW317" s="34" t="s">
        <v>1095</v>
      </c>
      <c r="AX317" t="s">
        <v>198</v>
      </c>
      <c r="AY317" t="s">
        <v>1821</v>
      </c>
      <c r="AZ317" t="s">
        <v>1556</v>
      </c>
      <c r="BA317" t="s">
        <v>1556</v>
      </c>
      <c r="BB317" t="s">
        <v>198</v>
      </c>
      <c r="BC317" t="s">
        <v>1556</v>
      </c>
      <c r="BD317" s="55">
        <f>1/3</f>
        <v>0.33333333333333331</v>
      </c>
      <c r="BE317" t="s">
        <v>2371</v>
      </c>
    </row>
    <row r="318" spans="1:57" ht="17" x14ac:dyDescent="0.2">
      <c r="A318" t="s">
        <v>2142</v>
      </c>
      <c r="B318" s="36" t="s">
        <v>1086</v>
      </c>
      <c r="C318" s="36" t="s">
        <v>49</v>
      </c>
      <c r="D318">
        <v>14</v>
      </c>
      <c r="E318" t="s">
        <v>1087</v>
      </c>
      <c r="F318" s="18" t="s">
        <v>737</v>
      </c>
      <c r="G318" s="30">
        <v>52.66722</v>
      </c>
      <c r="H318" s="30">
        <v>-0.59601000000000004</v>
      </c>
      <c r="I318">
        <v>71</v>
      </c>
      <c r="J318" s="12">
        <v>-8.3600034713745099</v>
      </c>
      <c r="K318" s="12" t="s">
        <v>1088</v>
      </c>
      <c r="L318" s="1" t="s">
        <v>591</v>
      </c>
      <c r="M318" s="1" t="s">
        <v>2364</v>
      </c>
      <c r="N318" t="s">
        <v>592</v>
      </c>
      <c r="P318" s="36" t="s">
        <v>1089</v>
      </c>
      <c r="Q318" s="36" t="s">
        <v>104</v>
      </c>
      <c r="R318" s="36" t="s">
        <v>1090</v>
      </c>
      <c r="S318" t="s">
        <v>58</v>
      </c>
      <c r="T318" t="s">
        <v>1098</v>
      </c>
      <c r="U318" s="36"/>
      <c r="V318" s="36">
        <v>4</v>
      </c>
      <c r="W318" s="36">
        <v>1</v>
      </c>
      <c r="X318" t="s">
        <v>62</v>
      </c>
      <c r="Y318" t="s">
        <v>79</v>
      </c>
      <c r="AA318" t="s">
        <v>1099</v>
      </c>
      <c r="AB318" t="s">
        <v>1100</v>
      </c>
      <c r="AC318">
        <v>5</v>
      </c>
      <c r="AD318">
        <v>0</v>
      </c>
      <c r="AE318" t="s">
        <v>1027</v>
      </c>
      <c r="AF318" t="s">
        <v>1027</v>
      </c>
      <c r="AG318" t="s">
        <v>67</v>
      </c>
      <c r="AH318">
        <v>1</v>
      </c>
      <c r="AJ318" s="31"/>
      <c r="AK318" s="32">
        <v>27.208777368726988</v>
      </c>
      <c r="AL318" s="14">
        <v>18.164601821352448</v>
      </c>
      <c r="AM318" s="39">
        <v>18.399999999999999</v>
      </c>
      <c r="AN318" s="14">
        <v>17</v>
      </c>
      <c r="AO318" s="15">
        <v>-5.2173913043478226</v>
      </c>
      <c r="AP318" s="15">
        <v>-5.3720439837240903</v>
      </c>
      <c r="AQ318" s="15">
        <v>15.478997789240978</v>
      </c>
      <c r="AR318" s="15">
        <v>15.216874603857475</v>
      </c>
      <c r="AS318" s="16"/>
      <c r="AT318" s="16"/>
      <c r="AU318" s="17">
        <v>3.1426121670266873</v>
      </c>
      <c r="AV318" s="17">
        <v>2.9879594876504196</v>
      </c>
      <c r="AW318" s="34" t="s">
        <v>1095</v>
      </c>
      <c r="AX318" t="s">
        <v>198</v>
      </c>
      <c r="AY318" t="s">
        <v>1821</v>
      </c>
      <c r="AZ318" t="s">
        <v>1556</v>
      </c>
      <c r="BA318" t="s">
        <v>1556</v>
      </c>
      <c r="BB318" t="s">
        <v>198</v>
      </c>
      <c r="BC318" t="s">
        <v>1556</v>
      </c>
      <c r="BD318" s="55">
        <f>1/3</f>
        <v>0.33333333333333331</v>
      </c>
      <c r="BE318" t="s">
        <v>2371</v>
      </c>
    </row>
    <row r="319" spans="1:57" ht="17" x14ac:dyDescent="0.2">
      <c r="A319" t="s">
        <v>2143</v>
      </c>
      <c r="B319" s="36" t="s">
        <v>1086</v>
      </c>
      <c r="C319" s="36" t="s">
        <v>49</v>
      </c>
      <c r="D319">
        <v>14</v>
      </c>
      <c r="E319" t="s">
        <v>1087</v>
      </c>
      <c r="F319" s="18" t="s">
        <v>737</v>
      </c>
      <c r="G319" s="30">
        <v>52.66722</v>
      </c>
      <c r="H319" s="30">
        <v>-0.59601000000000004</v>
      </c>
      <c r="I319">
        <v>71</v>
      </c>
      <c r="J319" s="12">
        <v>-8.3600034713745099</v>
      </c>
      <c r="K319" s="12" t="s">
        <v>1088</v>
      </c>
      <c r="L319" s="1" t="s">
        <v>591</v>
      </c>
      <c r="M319" s="1" t="s">
        <v>2364</v>
      </c>
      <c r="N319" t="s">
        <v>592</v>
      </c>
      <c r="P319" s="36" t="s">
        <v>1089</v>
      </c>
      <c r="Q319" s="36" t="s">
        <v>104</v>
      </c>
      <c r="R319" s="36" t="s">
        <v>1090</v>
      </c>
      <c r="S319" t="s">
        <v>58</v>
      </c>
      <c r="T319" s="36" t="s">
        <v>1101</v>
      </c>
      <c r="V319" t="s">
        <v>265</v>
      </c>
      <c r="W319" s="36" t="s">
        <v>115</v>
      </c>
      <c r="X319" t="s">
        <v>79</v>
      </c>
      <c r="Y319" t="s">
        <v>79</v>
      </c>
      <c r="Z319">
        <v>164</v>
      </c>
      <c r="AB319" t="s">
        <v>1102</v>
      </c>
      <c r="AC319">
        <v>8</v>
      </c>
      <c r="AD319">
        <v>1</v>
      </c>
      <c r="AE319" t="s">
        <v>1076</v>
      </c>
      <c r="AF319" t="s">
        <v>1103</v>
      </c>
      <c r="AG319" t="s">
        <v>67</v>
      </c>
      <c r="AH319">
        <v>1</v>
      </c>
      <c r="AJ319" s="31"/>
      <c r="AK319" s="32">
        <v>25.174287928695993</v>
      </c>
      <c r="AL319" s="12">
        <v>16.170802170122073</v>
      </c>
      <c r="AM319" s="39">
        <v>16.3</v>
      </c>
      <c r="AN319" s="14">
        <v>14.9</v>
      </c>
      <c r="AO319" s="15">
        <v>-9.7826086956521703</v>
      </c>
      <c r="AP319" s="15">
        <v>-8.606882193373373</v>
      </c>
      <c r="AQ319" s="15">
        <v>7.7413411938098804</v>
      </c>
      <c r="AR319" s="15">
        <v>9.7340979773332652</v>
      </c>
      <c r="AS319" s="16">
        <v>0.70959000000000005</v>
      </c>
      <c r="AT319" s="12">
        <v>83</v>
      </c>
      <c r="AU319" s="17">
        <v>-1.4226052242776603</v>
      </c>
      <c r="AV319" s="17">
        <v>-0.24687872199886307</v>
      </c>
      <c r="AW319" s="34" t="s">
        <v>1104</v>
      </c>
      <c r="AX319" t="s">
        <v>1821</v>
      </c>
      <c r="AY319" t="s">
        <v>198</v>
      </c>
      <c r="AZ319" t="s">
        <v>1821</v>
      </c>
      <c r="BA319" t="s">
        <v>198</v>
      </c>
      <c r="BB319" t="s">
        <v>198</v>
      </c>
      <c r="BC319" t="s">
        <v>198</v>
      </c>
      <c r="BD319" s="55">
        <f>2/6</f>
        <v>0.33333333333333331</v>
      </c>
      <c r="BE319" t="s">
        <v>2371</v>
      </c>
    </row>
    <row r="320" spans="1:57" ht="17" x14ac:dyDescent="0.2">
      <c r="A320" t="s">
        <v>2144</v>
      </c>
      <c r="B320" s="36" t="s">
        <v>1086</v>
      </c>
      <c r="C320" s="36" t="s">
        <v>49</v>
      </c>
      <c r="D320">
        <v>14</v>
      </c>
      <c r="E320" t="s">
        <v>1087</v>
      </c>
      <c r="F320" s="18" t="s">
        <v>737</v>
      </c>
      <c r="G320" s="30">
        <v>52.66722</v>
      </c>
      <c r="H320" s="30">
        <v>-0.59601000000000004</v>
      </c>
      <c r="I320">
        <v>71</v>
      </c>
      <c r="J320" s="12">
        <v>-8.3600034713745099</v>
      </c>
      <c r="K320" s="12" t="s">
        <v>1088</v>
      </c>
      <c r="L320" s="1" t="s">
        <v>591</v>
      </c>
      <c r="M320" s="1" t="s">
        <v>2364</v>
      </c>
      <c r="N320" t="s">
        <v>592</v>
      </c>
      <c r="P320" s="36" t="s">
        <v>1089</v>
      </c>
      <c r="Q320" s="36" t="s">
        <v>104</v>
      </c>
      <c r="R320" s="36" t="s">
        <v>1090</v>
      </c>
      <c r="S320" t="s">
        <v>58</v>
      </c>
      <c r="T320" s="36" t="s">
        <v>1105</v>
      </c>
      <c r="V320" t="s">
        <v>1106</v>
      </c>
      <c r="W320" t="s">
        <v>966</v>
      </c>
      <c r="X320" t="s">
        <v>85</v>
      </c>
      <c r="Y320" t="s">
        <v>79</v>
      </c>
      <c r="AB320" t="s">
        <v>1107</v>
      </c>
      <c r="AC320">
        <v>9</v>
      </c>
      <c r="AD320">
        <v>1</v>
      </c>
      <c r="AE320" t="s">
        <v>202</v>
      </c>
      <c r="AF320" t="s">
        <v>1108</v>
      </c>
      <c r="AG320" t="s">
        <v>67</v>
      </c>
      <c r="AH320">
        <v>1</v>
      </c>
      <c r="AJ320" s="31"/>
      <c r="AK320" s="32">
        <v>25.85245107537299</v>
      </c>
      <c r="AL320" s="14">
        <v>16.835402053865529</v>
      </c>
      <c r="AM320" s="39">
        <v>17</v>
      </c>
      <c r="AN320" s="14">
        <v>15.6</v>
      </c>
      <c r="AO320" s="15">
        <v>-8.2608695652173889</v>
      </c>
      <c r="AP320" s="15">
        <v>-7.5286027901569454</v>
      </c>
      <c r="AQ320" s="15">
        <v>10.320560058953578</v>
      </c>
      <c r="AR320" s="15">
        <v>11.561690186174669</v>
      </c>
      <c r="AS320" s="16">
        <v>0.70967000000000002</v>
      </c>
      <c r="AT320" s="12">
        <v>35</v>
      </c>
      <c r="AU320" s="17">
        <v>9.9133906157121032E-2</v>
      </c>
      <c r="AV320" s="17">
        <v>0.8314006812175645</v>
      </c>
      <c r="AW320" s="34" t="s">
        <v>1104</v>
      </c>
      <c r="AX320" t="s">
        <v>198</v>
      </c>
      <c r="AY320" t="s">
        <v>198</v>
      </c>
      <c r="AZ320" t="s">
        <v>1821</v>
      </c>
      <c r="BA320" t="s">
        <v>198</v>
      </c>
      <c r="BB320" t="s">
        <v>198</v>
      </c>
      <c r="BC320" t="s">
        <v>198</v>
      </c>
      <c r="BD320" s="55">
        <f t="shared" ref="BD320:BD325" si="25">1/6</f>
        <v>0.16666666666666666</v>
      </c>
      <c r="BE320" t="s">
        <v>2371</v>
      </c>
    </row>
    <row r="321" spans="1:57" ht="17" x14ac:dyDescent="0.2">
      <c r="A321" t="s">
        <v>2145</v>
      </c>
      <c r="B321" s="36" t="s">
        <v>1086</v>
      </c>
      <c r="C321" s="36" t="s">
        <v>49</v>
      </c>
      <c r="D321">
        <v>14</v>
      </c>
      <c r="E321" t="s">
        <v>1087</v>
      </c>
      <c r="F321" s="18" t="s">
        <v>737</v>
      </c>
      <c r="G321" s="30">
        <v>52.66722</v>
      </c>
      <c r="H321" s="30">
        <v>-0.59601000000000004</v>
      </c>
      <c r="I321">
        <v>71</v>
      </c>
      <c r="J321" s="12">
        <v>-8.3600034713745099</v>
      </c>
      <c r="K321" s="12" t="s">
        <v>1088</v>
      </c>
      <c r="L321" s="1" t="s">
        <v>591</v>
      </c>
      <c r="M321" s="1" t="s">
        <v>2364</v>
      </c>
      <c r="N321" t="s">
        <v>592</v>
      </c>
      <c r="P321" s="36" t="s">
        <v>1089</v>
      </c>
      <c r="Q321" s="36" t="s">
        <v>104</v>
      </c>
      <c r="R321" s="36" t="s">
        <v>1090</v>
      </c>
      <c r="S321" t="s">
        <v>58</v>
      </c>
      <c r="T321" s="36" t="s">
        <v>1109</v>
      </c>
      <c r="U321" s="36" t="s">
        <v>1110</v>
      </c>
      <c r="V321" t="s">
        <v>965</v>
      </c>
      <c r="W321" s="36" t="s">
        <v>77</v>
      </c>
      <c r="X321" t="s">
        <v>79</v>
      </c>
      <c r="Y321" t="s">
        <v>79</v>
      </c>
      <c r="Z321">
        <v>160</v>
      </c>
      <c r="AA321" t="s">
        <v>1111</v>
      </c>
      <c r="AB321" t="s">
        <v>1112</v>
      </c>
      <c r="AC321">
        <v>11</v>
      </c>
      <c r="AD321">
        <v>1</v>
      </c>
      <c r="AE321" t="s">
        <v>247</v>
      </c>
      <c r="AF321" t="s">
        <v>66</v>
      </c>
      <c r="AG321" t="s">
        <v>1113</v>
      </c>
      <c r="AH321">
        <v>2</v>
      </c>
      <c r="AJ321" s="33">
        <v>-5.8438735690274619</v>
      </c>
      <c r="AK321" s="32">
        <v>26.046211974423564</v>
      </c>
      <c r="AL321" s="12">
        <v>17.025287734935091</v>
      </c>
      <c r="AM321" s="39">
        <v>17.2</v>
      </c>
      <c r="AN321" s="14">
        <v>15.799999999999999</v>
      </c>
      <c r="AO321" s="15">
        <v>-7.8260869565217384</v>
      </c>
      <c r="AP321" s="15">
        <v>-7.2205229606665355</v>
      </c>
      <c r="AQ321" s="15">
        <v>11.057479734708918</v>
      </c>
      <c r="AR321" s="15">
        <v>12.083859388700787</v>
      </c>
      <c r="AS321" s="16">
        <v>0.71048</v>
      </c>
      <c r="AT321" s="12">
        <v>55</v>
      </c>
      <c r="AU321" s="17">
        <v>0.53391651485277158</v>
      </c>
      <c r="AV321" s="17">
        <v>1.1394805107079744</v>
      </c>
      <c r="AW321" s="34" t="s">
        <v>1104</v>
      </c>
      <c r="AX321" t="s">
        <v>198</v>
      </c>
      <c r="AY321" t="s">
        <v>198</v>
      </c>
      <c r="AZ321" t="s">
        <v>1821</v>
      </c>
      <c r="BA321" t="s">
        <v>198</v>
      </c>
      <c r="BB321" t="s">
        <v>198</v>
      </c>
      <c r="BC321" t="s">
        <v>198</v>
      </c>
      <c r="BD321" s="55">
        <f t="shared" si="25"/>
        <v>0.16666666666666666</v>
      </c>
      <c r="BE321" t="s">
        <v>2371</v>
      </c>
    </row>
    <row r="322" spans="1:57" ht="17" x14ac:dyDescent="0.2">
      <c r="A322" t="s">
        <v>2146</v>
      </c>
      <c r="B322" s="36" t="s">
        <v>1086</v>
      </c>
      <c r="C322" s="36" t="s">
        <v>49</v>
      </c>
      <c r="D322">
        <v>14</v>
      </c>
      <c r="E322" t="s">
        <v>1087</v>
      </c>
      <c r="F322" s="18" t="s">
        <v>737</v>
      </c>
      <c r="G322" s="30">
        <v>52.66722</v>
      </c>
      <c r="H322" s="30">
        <v>-0.59601000000000004</v>
      </c>
      <c r="I322">
        <v>71</v>
      </c>
      <c r="J322" s="12">
        <v>-8.3600034713745099</v>
      </c>
      <c r="K322" s="12" t="s">
        <v>1088</v>
      </c>
      <c r="L322" s="1" t="s">
        <v>591</v>
      </c>
      <c r="M322" s="1" t="s">
        <v>2364</v>
      </c>
      <c r="N322" t="s">
        <v>592</v>
      </c>
      <c r="P322" s="36" t="s">
        <v>1089</v>
      </c>
      <c r="Q322" s="36" t="s">
        <v>104</v>
      </c>
      <c r="R322" s="36" t="s">
        <v>1090</v>
      </c>
      <c r="S322" t="s">
        <v>58</v>
      </c>
      <c r="T322" s="36" t="s">
        <v>1114</v>
      </c>
      <c r="V322" t="s">
        <v>139</v>
      </c>
      <c r="W322" s="36" t="s">
        <v>140</v>
      </c>
      <c r="X322" t="s">
        <v>79</v>
      </c>
      <c r="Y322" t="s">
        <v>79</v>
      </c>
      <c r="Z322">
        <v>170</v>
      </c>
      <c r="AB322" t="s">
        <v>1115</v>
      </c>
      <c r="AC322">
        <v>9</v>
      </c>
      <c r="AD322">
        <v>1</v>
      </c>
      <c r="AE322" t="s">
        <v>65</v>
      </c>
      <c r="AF322" t="s">
        <v>66</v>
      </c>
      <c r="AG322" t="s">
        <v>67</v>
      </c>
      <c r="AH322">
        <v>1</v>
      </c>
      <c r="AJ322" s="31"/>
      <c r="AK322" s="32">
        <v>25.755570625847703</v>
      </c>
      <c r="AL322" s="14">
        <v>16.740459213330748</v>
      </c>
      <c r="AM322" s="39">
        <v>16.899999999999999</v>
      </c>
      <c r="AN322" s="14">
        <v>15.499999999999998</v>
      </c>
      <c r="AO322" s="15">
        <v>-8.4782608695652186</v>
      </c>
      <c r="AP322" s="15">
        <v>-7.6826427049021504</v>
      </c>
      <c r="AQ322" s="15">
        <v>9.9521002210759004</v>
      </c>
      <c r="AR322" s="15">
        <v>11.30060558491161</v>
      </c>
      <c r="AS322" s="16">
        <v>0.70947000000000005</v>
      </c>
      <c r="AT322" s="12">
        <v>55</v>
      </c>
      <c r="AU322" s="17">
        <v>-0.11825739819070868</v>
      </c>
      <c r="AV322" s="17">
        <v>0.67736076647235954</v>
      </c>
      <c r="AW322" s="34" t="s">
        <v>1104</v>
      </c>
      <c r="AX322" t="s">
        <v>198</v>
      </c>
      <c r="AY322" t="s">
        <v>198</v>
      </c>
      <c r="AZ322" t="s">
        <v>1821</v>
      </c>
      <c r="BA322" t="s">
        <v>198</v>
      </c>
      <c r="BB322" t="s">
        <v>198</v>
      </c>
      <c r="BC322" t="s">
        <v>198</v>
      </c>
      <c r="BD322" s="55">
        <f t="shared" si="25"/>
        <v>0.16666666666666666</v>
      </c>
      <c r="BE322" t="s">
        <v>2371</v>
      </c>
    </row>
    <row r="323" spans="1:57" ht="17" x14ac:dyDescent="0.2">
      <c r="A323" t="s">
        <v>2147</v>
      </c>
      <c r="B323" s="36" t="s">
        <v>1086</v>
      </c>
      <c r="C323" s="36" t="s">
        <v>49</v>
      </c>
      <c r="D323">
        <v>14</v>
      </c>
      <c r="E323" t="s">
        <v>1087</v>
      </c>
      <c r="F323" s="18" t="s">
        <v>737</v>
      </c>
      <c r="G323" s="30">
        <v>52.66722</v>
      </c>
      <c r="H323" s="30">
        <v>-0.59601000000000004</v>
      </c>
      <c r="I323">
        <v>71</v>
      </c>
      <c r="J323" s="12">
        <v>-8.3600034713745099</v>
      </c>
      <c r="K323" s="12" t="s">
        <v>1088</v>
      </c>
      <c r="L323" s="1" t="s">
        <v>591</v>
      </c>
      <c r="M323" s="1" t="s">
        <v>2364</v>
      </c>
      <c r="N323" t="s">
        <v>592</v>
      </c>
      <c r="P323" s="36" t="s">
        <v>1089</v>
      </c>
      <c r="Q323" s="36" t="s">
        <v>104</v>
      </c>
      <c r="R323" s="36" t="s">
        <v>1090</v>
      </c>
      <c r="S323" t="s">
        <v>58</v>
      </c>
      <c r="T323" s="36" t="s">
        <v>1116</v>
      </c>
      <c r="V323" t="s">
        <v>656</v>
      </c>
      <c r="W323" s="19" t="s">
        <v>84</v>
      </c>
      <c r="X323" t="s">
        <v>85</v>
      </c>
      <c r="Y323" t="s">
        <v>85</v>
      </c>
      <c r="Z323">
        <v>177</v>
      </c>
      <c r="AB323" t="s">
        <v>1117</v>
      </c>
      <c r="AC323">
        <v>2</v>
      </c>
      <c r="AD323">
        <v>0</v>
      </c>
      <c r="AE323" t="s">
        <v>188</v>
      </c>
      <c r="AF323" t="s">
        <v>66</v>
      </c>
      <c r="AG323" t="s">
        <v>67</v>
      </c>
      <c r="AH323">
        <v>0</v>
      </c>
      <c r="AJ323" s="31"/>
      <c r="AK323" s="32">
        <v>25.65869017632242</v>
      </c>
      <c r="AL323" s="12">
        <v>16.645516372795971</v>
      </c>
      <c r="AM323" s="39">
        <v>16.8</v>
      </c>
      <c r="AN323" s="14">
        <v>15.4</v>
      </c>
      <c r="AO323" s="15">
        <v>-8.6956521739130395</v>
      </c>
      <c r="AP323" s="15">
        <v>-7.8366826196473482</v>
      </c>
      <c r="AQ323" s="15">
        <v>9.5836403831982384</v>
      </c>
      <c r="AR323" s="15">
        <v>11.039520983648563</v>
      </c>
      <c r="AS323" s="16">
        <v>0.71011000000000002</v>
      </c>
      <c r="AT323" s="12">
        <v>45</v>
      </c>
      <c r="AU323" s="17">
        <v>-0.33564870253852952</v>
      </c>
      <c r="AV323" s="17">
        <v>0.5233208517271617</v>
      </c>
      <c r="AW323" s="34" t="s">
        <v>1104</v>
      </c>
      <c r="AX323" t="s">
        <v>198</v>
      </c>
      <c r="AY323" t="s">
        <v>198</v>
      </c>
      <c r="AZ323" t="s">
        <v>1821</v>
      </c>
      <c r="BA323" t="s">
        <v>198</v>
      </c>
      <c r="BB323" t="s">
        <v>198</v>
      </c>
      <c r="BC323" t="s">
        <v>198</v>
      </c>
      <c r="BD323" s="55">
        <f t="shared" si="25"/>
        <v>0.16666666666666666</v>
      </c>
      <c r="BE323" t="s">
        <v>2371</v>
      </c>
    </row>
    <row r="324" spans="1:57" ht="17" x14ac:dyDescent="0.2">
      <c r="A324" t="s">
        <v>2148</v>
      </c>
      <c r="B324" s="36" t="s">
        <v>1086</v>
      </c>
      <c r="C324" s="36" t="s">
        <v>49</v>
      </c>
      <c r="D324">
        <v>14</v>
      </c>
      <c r="E324" t="s">
        <v>1087</v>
      </c>
      <c r="F324" s="18" t="s">
        <v>737</v>
      </c>
      <c r="G324" s="30">
        <v>52.66722</v>
      </c>
      <c r="H324" s="30">
        <v>-0.59601000000000004</v>
      </c>
      <c r="I324">
        <v>71</v>
      </c>
      <c r="J324" s="12">
        <v>-8.3600034713745099</v>
      </c>
      <c r="K324" s="12" t="s">
        <v>1088</v>
      </c>
      <c r="L324" s="1" t="s">
        <v>591</v>
      </c>
      <c r="M324" s="1" t="s">
        <v>2364</v>
      </c>
      <c r="N324" t="s">
        <v>592</v>
      </c>
      <c r="P324" s="36" t="s">
        <v>1089</v>
      </c>
      <c r="Q324" s="36" t="s">
        <v>104</v>
      </c>
      <c r="R324" s="36" t="s">
        <v>1090</v>
      </c>
      <c r="S324" t="s">
        <v>58</v>
      </c>
      <c r="T324" s="36" t="s">
        <v>1118</v>
      </c>
      <c r="V324" t="s">
        <v>965</v>
      </c>
      <c r="W324" s="36" t="s">
        <v>77</v>
      </c>
      <c r="X324" t="s">
        <v>79</v>
      </c>
      <c r="Y324" t="s">
        <v>79</v>
      </c>
      <c r="Z324">
        <v>161</v>
      </c>
      <c r="AA324" t="s">
        <v>1119</v>
      </c>
      <c r="AB324" t="s">
        <v>1120</v>
      </c>
      <c r="AC324">
        <v>14</v>
      </c>
      <c r="AD324">
        <v>1</v>
      </c>
      <c r="AE324" t="s">
        <v>73</v>
      </c>
      <c r="AF324" t="s">
        <v>66</v>
      </c>
      <c r="AG324" t="s">
        <v>67</v>
      </c>
      <c r="AH324">
        <v>2</v>
      </c>
      <c r="AJ324" s="33">
        <v>-5.9371085315193142</v>
      </c>
      <c r="AK324" s="32">
        <v>25.949331524898277</v>
      </c>
      <c r="AL324" s="14">
        <v>16.93034489440031</v>
      </c>
      <c r="AM324" s="39">
        <v>17.100000000000001</v>
      </c>
      <c r="AN324" s="14">
        <v>15.700000000000001</v>
      </c>
      <c r="AO324" s="15">
        <v>-8.0434782608695592</v>
      </c>
      <c r="AP324" s="15">
        <v>-7.3745628754117405</v>
      </c>
      <c r="AQ324" s="15">
        <v>10.689019896831256</v>
      </c>
      <c r="AR324" s="15">
        <v>11.822774787437728</v>
      </c>
      <c r="AS324" s="16">
        <v>0.71048</v>
      </c>
      <c r="AT324" s="12">
        <v>51</v>
      </c>
      <c r="AU324" s="17">
        <v>0.31652521050495075</v>
      </c>
      <c r="AV324" s="17">
        <v>0.98544059596276945</v>
      </c>
      <c r="AW324" s="34" t="s">
        <v>1104</v>
      </c>
      <c r="AX324" t="s">
        <v>198</v>
      </c>
      <c r="AY324" t="s">
        <v>198</v>
      </c>
      <c r="AZ324" t="s">
        <v>1821</v>
      </c>
      <c r="BA324" t="s">
        <v>198</v>
      </c>
      <c r="BB324" t="s">
        <v>198</v>
      </c>
      <c r="BC324" t="s">
        <v>198</v>
      </c>
      <c r="BD324" s="55">
        <f t="shared" si="25"/>
        <v>0.16666666666666666</v>
      </c>
      <c r="BE324" t="s">
        <v>2371</v>
      </c>
    </row>
    <row r="325" spans="1:57" ht="17" x14ac:dyDescent="0.2">
      <c r="A325" t="s">
        <v>2149</v>
      </c>
      <c r="B325" s="36" t="s">
        <v>1086</v>
      </c>
      <c r="C325" s="36" t="s">
        <v>49</v>
      </c>
      <c r="D325">
        <v>14</v>
      </c>
      <c r="E325" t="s">
        <v>1087</v>
      </c>
      <c r="F325" s="18" t="s">
        <v>737</v>
      </c>
      <c r="G325" s="30">
        <v>52.66722</v>
      </c>
      <c r="H325" s="30">
        <v>-0.59601000000000004</v>
      </c>
      <c r="I325">
        <v>71</v>
      </c>
      <c r="J325" s="12">
        <v>-8.3600034713745099</v>
      </c>
      <c r="K325" s="12" t="s">
        <v>1088</v>
      </c>
      <c r="L325" s="1" t="s">
        <v>591</v>
      </c>
      <c r="M325" s="1" t="s">
        <v>2364</v>
      </c>
      <c r="N325" t="s">
        <v>592</v>
      </c>
      <c r="P325" s="36" t="s">
        <v>408</v>
      </c>
      <c r="Q325" s="36" t="s">
        <v>104</v>
      </c>
      <c r="R325" s="36" t="s">
        <v>1090</v>
      </c>
      <c r="S325" t="s">
        <v>58</v>
      </c>
      <c r="T325" s="36" t="s">
        <v>1121</v>
      </c>
      <c r="U325" t="s">
        <v>1122</v>
      </c>
      <c r="V325" t="s">
        <v>71</v>
      </c>
      <c r="W325" t="s">
        <v>71</v>
      </c>
      <c r="X325" t="s">
        <v>85</v>
      </c>
      <c r="Y325" t="s">
        <v>85</v>
      </c>
      <c r="AB325" t="s">
        <v>1123</v>
      </c>
      <c r="AC325">
        <v>3</v>
      </c>
      <c r="AD325">
        <v>0</v>
      </c>
      <c r="AE325" t="s">
        <v>1076</v>
      </c>
      <c r="AF325" t="s">
        <v>66</v>
      </c>
      <c r="AG325" t="s">
        <v>1124</v>
      </c>
      <c r="AH325">
        <v>0</v>
      </c>
      <c r="AJ325" s="31"/>
      <c r="AK325" s="32">
        <v>25.949331524898277</v>
      </c>
      <c r="AL325" s="12">
        <v>16.93034489440031</v>
      </c>
      <c r="AM325" s="39">
        <v>17.100000000000001</v>
      </c>
      <c r="AN325" s="14">
        <v>15.700000000000001</v>
      </c>
      <c r="AO325" s="15">
        <v>-8.0434782608695592</v>
      </c>
      <c r="AP325" s="15">
        <v>-7.3745628754117405</v>
      </c>
      <c r="AQ325" s="15">
        <v>10.689019896831256</v>
      </c>
      <c r="AR325" s="15">
        <v>11.822774787437728</v>
      </c>
      <c r="AS325" s="16">
        <v>0.70955999999999997</v>
      </c>
      <c r="AT325" s="12">
        <v>58</v>
      </c>
      <c r="AU325" s="17">
        <v>0.31652521050495075</v>
      </c>
      <c r="AV325" s="17">
        <v>0.98544059596276945</v>
      </c>
      <c r="AW325" s="34" t="s">
        <v>1104</v>
      </c>
      <c r="AX325" t="s">
        <v>198</v>
      </c>
      <c r="AY325" t="s">
        <v>198</v>
      </c>
      <c r="AZ325" t="s">
        <v>1821</v>
      </c>
      <c r="BA325" t="s">
        <v>198</v>
      </c>
      <c r="BB325" t="s">
        <v>198</v>
      </c>
      <c r="BC325" t="s">
        <v>198</v>
      </c>
      <c r="BD325" s="55">
        <f t="shared" si="25"/>
        <v>0.16666666666666666</v>
      </c>
      <c r="BE325" t="s">
        <v>2371</v>
      </c>
    </row>
    <row r="326" spans="1:57" ht="17" x14ac:dyDescent="0.2">
      <c r="A326" t="s">
        <v>2150</v>
      </c>
      <c r="B326" s="36" t="s">
        <v>1086</v>
      </c>
      <c r="C326" s="36" t="s">
        <v>49</v>
      </c>
      <c r="D326">
        <v>14</v>
      </c>
      <c r="E326" t="s">
        <v>1087</v>
      </c>
      <c r="F326" s="18" t="s">
        <v>737</v>
      </c>
      <c r="G326" s="30">
        <v>52.66722</v>
      </c>
      <c r="H326" s="30">
        <v>-0.59601000000000004</v>
      </c>
      <c r="I326">
        <v>71</v>
      </c>
      <c r="J326" s="12">
        <v>-8.3600034713745099</v>
      </c>
      <c r="K326" s="12" t="s">
        <v>1088</v>
      </c>
      <c r="L326" s="1" t="s">
        <v>591</v>
      </c>
      <c r="M326" s="1" t="s">
        <v>2364</v>
      </c>
      <c r="N326" t="s">
        <v>592</v>
      </c>
      <c r="P326" s="36" t="s">
        <v>1089</v>
      </c>
      <c r="Q326" s="36" t="s">
        <v>104</v>
      </c>
      <c r="R326" s="36" t="s">
        <v>1090</v>
      </c>
      <c r="S326" t="s">
        <v>58</v>
      </c>
      <c r="T326" s="36" t="s">
        <v>1125</v>
      </c>
      <c r="V326" t="s">
        <v>244</v>
      </c>
      <c r="W326" s="18" t="s">
        <v>135</v>
      </c>
      <c r="X326" t="s">
        <v>85</v>
      </c>
      <c r="Y326" t="s">
        <v>85</v>
      </c>
      <c r="Z326">
        <v>183</v>
      </c>
      <c r="AA326" t="s">
        <v>1126</v>
      </c>
      <c r="AB326" t="s">
        <v>1127</v>
      </c>
      <c r="AC326">
        <v>4</v>
      </c>
      <c r="AD326">
        <v>0</v>
      </c>
      <c r="AE326" t="s">
        <v>406</v>
      </c>
      <c r="AF326" t="s">
        <v>1128</v>
      </c>
      <c r="AG326" t="s">
        <v>67</v>
      </c>
      <c r="AH326">
        <v>0</v>
      </c>
      <c r="AJ326" s="31"/>
      <c r="AK326" s="32">
        <v>25.271168378221272</v>
      </c>
      <c r="AL326" s="12">
        <v>16.265745010656847</v>
      </c>
      <c r="AM326" s="39">
        <v>16.399999999999999</v>
      </c>
      <c r="AN326" s="14">
        <v>14.999999999999998</v>
      </c>
      <c r="AO326" s="15">
        <v>-9.5652173913043477</v>
      </c>
      <c r="AP326" s="15">
        <v>-8.4528422786281752</v>
      </c>
      <c r="AQ326" s="15">
        <v>8.109801031687546</v>
      </c>
      <c r="AR326" s="15">
        <v>9.9951825785963138</v>
      </c>
      <c r="AS326" s="16"/>
      <c r="AT326" s="16"/>
      <c r="AU326" s="17">
        <v>-1.2052139199298377</v>
      </c>
      <c r="AV326" s="17">
        <v>-9.2838807253665223E-2</v>
      </c>
      <c r="AW326" s="34" t="s">
        <v>1104</v>
      </c>
      <c r="AX326" t="s">
        <v>1821</v>
      </c>
      <c r="AY326" t="s">
        <v>198</v>
      </c>
      <c r="AZ326" t="s">
        <v>1556</v>
      </c>
      <c r="BA326" t="s">
        <v>1556</v>
      </c>
      <c r="BB326" t="s">
        <v>198</v>
      </c>
      <c r="BC326" t="s">
        <v>1556</v>
      </c>
      <c r="BD326" s="55">
        <f>1/3</f>
        <v>0.33333333333333331</v>
      </c>
      <c r="BE326" t="s">
        <v>2371</v>
      </c>
    </row>
    <row r="327" spans="1:57" ht="17" x14ac:dyDescent="0.2">
      <c r="A327" t="s">
        <v>2151</v>
      </c>
      <c r="B327" s="36" t="s">
        <v>1086</v>
      </c>
      <c r="C327" s="36" t="s">
        <v>49</v>
      </c>
      <c r="D327">
        <v>14</v>
      </c>
      <c r="E327" t="s">
        <v>1087</v>
      </c>
      <c r="F327" s="18" t="s">
        <v>737</v>
      </c>
      <c r="G327" s="30">
        <v>52.66722</v>
      </c>
      <c r="H327" s="30">
        <v>-0.59601000000000004</v>
      </c>
      <c r="I327">
        <v>71</v>
      </c>
      <c r="J327" s="12">
        <v>-8.3600034713745099</v>
      </c>
      <c r="K327" s="12" t="s">
        <v>1088</v>
      </c>
      <c r="L327" s="1" t="s">
        <v>591</v>
      </c>
      <c r="M327" s="1" t="s">
        <v>2364</v>
      </c>
      <c r="N327" t="s">
        <v>592</v>
      </c>
      <c r="P327" s="36" t="s">
        <v>1089</v>
      </c>
      <c r="Q327" s="36" t="s">
        <v>104</v>
      </c>
      <c r="R327" s="36" t="s">
        <v>1090</v>
      </c>
      <c r="S327" t="s">
        <v>58</v>
      </c>
      <c r="T327" s="36" t="s">
        <v>1129</v>
      </c>
      <c r="U327" s="36" t="s">
        <v>1130</v>
      </c>
      <c r="V327" s="43" t="s">
        <v>1131</v>
      </c>
      <c r="W327" s="43" t="s">
        <v>192</v>
      </c>
      <c r="X327" t="s">
        <v>62</v>
      </c>
      <c r="Y327" t="s">
        <v>85</v>
      </c>
      <c r="AB327" t="s">
        <v>1132</v>
      </c>
      <c r="AC327">
        <v>2</v>
      </c>
      <c r="AD327">
        <v>0</v>
      </c>
      <c r="AE327" t="s">
        <v>65</v>
      </c>
      <c r="AF327" t="s">
        <v>66</v>
      </c>
      <c r="AG327" t="s">
        <v>1133</v>
      </c>
      <c r="AH327">
        <v>0</v>
      </c>
      <c r="AJ327" s="31"/>
      <c r="AK327" s="32">
        <v>25.949331524898277</v>
      </c>
      <c r="AL327" s="14">
        <v>16.93034489440031</v>
      </c>
      <c r="AM327" s="39">
        <v>17.100000000000001</v>
      </c>
      <c r="AN327" s="14">
        <v>15.700000000000001</v>
      </c>
      <c r="AO327" s="15">
        <v>-8.0434782608695592</v>
      </c>
      <c r="AP327" s="15">
        <v>-7.3745628754117405</v>
      </c>
      <c r="AQ327" s="15">
        <v>10.689019896831256</v>
      </c>
      <c r="AR327" s="15">
        <v>11.822774787437728</v>
      </c>
      <c r="AS327" s="16">
        <v>0.70947000000000005</v>
      </c>
      <c r="AT327" s="12">
        <v>35</v>
      </c>
      <c r="AU327" s="17">
        <v>0.31652521050495075</v>
      </c>
      <c r="AV327" s="17">
        <v>0.98544059596276945</v>
      </c>
      <c r="AW327" s="34" t="s">
        <v>1104</v>
      </c>
      <c r="AX327" t="s">
        <v>198</v>
      </c>
      <c r="AY327" t="s">
        <v>198</v>
      </c>
      <c r="AZ327" t="s">
        <v>1821</v>
      </c>
      <c r="BA327" t="s">
        <v>198</v>
      </c>
      <c r="BB327" t="s">
        <v>198</v>
      </c>
      <c r="BC327" t="s">
        <v>198</v>
      </c>
      <c r="BD327" s="55">
        <f>1/6</f>
        <v>0.16666666666666666</v>
      </c>
      <c r="BE327" t="s">
        <v>2371</v>
      </c>
    </row>
    <row r="328" spans="1:57" ht="17" x14ac:dyDescent="0.2">
      <c r="A328" t="s">
        <v>2152</v>
      </c>
      <c r="B328" s="36" t="s">
        <v>1086</v>
      </c>
      <c r="C328" s="36" t="s">
        <v>49</v>
      </c>
      <c r="D328">
        <v>14</v>
      </c>
      <c r="E328" t="s">
        <v>1087</v>
      </c>
      <c r="F328" s="18" t="s">
        <v>737</v>
      </c>
      <c r="G328" s="30">
        <v>52.66722</v>
      </c>
      <c r="H328" s="30">
        <v>-0.59601000000000004</v>
      </c>
      <c r="I328">
        <v>71</v>
      </c>
      <c r="J328" s="12">
        <v>-8.3600034713745099</v>
      </c>
      <c r="K328" s="12" t="s">
        <v>1088</v>
      </c>
      <c r="L328" s="1" t="s">
        <v>591</v>
      </c>
      <c r="M328" s="1" t="s">
        <v>2364</v>
      </c>
      <c r="N328" t="s">
        <v>592</v>
      </c>
      <c r="P328" s="36" t="s">
        <v>1089</v>
      </c>
      <c r="Q328" s="36" t="s">
        <v>104</v>
      </c>
      <c r="R328" s="36" t="s">
        <v>1090</v>
      </c>
      <c r="S328" t="s">
        <v>58</v>
      </c>
      <c r="T328" s="36" t="s">
        <v>1134</v>
      </c>
      <c r="V328" t="s">
        <v>320</v>
      </c>
      <c r="W328" s="19" t="s">
        <v>84</v>
      </c>
      <c r="X328" t="s">
        <v>85</v>
      </c>
      <c r="Y328" t="s">
        <v>85</v>
      </c>
      <c r="AB328" t="s">
        <v>1135</v>
      </c>
      <c r="AC328">
        <v>5</v>
      </c>
      <c r="AD328">
        <v>0</v>
      </c>
      <c r="AE328" t="s">
        <v>202</v>
      </c>
      <c r="AF328" t="s">
        <v>66</v>
      </c>
      <c r="AG328" t="s">
        <v>1133</v>
      </c>
      <c r="AH328">
        <v>0</v>
      </c>
      <c r="AJ328" s="31"/>
      <c r="AK328" s="32">
        <v>24.980527029645419</v>
      </c>
      <c r="AL328" s="12">
        <v>15.980916489052511</v>
      </c>
      <c r="AM328" s="39">
        <v>16.100000000000001</v>
      </c>
      <c r="AN328" s="14">
        <v>14.700000000000001</v>
      </c>
      <c r="AO328" s="15">
        <v>-10.217391304347821</v>
      </c>
      <c r="AP328" s="15">
        <v>-8.9149620228637829</v>
      </c>
      <c r="AQ328" s="15">
        <v>7.0044215180545404</v>
      </c>
      <c r="AR328" s="15">
        <v>9.2119287748071468</v>
      </c>
      <c r="AS328" s="16"/>
      <c r="AT328" s="16"/>
      <c r="AU328" s="17">
        <v>-1.8573878329733109</v>
      </c>
      <c r="AV328" s="17">
        <v>-0.55495855148927298</v>
      </c>
      <c r="AW328" s="34" t="s">
        <v>1104</v>
      </c>
      <c r="AX328" t="s">
        <v>1821</v>
      </c>
      <c r="AY328" t="s">
        <v>198</v>
      </c>
      <c r="AZ328" t="s">
        <v>1556</v>
      </c>
      <c r="BA328" t="s">
        <v>1556</v>
      </c>
      <c r="BB328" t="s">
        <v>1821</v>
      </c>
      <c r="BC328" t="s">
        <v>1556</v>
      </c>
      <c r="BD328" s="55">
        <f>2/3</f>
        <v>0.66666666666666663</v>
      </c>
      <c r="BE328" t="s">
        <v>2372</v>
      </c>
    </row>
    <row r="329" spans="1:57" ht="17" x14ac:dyDescent="0.2">
      <c r="A329" t="s">
        <v>2153</v>
      </c>
      <c r="B329" s="36" t="s">
        <v>1086</v>
      </c>
      <c r="C329" s="36" t="s">
        <v>49</v>
      </c>
      <c r="D329">
        <v>14</v>
      </c>
      <c r="E329" t="s">
        <v>1087</v>
      </c>
      <c r="F329" s="18" t="s">
        <v>737</v>
      </c>
      <c r="G329" s="30">
        <v>52.66722</v>
      </c>
      <c r="H329" s="30">
        <v>-0.59601000000000004</v>
      </c>
      <c r="I329">
        <v>71</v>
      </c>
      <c r="J329" s="12">
        <v>-8.3600034713745099</v>
      </c>
      <c r="K329" s="12" t="s">
        <v>1088</v>
      </c>
      <c r="L329" s="1" t="s">
        <v>591</v>
      </c>
      <c r="M329" s="1" t="s">
        <v>2364</v>
      </c>
      <c r="N329" t="s">
        <v>592</v>
      </c>
      <c r="P329" s="36" t="s">
        <v>1089</v>
      </c>
      <c r="Q329" s="36" t="s">
        <v>104</v>
      </c>
      <c r="R329" s="36" t="s">
        <v>1090</v>
      </c>
      <c r="S329" t="s">
        <v>58</v>
      </c>
      <c r="T329" s="36" t="s">
        <v>1136</v>
      </c>
      <c r="V329" t="s">
        <v>114</v>
      </c>
      <c r="W329" s="19" t="s">
        <v>84</v>
      </c>
      <c r="X329" t="s">
        <v>86</v>
      </c>
      <c r="Y329" t="s">
        <v>85</v>
      </c>
      <c r="Z329">
        <v>179</v>
      </c>
      <c r="AB329" t="s">
        <v>1137</v>
      </c>
      <c r="AC329">
        <v>2</v>
      </c>
      <c r="AD329">
        <v>0</v>
      </c>
      <c r="AE329" t="s">
        <v>202</v>
      </c>
      <c r="AF329" t="s">
        <v>66</v>
      </c>
      <c r="AG329" t="s">
        <v>1133</v>
      </c>
      <c r="AH329">
        <v>0</v>
      </c>
      <c r="AJ329" s="31"/>
      <c r="AK329" s="32">
        <v>26.530614222049991</v>
      </c>
      <c r="AL329" s="14">
        <v>17.500001937608989</v>
      </c>
      <c r="AM329" s="39">
        <v>17.7</v>
      </c>
      <c r="AN329" s="14">
        <v>16.3</v>
      </c>
      <c r="AO329" s="15">
        <v>-6.739130434782604</v>
      </c>
      <c r="AP329" s="15">
        <v>-6.4503233869405108</v>
      </c>
      <c r="AQ329" s="15">
        <v>12.899778924097282</v>
      </c>
      <c r="AR329" s="15">
        <v>13.389282395016084</v>
      </c>
      <c r="AS329" s="16"/>
      <c r="AT329" s="16"/>
      <c r="AU329" s="17">
        <v>1.620873036591906</v>
      </c>
      <c r="AV329" s="17">
        <v>1.9096800844339992</v>
      </c>
      <c r="AW329" s="34" t="s">
        <v>1104</v>
      </c>
      <c r="AX329" t="s">
        <v>198</v>
      </c>
      <c r="AY329" t="s">
        <v>198</v>
      </c>
      <c r="AZ329" t="s">
        <v>1556</v>
      </c>
      <c r="BA329" t="s">
        <v>1556</v>
      </c>
      <c r="BB329" t="s">
        <v>198</v>
      </c>
      <c r="BC329" t="s">
        <v>1556</v>
      </c>
      <c r="BD329" s="55">
        <f t="shared" ref="BD329:BD330" si="26">0/3</f>
        <v>0</v>
      </c>
      <c r="BE329" t="s">
        <v>2371</v>
      </c>
    </row>
    <row r="330" spans="1:57" ht="17" x14ac:dyDescent="0.2">
      <c r="A330" t="s">
        <v>2154</v>
      </c>
      <c r="B330" s="36" t="s">
        <v>1086</v>
      </c>
      <c r="C330" s="36" t="s">
        <v>49</v>
      </c>
      <c r="D330">
        <v>14</v>
      </c>
      <c r="E330" t="s">
        <v>1087</v>
      </c>
      <c r="F330" s="18" t="s">
        <v>737</v>
      </c>
      <c r="G330" s="30">
        <v>52.66722</v>
      </c>
      <c r="H330" s="30">
        <v>-0.59601000000000004</v>
      </c>
      <c r="I330">
        <v>71</v>
      </c>
      <c r="J330" s="12">
        <v>-8.3600034713745099</v>
      </c>
      <c r="K330" s="12" t="s">
        <v>1088</v>
      </c>
      <c r="L330" s="1" t="s">
        <v>591</v>
      </c>
      <c r="M330" s="1" t="s">
        <v>2364</v>
      </c>
      <c r="N330" t="s">
        <v>592</v>
      </c>
      <c r="P330" s="36" t="s">
        <v>1089</v>
      </c>
      <c r="Q330" s="36" t="s">
        <v>104</v>
      </c>
      <c r="R330" s="36" t="s">
        <v>1090</v>
      </c>
      <c r="S330" t="s">
        <v>58</v>
      </c>
      <c r="T330" s="36" t="s">
        <v>1138</v>
      </c>
      <c r="V330" t="s">
        <v>1139</v>
      </c>
      <c r="W330" t="s">
        <v>115</v>
      </c>
      <c r="X330" t="s">
        <v>79</v>
      </c>
      <c r="Y330" t="s">
        <v>79</v>
      </c>
      <c r="Z330">
        <v>162</v>
      </c>
      <c r="AB330" t="s">
        <v>1140</v>
      </c>
      <c r="AC330">
        <v>9</v>
      </c>
      <c r="AD330">
        <v>1</v>
      </c>
      <c r="AE330" t="s">
        <v>65</v>
      </c>
      <c r="AF330" t="s">
        <v>1141</v>
      </c>
      <c r="AG330" t="s">
        <v>67</v>
      </c>
      <c r="AH330">
        <v>1</v>
      </c>
      <c r="AJ330" s="31"/>
      <c r="AK330" s="32">
        <v>26.336853322999417</v>
      </c>
      <c r="AL330" s="12">
        <v>17.310116256539427</v>
      </c>
      <c r="AM330" s="39">
        <v>17.5</v>
      </c>
      <c r="AN330" s="14">
        <v>16.100000000000001</v>
      </c>
      <c r="AO330" s="15">
        <v>-7.1739130434782545</v>
      </c>
      <c r="AP330" s="15">
        <v>-6.7584032164309278</v>
      </c>
      <c r="AQ330" s="15">
        <v>12.162859248341942</v>
      </c>
      <c r="AR330" s="15">
        <v>12.867113192489953</v>
      </c>
      <c r="AS330" s="16"/>
      <c r="AT330" s="16"/>
      <c r="AU330" s="17">
        <v>1.1860904278962554</v>
      </c>
      <c r="AV330" s="17">
        <v>1.6016002549435822</v>
      </c>
      <c r="AW330" s="34" t="s">
        <v>1104</v>
      </c>
      <c r="AX330" t="s">
        <v>198</v>
      </c>
      <c r="AY330" t="s">
        <v>198</v>
      </c>
      <c r="AZ330" t="s">
        <v>1556</v>
      </c>
      <c r="BA330" t="s">
        <v>1556</v>
      </c>
      <c r="BB330" t="s">
        <v>198</v>
      </c>
      <c r="BC330" t="s">
        <v>1556</v>
      </c>
      <c r="BD330" s="55">
        <f t="shared" si="26"/>
        <v>0</v>
      </c>
      <c r="BE330" t="s">
        <v>2371</v>
      </c>
    </row>
    <row r="331" spans="1:57" ht="17" x14ac:dyDescent="0.2">
      <c r="A331" t="s">
        <v>2155</v>
      </c>
      <c r="B331" s="36" t="s">
        <v>1086</v>
      </c>
      <c r="C331" s="36" t="s">
        <v>49</v>
      </c>
      <c r="D331">
        <v>14</v>
      </c>
      <c r="E331" t="s">
        <v>1087</v>
      </c>
      <c r="F331" s="18" t="s">
        <v>737</v>
      </c>
      <c r="G331" s="30">
        <v>52.66722</v>
      </c>
      <c r="H331" s="30">
        <v>-0.59601000000000004</v>
      </c>
      <c r="I331">
        <v>71</v>
      </c>
      <c r="J331" s="12">
        <v>-8.3600034713745099</v>
      </c>
      <c r="K331" s="12" t="s">
        <v>1088</v>
      </c>
      <c r="L331" s="1" t="s">
        <v>591</v>
      </c>
      <c r="M331" s="1" t="s">
        <v>2364</v>
      </c>
      <c r="N331" t="s">
        <v>592</v>
      </c>
      <c r="P331" s="36" t="s">
        <v>1089</v>
      </c>
      <c r="Q331" s="36" t="s">
        <v>104</v>
      </c>
      <c r="R331" s="36" t="s">
        <v>1090</v>
      </c>
      <c r="S331" t="s">
        <v>58</v>
      </c>
      <c r="T331" s="36" t="s">
        <v>1142</v>
      </c>
      <c r="V331" t="s">
        <v>965</v>
      </c>
      <c r="W331" s="36" t="s">
        <v>77</v>
      </c>
      <c r="X331" t="s">
        <v>79</v>
      </c>
      <c r="Y331" t="s">
        <v>79</v>
      </c>
      <c r="Z331">
        <v>159</v>
      </c>
      <c r="AA331" t="s">
        <v>1143</v>
      </c>
      <c r="AB331" t="s">
        <v>1144</v>
      </c>
      <c r="AC331">
        <v>12</v>
      </c>
      <c r="AD331">
        <v>1</v>
      </c>
      <c r="AE331" t="s">
        <v>73</v>
      </c>
      <c r="AF331" t="s">
        <v>66</v>
      </c>
      <c r="AG331" t="s">
        <v>67</v>
      </c>
      <c r="AH331">
        <v>2</v>
      </c>
      <c r="AJ331" s="33">
        <v>-5.7506386065356061</v>
      </c>
      <c r="AK331" s="32">
        <v>26.14309242394885</v>
      </c>
      <c r="AL331" s="14">
        <v>17.120230575469872</v>
      </c>
      <c r="AM331" s="39">
        <v>17.3</v>
      </c>
      <c r="AN331" s="14">
        <v>15.9</v>
      </c>
      <c r="AO331" s="15">
        <v>-7.6086956521739086</v>
      </c>
      <c r="AP331" s="15">
        <v>-7.0664830459213235</v>
      </c>
      <c r="AQ331" s="15">
        <v>11.425939572586595</v>
      </c>
      <c r="AR331" s="15">
        <v>12.344943989963859</v>
      </c>
      <c r="AS331" s="16">
        <v>0.71003000000000005</v>
      </c>
      <c r="AT331" s="12">
        <v>82</v>
      </c>
      <c r="AU331" s="17">
        <v>0.7513078192006013</v>
      </c>
      <c r="AV331" s="17">
        <v>1.2935204254531865</v>
      </c>
      <c r="AW331" s="34" t="s">
        <v>1104</v>
      </c>
      <c r="AX331" t="s">
        <v>198</v>
      </c>
      <c r="AY331" t="s">
        <v>198</v>
      </c>
      <c r="AZ331" t="s">
        <v>1821</v>
      </c>
      <c r="BA331" t="s">
        <v>198</v>
      </c>
      <c r="BB331" t="s">
        <v>198</v>
      </c>
      <c r="BC331" t="s">
        <v>198</v>
      </c>
      <c r="BD331" s="55">
        <f>1/6</f>
        <v>0.16666666666666666</v>
      </c>
      <c r="BE331" t="s">
        <v>2371</v>
      </c>
    </row>
    <row r="332" spans="1:57" ht="17" x14ac:dyDescent="0.2">
      <c r="A332" t="s">
        <v>2156</v>
      </c>
      <c r="B332" s="36" t="s">
        <v>1086</v>
      </c>
      <c r="C332" s="36" t="s">
        <v>49</v>
      </c>
      <c r="D332">
        <v>14</v>
      </c>
      <c r="E332" t="s">
        <v>1087</v>
      </c>
      <c r="F332" s="18" t="s">
        <v>737</v>
      </c>
      <c r="G332" s="30">
        <v>52.66722</v>
      </c>
      <c r="H332" s="30">
        <v>-0.59601000000000004</v>
      </c>
      <c r="I332">
        <v>71</v>
      </c>
      <c r="J332" s="12">
        <v>-8.3600034713745099</v>
      </c>
      <c r="K332" s="12" t="s">
        <v>1088</v>
      </c>
      <c r="L332" s="1" t="s">
        <v>591</v>
      </c>
      <c r="M332" s="1" t="s">
        <v>2364</v>
      </c>
      <c r="N332" t="s">
        <v>592</v>
      </c>
      <c r="P332" s="36" t="s">
        <v>1089</v>
      </c>
      <c r="Q332" s="36" t="s">
        <v>104</v>
      </c>
      <c r="R332" s="36" t="s">
        <v>1090</v>
      </c>
      <c r="S332" t="s">
        <v>58</v>
      </c>
      <c r="T332" s="36" t="s">
        <v>1145</v>
      </c>
      <c r="V332" t="s">
        <v>265</v>
      </c>
      <c r="W332" t="s">
        <v>115</v>
      </c>
      <c r="X332" t="s">
        <v>62</v>
      </c>
      <c r="Y332" t="s">
        <v>79</v>
      </c>
      <c r="AA332" t="s">
        <v>1146</v>
      </c>
      <c r="AB332" t="s">
        <v>1147</v>
      </c>
      <c r="AC332">
        <v>8</v>
      </c>
      <c r="AD332">
        <v>0</v>
      </c>
      <c r="AE332" t="s">
        <v>73</v>
      </c>
      <c r="AF332" t="s">
        <v>66</v>
      </c>
      <c r="AG332" t="s">
        <v>67</v>
      </c>
      <c r="AH332">
        <v>1</v>
      </c>
      <c r="AJ332" s="31"/>
      <c r="AK332" s="32">
        <v>25.755570625847703</v>
      </c>
      <c r="AL332" s="12">
        <v>16.740459213330748</v>
      </c>
      <c r="AM332" s="39">
        <v>16.899999999999999</v>
      </c>
      <c r="AN332" s="14">
        <v>15.499999999999998</v>
      </c>
      <c r="AO332" s="15">
        <v>-8.4782608695652186</v>
      </c>
      <c r="AP332" s="15">
        <v>-7.6826427049021504</v>
      </c>
      <c r="AQ332" s="15">
        <v>9.9521002210759004</v>
      </c>
      <c r="AR332" s="15">
        <v>11.30060558491161</v>
      </c>
      <c r="AS332" s="16">
        <v>0.71045999999999998</v>
      </c>
      <c r="AT332" s="12">
        <v>76</v>
      </c>
      <c r="AU332" s="17">
        <v>-0.11825739819070868</v>
      </c>
      <c r="AV332" s="17">
        <v>0.67736076647235954</v>
      </c>
      <c r="AW332" s="34" t="s">
        <v>1104</v>
      </c>
      <c r="AX332" t="s">
        <v>198</v>
      </c>
      <c r="AY332" t="s">
        <v>198</v>
      </c>
      <c r="AZ332" t="s">
        <v>1821</v>
      </c>
      <c r="BA332" t="s">
        <v>198</v>
      </c>
      <c r="BB332" t="s">
        <v>198</v>
      </c>
      <c r="BC332" t="s">
        <v>198</v>
      </c>
      <c r="BD332" s="55">
        <f>1/6</f>
        <v>0.16666666666666666</v>
      </c>
      <c r="BE332" t="s">
        <v>2371</v>
      </c>
    </row>
    <row r="333" spans="1:57" ht="17" x14ac:dyDescent="0.2">
      <c r="A333" t="s">
        <v>2157</v>
      </c>
      <c r="B333" s="36" t="s">
        <v>1086</v>
      </c>
      <c r="C333" s="36" t="s">
        <v>49</v>
      </c>
      <c r="D333">
        <v>14</v>
      </c>
      <c r="E333" t="s">
        <v>1087</v>
      </c>
      <c r="F333" s="18" t="s">
        <v>737</v>
      </c>
      <c r="G333" s="30">
        <v>52.66722</v>
      </c>
      <c r="H333" s="30">
        <v>-0.59601000000000004</v>
      </c>
      <c r="I333">
        <v>71</v>
      </c>
      <c r="J333" s="12">
        <v>-8.3600034713745099</v>
      </c>
      <c r="K333" s="12" t="s">
        <v>1088</v>
      </c>
      <c r="L333" s="1" t="s">
        <v>591</v>
      </c>
      <c r="M333" s="1" t="s">
        <v>2364</v>
      </c>
      <c r="N333" t="s">
        <v>592</v>
      </c>
      <c r="P333" s="36" t="s">
        <v>1089</v>
      </c>
      <c r="Q333" s="36" t="s">
        <v>104</v>
      </c>
      <c r="R333" s="36" t="s">
        <v>1090</v>
      </c>
      <c r="S333" t="s">
        <v>58</v>
      </c>
      <c r="T333" s="36" t="s">
        <v>1148</v>
      </c>
      <c r="V333" t="s">
        <v>265</v>
      </c>
      <c r="W333" s="36" t="s">
        <v>115</v>
      </c>
      <c r="X333" t="s">
        <v>79</v>
      </c>
      <c r="Y333" t="s">
        <v>79</v>
      </c>
      <c r="Z333">
        <v>159</v>
      </c>
      <c r="AB333" t="s">
        <v>1149</v>
      </c>
      <c r="AC333">
        <v>12</v>
      </c>
      <c r="AD333">
        <v>1</v>
      </c>
      <c r="AE333" t="s">
        <v>261</v>
      </c>
      <c r="AF333" t="s">
        <v>66</v>
      </c>
      <c r="AG333" t="s">
        <v>67</v>
      </c>
      <c r="AH333">
        <v>2</v>
      </c>
      <c r="AJ333" s="31"/>
      <c r="AK333" s="32">
        <v>25.85245107537299</v>
      </c>
      <c r="AL333" s="14">
        <v>16.835402053865529</v>
      </c>
      <c r="AM333" s="39">
        <v>17</v>
      </c>
      <c r="AN333" s="14">
        <v>15.6</v>
      </c>
      <c r="AO333" s="15">
        <v>-8.2608695652173889</v>
      </c>
      <c r="AP333" s="15">
        <v>-7.5286027901569454</v>
      </c>
      <c r="AQ333" s="15">
        <v>10.320560058953578</v>
      </c>
      <c r="AR333" s="15">
        <v>11.561690186174669</v>
      </c>
      <c r="AS333" s="16"/>
      <c r="AT333" s="16"/>
      <c r="AU333" s="17">
        <v>9.9133906157121032E-2</v>
      </c>
      <c r="AV333" s="17">
        <v>0.8314006812175645</v>
      </c>
      <c r="AW333" s="34" t="s">
        <v>1104</v>
      </c>
      <c r="AX333" t="s">
        <v>198</v>
      </c>
      <c r="AY333" t="s">
        <v>198</v>
      </c>
      <c r="AZ333" t="s">
        <v>1556</v>
      </c>
      <c r="BA333" t="s">
        <v>1556</v>
      </c>
      <c r="BB333" t="s">
        <v>198</v>
      </c>
      <c r="BC333" t="s">
        <v>1556</v>
      </c>
      <c r="BD333" s="55">
        <f t="shared" ref="BD333:BD334" si="27">0/3</f>
        <v>0</v>
      </c>
      <c r="BE333" t="s">
        <v>2371</v>
      </c>
    </row>
    <row r="334" spans="1:57" ht="17" x14ac:dyDescent="0.2">
      <c r="A334" t="s">
        <v>2158</v>
      </c>
      <c r="B334" s="36" t="s">
        <v>1150</v>
      </c>
      <c r="C334" s="36" t="s">
        <v>49</v>
      </c>
      <c r="D334">
        <v>14</v>
      </c>
      <c r="E334" t="s">
        <v>1151</v>
      </c>
      <c r="F334" s="18" t="s">
        <v>1021</v>
      </c>
      <c r="G334" s="30">
        <v>53.360779999999998</v>
      </c>
      <c r="H334" s="30">
        <v>-0.57426999999999995</v>
      </c>
      <c r="I334">
        <v>57</v>
      </c>
      <c r="J334" s="12">
        <v>-8.5350036621093697</v>
      </c>
      <c r="K334" s="12" t="s">
        <v>1152</v>
      </c>
      <c r="L334" s="1" t="s">
        <v>591</v>
      </c>
      <c r="M334" s="1" t="s">
        <v>2368</v>
      </c>
      <c r="N334" t="s">
        <v>54</v>
      </c>
      <c r="P334" t="s">
        <v>1153</v>
      </c>
      <c r="Q334" s="36" t="s">
        <v>1154</v>
      </c>
      <c r="R334" s="36" t="s">
        <v>1155</v>
      </c>
      <c r="S334" t="s">
        <v>58</v>
      </c>
      <c r="T334" s="36" t="s">
        <v>1156</v>
      </c>
      <c r="V334" s="21" t="s">
        <v>1157</v>
      </c>
      <c r="W334" s="18" t="s">
        <v>127</v>
      </c>
      <c r="X334" t="s">
        <v>85</v>
      </c>
      <c r="Y334" s="1" t="s">
        <v>85</v>
      </c>
      <c r="Z334" s="1">
        <v>167</v>
      </c>
      <c r="AA334" s="1"/>
      <c r="AB334" s="1" t="s">
        <v>198</v>
      </c>
      <c r="AC334" s="1">
        <v>0</v>
      </c>
      <c r="AD334" s="1">
        <v>0</v>
      </c>
      <c r="AE334" s="1" t="s">
        <v>73</v>
      </c>
      <c r="AF334" s="1" t="s">
        <v>66</v>
      </c>
      <c r="AG334" s="1" t="s">
        <v>1158</v>
      </c>
      <c r="AH334" s="1">
        <v>0</v>
      </c>
      <c r="AJ334" s="31"/>
      <c r="AK334" s="32">
        <v>26.336853322999417</v>
      </c>
      <c r="AL334" s="14">
        <v>17.310116256539427</v>
      </c>
      <c r="AM334" s="39">
        <v>17.5</v>
      </c>
      <c r="AN334" s="14">
        <v>16.100000000000001</v>
      </c>
      <c r="AO334" s="15">
        <v>-7.1739130434782545</v>
      </c>
      <c r="AP334" s="15">
        <v>-6.7584032164309278</v>
      </c>
      <c r="AQ334" s="15">
        <v>12.162859248341942</v>
      </c>
      <c r="AR334" s="15">
        <v>12.867113192489953</v>
      </c>
      <c r="AS334" s="16"/>
      <c r="AT334" s="16"/>
      <c r="AU334" s="17">
        <v>1.3610906186311151</v>
      </c>
      <c r="AV334" s="17">
        <v>1.7766004456784419</v>
      </c>
      <c r="AW334" s="34" t="s">
        <v>886</v>
      </c>
      <c r="AX334" t="s">
        <v>198</v>
      </c>
      <c r="AY334" t="s">
        <v>198</v>
      </c>
      <c r="AZ334" t="s">
        <v>1556</v>
      </c>
      <c r="BA334" t="s">
        <v>1556</v>
      </c>
      <c r="BB334" t="s">
        <v>198</v>
      </c>
      <c r="BC334" t="s">
        <v>1556</v>
      </c>
      <c r="BD334" s="55">
        <f t="shared" si="27"/>
        <v>0</v>
      </c>
      <c r="BE334" t="s">
        <v>2371</v>
      </c>
    </row>
    <row r="335" spans="1:57" ht="17" x14ac:dyDescent="0.2">
      <c r="A335" t="s">
        <v>2159</v>
      </c>
      <c r="B335" s="36" t="s">
        <v>1159</v>
      </c>
      <c r="C335" s="36" t="s">
        <v>49</v>
      </c>
      <c r="D335">
        <v>14</v>
      </c>
      <c r="E335" t="s">
        <v>1160</v>
      </c>
      <c r="F335" s="18" t="s">
        <v>1021</v>
      </c>
      <c r="G335" s="30">
        <v>53.301819999999999</v>
      </c>
      <c r="H335" s="30">
        <v>-1.1240399999999999</v>
      </c>
      <c r="I335">
        <v>62</v>
      </c>
      <c r="J335" s="12">
        <v>-8.5075159072875906</v>
      </c>
      <c r="K335" s="12" t="s">
        <v>1161</v>
      </c>
      <c r="L335" s="1" t="s">
        <v>591</v>
      </c>
      <c r="M335" s="1" t="s">
        <v>2370</v>
      </c>
      <c r="N335" t="s">
        <v>54</v>
      </c>
      <c r="P335" s="36" t="s">
        <v>1056</v>
      </c>
      <c r="Q335" s="36" t="s">
        <v>1162</v>
      </c>
      <c r="R335" s="36" t="s">
        <v>884</v>
      </c>
      <c r="S335" t="s">
        <v>58</v>
      </c>
      <c r="T335" s="36" t="s">
        <v>1163</v>
      </c>
      <c r="V335">
        <v>29</v>
      </c>
      <c r="W335" s="19" t="s">
        <v>84</v>
      </c>
      <c r="X335" t="s">
        <v>85</v>
      </c>
      <c r="Y335" t="s">
        <v>85</v>
      </c>
      <c r="AH335">
        <v>0</v>
      </c>
      <c r="AJ335" s="31"/>
      <c r="AK335" s="32">
        <v>27.015016469676421</v>
      </c>
      <c r="AL335" s="12">
        <v>17.974716140282894</v>
      </c>
      <c r="AM335" s="39">
        <v>18.2</v>
      </c>
      <c r="AN335" s="14">
        <v>16.8</v>
      </c>
      <c r="AO335" s="15">
        <v>-5.6521739130434732</v>
      </c>
      <c r="AP335" s="15">
        <v>-5.680123813214486</v>
      </c>
      <c r="AQ335" s="15">
        <v>14.742078113485638</v>
      </c>
      <c r="AR335" s="15">
        <v>14.69470540133138</v>
      </c>
      <c r="AS335" s="16"/>
      <c r="AT335" s="16"/>
      <c r="AU335" s="17">
        <v>2.8553419942441174</v>
      </c>
      <c r="AV335" s="17">
        <v>2.8273920940731045</v>
      </c>
      <c r="AW335" s="34" t="s">
        <v>1164</v>
      </c>
      <c r="AX335" t="s">
        <v>198</v>
      </c>
      <c r="AY335" t="s">
        <v>1821</v>
      </c>
      <c r="AZ335" t="s">
        <v>1556</v>
      </c>
      <c r="BA335" t="s">
        <v>1556</v>
      </c>
      <c r="BB335" t="s">
        <v>198</v>
      </c>
      <c r="BC335" t="s">
        <v>1556</v>
      </c>
      <c r="BD335" s="55">
        <f>1/3</f>
        <v>0.33333333333333331</v>
      </c>
      <c r="BE335" t="s">
        <v>2371</v>
      </c>
    </row>
    <row r="336" spans="1:57" ht="17" x14ac:dyDescent="0.2">
      <c r="A336" t="s">
        <v>2160</v>
      </c>
      <c r="B336" s="36" t="s">
        <v>1159</v>
      </c>
      <c r="C336" s="36" t="s">
        <v>49</v>
      </c>
      <c r="D336">
        <v>14</v>
      </c>
      <c r="E336" t="s">
        <v>1160</v>
      </c>
      <c r="F336" s="18" t="s">
        <v>1021</v>
      </c>
      <c r="G336" s="30">
        <v>53.301819999999999</v>
      </c>
      <c r="H336" s="30">
        <v>-1.1240399999999999</v>
      </c>
      <c r="I336">
        <v>62</v>
      </c>
      <c r="J336" s="12">
        <v>-8.5075159072875906</v>
      </c>
      <c r="K336" s="12" t="s">
        <v>1161</v>
      </c>
      <c r="L336" s="1" t="s">
        <v>591</v>
      </c>
      <c r="M336" s="1" t="s">
        <v>2370</v>
      </c>
      <c r="N336" t="s">
        <v>54</v>
      </c>
      <c r="P336" s="36" t="s">
        <v>1056</v>
      </c>
      <c r="Q336" s="36" t="s">
        <v>1162</v>
      </c>
      <c r="R336" s="36" t="s">
        <v>810</v>
      </c>
      <c r="S336" t="s">
        <v>58</v>
      </c>
      <c r="T336" s="36" t="s">
        <v>1165</v>
      </c>
      <c r="V336">
        <v>29</v>
      </c>
      <c r="W336" s="19" t="s">
        <v>84</v>
      </c>
      <c r="X336" t="s">
        <v>85</v>
      </c>
      <c r="Y336" t="s">
        <v>85</v>
      </c>
      <c r="AH336">
        <v>0</v>
      </c>
      <c r="AJ336" s="31"/>
      <c r="AK336" s="32">
        <v>26.627494671575278</v>
      </c>
      <c r="AL336" s="14">
        <v>17.594944778143773</v>
      </c>
      <c r="AM336" s="39">
        <v>17.8</v>
      </c>
      <c r="AN336" s="14">
        <v>16.400000000000002</v>
      </c>
      <c r="AO336" s="15">
        <v>-6.5217391304347743</v>
      </c>
      <c r="AP336" s="15">
        <v>-6.2962834721953058</v>
      </c>
      <c r="AQ336" s="15">
        <v>13.26823876197496</v>
      </c>
      <c r="AR336" s="15">
        <v>13.650366996279143</v>
      </c>
      <c r="AS336" s="16"/>
      <c r="AT336" s="16"/>
      <c r="AU336" s="17">
        <v>1.9857767768528163</v>
      </c>
      <c r="AV336" s="17">
        <v>2.2112324350922847</v>
      </c>
      <c r="AW336" s="34" t="s">
        <v>1164</v>
      </c>
      <c r="AX336" t="s">
        <v>198</v>
      </c>
      <c r="AY336" t="s">
        <v>1821</v>
      </c>
      <c r="AZ336" t="s">
        <v>1556</v>
      </c>
      <c r="BA336" t="s">
        <v>1556</v>
      </c>
      <c r="BB336" t="s">
        <v>198</v>
      </c>
      <c r="BC336" t="s">
        <v>1556</v>
      </c>
      <c r="BD336" s="55">
        <f>1/3</f>
        <v>0.33333333333333331</v>
      </c>
      <c r="BE336" t="s">
        <v>2371</v>
      </c>
    </row>
    <row r="337" spans="1:57" ht="17" x14ac:dyDescent="0.2">
      <c r="A337" t="s">
        <v>2161</v>
      </c>
      <c r="B337" s="36" t="s">
        <v>1159</v>
      </c>
      <c r="C337" s="36" t="s">
        <v>49</v>
      </c>
      <c r="D337">
        <v>14</v>
      </c>
      <c r="E337" t="s">
        <v>1160</v>
      </c>
      <c r="F337" s="18" t="s">
        <v>1021</v>
      </c>
      <c r="G337" s="30">
        <v>53.301819999999999</v>
      </c>
      <c r="H337" s="30">
        <v>-1.1240399999999999</v>
      </c>
      <c r="I337">
        <v>62</v>
      </c>
      <c r="J337" s="12">
        <v>-8.5075159072875906</v>
      </c>
      <c r="K337" s="12" t="s">
        <v>1161</v>
      </c>
      <c r="L337" s="1" t="s">
        <v>591</v>
      </c>
      <c r="M337" s="1" t="s">
        <v>2370</v>
      </c>
      <c r="N337" t="s">
        <v>54</v>
      </c>
      <c r="P337" s="36" t="s">
        <v>1056</v>
      </c>
      <c r="Q337" s="36" t="s">
        <v>1162</v>
      </c>
      <c r="R337" s="36" t="s">
        <v>1155</v>
      </c>
      <c r="S337" t="s">
        <v>58</v>
      </c>
      <c r="T337" s="36" t="s">
        <v>1166</v>
      </c>
      <c r="V337">
        <v>29</v>
      </c>
      <c r="W337" s="19" t="s">
        <v>84</v>
      </c>
      <c r="X337" t="s">
        <v>85</v>
      </c>
      <c r="Y337" t="s">
        <v>85</v>
      </c>
      <c r="AH337">
        <v>0</v>
      </c>
      <c r="AJ337" s="31"/>
      <c r="AK337" s="32">
        <v>26.821255570625848</v>
      </c>
      <c r="AL337" s="12">
        <v>17.784830459213332</v>
      </c>
      <c r="AM337" s="39">
        <v>18</v>
      </c>
      <c r="AN337" s="14">
        <v>16.600000000000001</v>
      </c>
      <c r="AO337" s="15">
        <v>-6.0869565217391237</v>
      </c>
      <c r="AP337" s="15">
        <v>-5.988203642704903</v>
      </c>
      <c r="AQ337" s="15">
        <v>14.0051584377303</v>
      </c>
      <c r="AR337" s="15">
        <v>14.172536198805249</v>
      </c>
      <c r="AS337" s="16"/>
      <c r="AT337" s="16"/>
      <c r="AU337" s="17">
        <v>2.4205593855484668</v>
      </c>
      <c r="AV337" s="17">
        <v>2.5193122645826875</v>
      </c>
      <c r="AW337" s="34" t="s">
        <v>1164</v>
      </c>
      <c r="AX337" t="s">
        <v>198</v>
      </c>
      <c r="AY337" t="s">
        <v>1821</v>
      </c>
      <c r="AZ337" t="s">
        <v>1556</v>
      </c>
      <c r="BA337" t="s">
        <v>1556</v>
      </c>
      <c r="BB337" t="s">
        <v>198</v>
      </c>
      <c r="BC337" t="s">
        <v>1556</v>
      </c>
      <c r="BD337" s="55">
        <f>1/3</f>
        <v>0.33333333333333331</v>
      </c>
      <c r="BE337" t="s">
        <v>2371</v>
      </c>
    </row>
    <row r="338" spans="1:57" ht="17" x14ac:dyDescent="0.2">
      <c r="A338" t="s">
        <v>2162</v>
      </c>
      <c r="B338" s="36" t="s">
        <v>1159</v>
      </c>
      <c r="C338" s="36" t="s">
        <v>49</v>
      </c>
      <c r="D338">
        <v>14</v>
      </c>
      <c r="E338" t="s">
        <v>1160</v>
      </c>
      <c r="F338" s="18" t="s">
        <v>1021</v>
      </c>
      <c r="G338" s="30">
        <v>53.301819999999999</v>
      </c>
      <c r="H338" s="30">
        <v>-1.1240399999999999</v>
      </c>
      <c r="I338">
        <v>62</v>
      </c>
      <c r="J338" s="12">
        <v>-8.5075159072875906</v>
      </c>
      <c r="K338" s="12" t="s">
        <v>1161</v>
      </c>
      <c r="L338" s="1" t="s">
        <v>591</v>
      </c>
      <c r="M338" s="1" t="s">
        <v>2370</v>
      </c>
      <c r="N338" t="s">
        <v>54</v>
      </c>
      <c r="P338" s="36" t="s">
        <v>1056</v>
      </c>
      <c r="Q338" s="36" t="s">
        <v>1162</v>
      </c>
      <c r="R338" s="36" t="s">
        <v>884</v>
      </c>
      <c r="S338" t="s">
        <v>58</v>
      </c>
      <c r="T338" s="36" t="s">
        <v>1167</v>
      </c>
      <c r="V338">
        <v>21</v>
      </c>
      <c r="W338" t="s">
        <v>84</v>
      </c>
      <c r="X338" t="s">
        <v>86</v>
      </c>
      <c r="Y338" t="s">
        <v>85</v>
      </c>
      <c r="AH338">
        <v>0</v>
      </c>
      <c r="AJ338" s="31"/>
      <c r="AK338" s="32">
        <v>26.530614222049991</v>
      </c>
      <c r="AL338" s="14">
        <v>17.500001937608989</v>
      </c>
      <c r="AM338" s="39">
        <v>17.7</v>
      </c>
      <c r="AN338" s="14">
        <v>16.3</v>
      </c>
      <c r="AO338" s="15">
        <v>-6.739130434782604</v>
      </c>
      <c r="AP338" s="15">
        <v>-6.4503233869405108</v>
      </c>
      <c r="AQ338" s="15">
        <v>12.899778924097282</v>
      </c>
      <c r="AR338" s="15">
        <v>13.389282395016084</v>
      </c>
      <c r="AS338" s="16"/>
      <c r="AT338" s="16"/>
      <c r="AU338" s="17">
        <v>1.7683854725049866</v>
      </c>
      <c r="AV338" s="17">
        <v>2.0571925203470798</v>
      </c>
      <c r="AW338" s="34" t="s">
        <v>1164</v>
      </c>
      <c r="AX338" t="s">
        <v>198</v>
      </c>
      <c r="AY338" t="s">
        <v>1821</v>
      </c>
      <c r="AZ338" t="s">
        <v>1556</v>
      </c>
      <c r="BA338" t="s">
        <v>1556</v>
      </c>
      <c r="BB338" t="s">
        <v>198</v>
      </c>
      <c r="BC338" t="s">
        <v>1556</v>
      </c>
      <c r="BD338" s="55">
        <f>1/3</f>
        <v>0.33333333333333331</v>
      </c>
      <c r="BE338" t="s">
        <v>2371</v>
      </c>
    </row>
    <row r="339" spans="1:57" ht="17" x14ac:dyDescent="0.2">
      <c r="A339" t="s">
        <v>2163</v>
      </c>
      <c r="B339" s="36" t="s">
        <v>1159</v>
      </c>
      <c r="C339" s="36" t="s">
        <v>49</v>
      </c>
      <c r="D339">
        <v>14</v>
      </c>
      <c r="E339" t="s">
        <v>1160</v>
      </c>
      <c r="F339" s="18" t="s">
        <v>1021</v>
      </c>
      <c r="G339" s="30">
        <v>53.301819999999999</v>
      </c>
      <c r="H339" s="30">
        <v>-1.1240399999999999</v>
      </c>
      <c r="I339">
        <v>62</v>
      </c>
      <c r="J339" s="12">
        <v>-8.5075159072875906</v>
      </c>
      <c r="K339" s="12" t="s">
        <v>1161</v>
      </c>
      <c r="L339" s="1" t="s">
        <v>591</v>
      </c>
      <c r="M339" s="1" t="s">
        <v>2370</v>
      </c>
      <c r="N339" t="s">
        <v>54</v>
      </c>
      <c r="P339" s="36" t="s">
        <v>1168</v>
      </c>
      <c r="Q339" s="36" t="s">
        <v>56</v>
      </c>
      <c r="R339" s="36" t="s">
        <v>810</v>
      </c>
      <c r="S339" t="s">
        <v>58</v>
      </c>
      <c r="T339" s="36" t="s">
        <v>1169</v>
      </c>
      <c r="V339">
        <v>21</v>
      </c>
      <c r="W339" t="s">
        <v>84</v>
      </c>
      <c r="X339" t="s">
        <v>86</v>
      </c>
      <c r="Y339" t="s">
        <v>85</v>
      </c>
      <c r="AH339">
        <v>0</v>
      </c>
      <c r="AJ339" s="31"/>
      <c r="AK339" s="32">
        <v>26.433733772524704</v>
      </c>
      <c r="AL339" s="12">
        <v>17.405059097074208</v>
      </c>
      <c r="AM339" s="39">
        <v>17.600000000000001</v>
      </c>
      <c r="AN339" s="14">
        <v>16.200000000000003</v>
      </c>
      <c r="AO339" s="15">
        <v>-6.9565217391304248</v>
      </c>
      <c r="AP339" s="15">
        <v>-6.6043633016857157</v>
      </c>
      <c r="AQ339" s="15">
        <v>12.53131908621962</v>
      </c>
      <c r="AR339" s="15">
        <v>13.128197793753024</v>
      </c>
      <c r="AS339" s="16"/>
      <c r="AT339" s="16"/>
      <c r="AU339" s="17">
        <v>1.5509941681571657</v>
      </c>
      <c r="AV339" s="17">
        <v>1.9031526056018748</v>
      </c>
      <c r="AW339" s="34" t="s">
        <v>1164</v>
      </c>
      <c r="AX339" t="s">
        <v>198</v>
      </c>
      <c r="AY339" t="s">
        <v>198</v>
      </c>
      <c r="AZ339" t="s">
        <v>1556</v>
      </c>
      <c r="BA339" t="s">
        <v>1556</v>
      </c>
      <c r="BB339" t="s">
        <v>198</v>
      </c>
      <c r="BC339" t="s">
        <v>1556</v>
      </c>
      <c r="BD339" s="55">
        <f t="shared" ref="BD339:BD340" si="28">0/3</f>
        <v>0</v>
      </c>
      <c r="BE339" t="s">
        <v>2371</v>
      </c>
    </row>
    <row r="340" spans="1:57" ht="17" x14ac:dyDescent="0.2">
      <c r="A340" t="s">
        <v>2164</v>
      </c>
      <c r="B340" s="36" t="s">
        <v>1159</v>
      </c>
      <c r="C340" s="36" t="s">
        <v>49</v>
      </c>
      <c r="D340">
        <v>14</v>
      </c>
      <c r="E340" t="s">
        <v>1160</v>
      </c>
      <c r="F340" s="18" t="s">
        <v>1021</v>
      </c>
      <c r="G340" s="30">
        <v>53.301819999999999</v>
      </c>
      <c r="H340" s="30">
        <v>-1.1240399999999999</v>
      </c>
      <c r="I340">
        <v>62</v>
      </c>
      <c r="J340" s="12">
        <v>-8.5075159072875906</v>
      </c>
      <c r="K340" s="12" t="s">
        <v>1161</v>
      </c>
      <c r="L340" s="1" t="s">
        <v>591</v>
      </c>
      <c r="M340" s="1" t="s">
        <v>2370</v>
      </c>
      <c r="N340" t="s">
        <v>54</v>
      </c>
      <c r="P340" s="36" t="s">
        <v>1168</v>
      </c>
      <c r="Q340" s="36" t="s">
        <v>56</v>
      </c>
      <c r="R340" s="36" t="s">
        <v>1155</v>
      </c>
      <c r="S340" t="s">
        <v>58</v>
      </c>
      <c r="T340" s="36" t="s">
        <v>1170</v>
      </c>
      <c r="V340">
        <v>21</v>
      </c>
      <c r="W340" t="s">
        <v>84</v>
      </c>
      <c r="X340" t="s">
        <v>86</v>
      </c>
      <c r="Y340" t="s">
        <v>85</v>
      </c>
      <c r="AH340">
        <v>0</v>
      </c>
      <c r="AJ340" s="31"/>
      <c r="AK340" s="32">
        <v>26.23997287347413</v>
      </c>
      <c r="AL340" s="12">
        <v>17.215173416004646</v>
      </c>
      <c r="AM340" s="39">
        <v>17.399999999999999</v>
      </c>
      <c r="AN340" s="14">
        <v>15.999999999999998</v>
      </c>
      <c r="AO340" s="15">
        <v>-7.3913043478260878</v>
      </c>
      <c r="AP340" s="15">
        <v>-6.9124431311761327</v>
      </c>
      <c r="AQ340" s="15">
        <v>11.794399410464258</v>
      </c>
      <c r="AR340" s="15">
        <v>12.606028591226893</v>
      </c>
      <c r="AS340" s="16"/>
      <c r="AT340" s="16"/>
      <c r="AU340" s="17">
        <v>1.1162115594615027</v>
      </c>
      <c r="AV340" s="17">
        <v>1.5950727761114578</v>
      </c>
      <c r="AW340" s="34" t="s">
        <v>1164</v>
      </c>
      <c r="AX340" t="s">
        <v>198</v>
      </c>
      <c r="AY340" t="s">
        <v>198</v>
      </c>
      <c r="AZ340" t="s">
        <v>1556</v>
      </c>
      <c r="BA340" t="s">
        <v>1556</v>
      </c>
      <c r="BB340" t="s">
        <v>198</v>
      </c>
      <c r="BC340" t="s">
        <v>1556</v>
      </c>
      <c r="BD340" s="55">
        <f t="shared" si="28"/>
        <v>0</v>
      </c>
      <c r="BE340" t="s">
        <v>2371</v>
      </c>
    </row>
    <row r="341" spans="1:57" x14ac:dyDescent="0.2">
      <c r="A341" t="s">
        <v>2165</v>
      </c>
      <c r="B341" s="1" t="s">
        <v>1171</v>
      </c>
      <c r="C341" s="1" t="s">
        <v>49</v>
      </c>
      <c r="D341">
        <v>14</v>
      </c>
      <c r="E341" t="s">
        <v>1020</v>
      </c>
      <c r="F341" s="18" t="s">
        <v>1021</v>
      </c>
      <c r="G341" s="30">
        <v>54.232590000000002</v>
      </c>
      <c r="H341" s="30">
        <v>-1.6685399999999999</v>
      </c>
      <c r="I341">
        <v>82</v>
      </c>
      <c r="J341" s="12">
        <v>-8.9997873306274396</v>
      </c>
      <c r="K341" s="12" t="s">
        <v>1172</v>
      </c>
      <c r="L341" s="1" t="s">
        <v>591</v>
      </c>
      <c r="M341" s="1" t="s">
        <v>2354</v>
      </c>
      <c r="N341" t="s">
        <v>565</v>
      </c>
      <c r="P341" s="1" t="s">
        <v>1173</v>
      </c>
      <c r="Q341" s="1" t="s">
        <v>1174</v>
      </c>
      <c r="R341" s="1">
        <v>17</v>
      </c>
      <c r="S341" t="s">
        <v>58</v>
      </c>
      <c r="T341" s="1" t="s">
        <v>1175</v>
      </c>
      <c r="U341" s="1" t="s">
        <v>1176</v>
      </c>
      <c r="V341" t="s">
        <v>60</v>
      </c>
      <c r="W341" t="s">
        <v>146</v>
      </c>
      <c r="X341" t="s">
        <v>85</v>
      </c>
      <c r="Y341" t="s">
        <v>85</v>
      </c>
      <c r="Z341" s="1">
        <v>178.74</v>
      </c>
      <c r="AA341" s="1" t="s">
        <v>1177</v>
      </c>
      <c r="AB341" t="s">
        <v>198</v>
      </c>
      <c r="AC341">
        <v>0</v>
      </c>
      <c r="AE341" t="s">
        <v>73</v>
      </c>
      <c r="AF341" t="s">
        <v>66</v>
      </c>
      <c r="AG341" t="s">
        <v>67</v>
      </c>
      <c r="AH341" s="1">
        <v>0</v>
      </c>
      <c r="AI341">
        <v>-13.2</v>
      </c>
      <c r="AJ341" s="31"/>
      <c r="AK341" s="32">
        <v>25.999999999999996</v>
      </c>
      <c r="AL341" s="14">
        <v>16.979999999999997</v>
      </c>
      <c r="AM341" s="33">
        <v>17.152299999999997</v>
      </c>
      <c r="AN341" s="14">
        <v>15.752299999999996</v>
      </c>
      <c r="AO341" s="15">
        <v>-7.9297826086956569</v>
      </c>
      <c r="AP341" s="15">
        <v>-7.294000000000004</v>
      </c>
      <c r="AQ341" s="15">
        <v>10.88172439204126</v>
      </c>
      <c r="AR341" s="15">
        <v>11.959322033898298</v>
      </c>
      <c r="AS341" s="16">
        <v>0.71487000000000001</v>
      </c>
      <c r="AT341" s="12">
        <v>145</v>
      </c>
      <c r="AU341" s="17">
        <v>1.0700047219317828</v>
      </c>
      <c r="AV341" s="17">
        <v>1.7057873306274356</v>
      </c>
      <c r="AW341" s="34" t="s">
        <v>1029</v>
      </c>
      <c r="AX341" t="s">
        <v>198</v>
      </c>
      <c r="AY341" t="s">
        <v>198</v>
      </c>
      <c r="AZ341" t="s">
        <v>1821</v>
      </c>
      <c r="BA341" t="s">
        <v>1821</v>
      </c>
      <c r="BB341" t="s">
        <v>198</v>
      </c>
      <c r="BC341" t="s">
        <v>1821</v>
      </c>
      <c r="BD341" s="55">
        <f>3/6</f>
        <v>0.5</v>
      </c>
      <c r="BE341" t="s">
        <v>2372</v>
      </c>
    </row>
    <row r="342" spans="1:57" x14ac:dyDescent="0.2">
      <c r="A342" t="s">
        <v>2166</v>
      </c>
      <c r="B342" s="1" t="s">
        <v>1171</v>
      </c>
      <c r="C342" s="1" t="s">
        <v>49</v>
      </c>
      <c r="D342">
        <v>14</v>
      </c>
      <c r="E342" t="s">
        <v>1020</v>
      </c>
      <c r="F342" s="18" t="s">
        <v>1021</v>
      </c>
      <c r="G342" s="30">
        <v>54.232590000000002</v>
      </c>
      <c r="H342" s="30">
        <v>-1.6685399999999999</v>
      </c>
      <c r="I342">
        <v>82</v>
      </c>
      <c r="J342" s="12">
        <v>-8.9997873306274396</v>
      </c>
      <c r="K342" s="12" t="s">
        <v>1172</v>
      </c>
      <c r="L342" s="1" t="s">
        <v>591</v>
      </c>
      <c r="M342" s="1" t="s">
        <v>2354</v>
      </c>
      <c r="N342" t="s">
        <v>565</v>
      </c>
      <c r="P342" s="1" t="s">
        <v>1173</v>
      </c>
      <c r="Q342" s="1" t="s">
        <v>1174</v>
      </c>
      <c r="R342" s="1">
        <v>44</v>
      </c>
      <c r="S342" t="s">
        <v>58</v>
      </c>
      <c r="T342" t="s">
        <v>1175</v>
      </c>
      <c r="U342" s="1" t="s">
        <v>1178</v>
      </c>
      <c r="V342" t="s">
        <v>244</v>
      </c>
      <c r="W342" t="s">
        <v>494</v>
      </c>
      <c r="X342" t="s">
        <v>79</v>
      </c>
      <c r="Y342" t="s">
        <v>79</v>
      </c>
      <c r="AA342" s="1" t="s">
        <v>1179</v>
      </c>
      <c r="AB342" t="s">
        <v>198</v>
      </c>
      <c r="AC342">
        <v>0</v>
      </c>
      <c r="AE342" t="s">
        <v>73</v>
      </c>
      <c r="AF342" t="s">
        <v>66</v>
      </c>
      <c r="AG342" t="s">
        <v>67</v>
      </c>
      <c r="AH342">
        <v>1</v>
      </c>
      <c r="AI342">
        <v>-12.8</v>
      </c>
      <c r="AJ342" s="31"/>
      <c r="AK342" s="32">
        <v>26.499999999999996</v>
      </c>
      <c r="AL342" s="12">
        <v>17.469999999999995</v>
      </c>
      <c r="AM342" s="33">
        <v>17.668399999999998</v>
      </c>
      <c r="AN342" s="14">
        <v>16.2684</v>
      </c>
      <c r="AO342" s="15">
        <v>-6.8078260869565188</v>
      </c>
      <c r="AP342" s="15">
        <v>-6.4990000000000023</v>
      </c>
      <c r="AQ342" s="15">
        <v>12.783345615327935</v>
      </c>
      <c r="AR342" s="15">
        <v>13.306779661016945</v>
      </c>
      <c r="AS342" s="16">
        <v>0.71319999999999995</v>
      </c>
      <c r="AT342" s="12">
        <v>263</v>
      </c>
      <c r="AU342" s="17">
        <v>2.1919612436709208</v>
      </c>
      <c r="AV342" s="17">
        <v>2.5007873306274373</v>
      </c>
      <c r="AW342" s="34" t="s">
        <v>1029</v>
      </c>
      <c r="AX342" t="s">
        <v>198</v>
      </c>
      <c r="AY342" t="s">
        <v>1821</v>
      </c>
      <c r="AZ342" t="s">
        <v>1821</v>
      </c>
      <c r="BA342" t="s">
        <v>1821</v>
      </c>
      <c r="BB342" t="s">
        <v>198</v>
      </c>
      <c r="BC342" t="s">
        <v>1821</v>
      </c>
      <c r="BD342" s="55">
        <f>4/6</f>
        <v>0.66666666666666663</v>
      </c>
      <c r="BE342" t="s">
        <v>2372</v>
      </c>
    </row>
    <row r="343" spans="1:57" x14ac:dyDescent="0.2">
      <c r="A343" t="s">
        <v>2167</v>
      </c>
      <c r="B343" s="1" t="s">
        <v>1171</v>
      </c>
      <c r="C343" s="1" t="s">
        <v>49</v>
      </c>
      <c r="D343">
        <v>14</v>
      </c>
      <c r="E343" t="s">
        <v>1020</v>
      </c>
      <c r="F343" s="18" t="s">
        <v>1021</v>
      </c>
      <c r="G343" s="30">
        <v>54.232590000000002</v>
      </c>
      <c r="H343" s="30">
        <v>-1.6685399999999999</v>
      </c>
      <c r="I343">
        <v>82</v>
      </c>
      <c r="J343" s="12">
        <v>-8.9997873306274396</v>
      </c>
      <c r="K343" s="12" t="s">
        <v>1172</v>
      </c>
      <c r="L343" s="1" t="s">
        <v>591</v>
      </c>
      <c r="M343" s="1" t="s">
        <v>2354</v>
      </c>
      <c r="N343" t="s">
        <v>565</v>
      </c>
      <c r="P343" s="1" t="s">
        <v>1173</v>
      </c>
      <c r="Q343" s="1" t="s">
        <v>1174</v>
      </c>
      <c r="R343" s="1">
        <v>47</v>
      </c>
      <c r="S343" t="s">
        <v>58</v>
      </c>
      <c r="T343" t="s">
        <v>1175</v>
      </c>
      <c r="U343" s="1" t="s">
        <v>1180</v>
      </c>
      <c r="V343" t="s">
        <v>1157</v>
      </c>
      <c r="W343" t="s">
        <v>140</v>
      </c>
      <c r="X343" t="s">
        <v>79</v>
      </c>
      <c r="Y343" t="s">
        <v>79</v>
      </c>
      <c r="Z343" s="1">
        <v>148.30000000000001</v>
      </c>
      <c r="AA343" s="1" t="s">
        <v>1181</v>
      </c>
      <c r="AB343" t="s">
        <v>198</v>
      </c>
      <c r="AC343">
        <v>0</v>
      </c>
      <c r="AE343" t="s">
        <v>73</v>
      </c>
      <c r="AF343" t="s">
        <v>66</v>
      </c>
      <c r="AG343" t="s">
        <v>67</v>
      </c>
      <c r="AH343">
        <v>1</v>
      </c>
      <c r="AI343">
        <v>-14.7</v>
      </c>
      <c r="AJ343" s="31"/>
      <c r="AK343" s="32">
        <v>25.2</v>
      </c>
      <c r="AL343" s="14">
        <v>16.195999999999998</v>
      </c>
      <c r="AM343" s="33">
        <v>16.326540000000001</v>
      </c>
      <c r="AN343" s="14">
        <v>14.926540000000001</v>
      </c>
      <c r="AO343" s="15">
        <v>-9.7249130434782547</v>
      </c>
      <c r="AP343" s="15">
        <v>-8.5660000000000025</v>
      </c>
      <c r="AQ343" s="15">
        <v>7.8391304347826187</v>
      </c>
      <c r="AR343" s="15">
        <v>9.8033898305084701</v>
      </c>
      <c r="AS343" s="16">
        <v>0.71008400000000005</v>
      </c>
      <c r="AT343" s="12">
        <v>82</v>
      </c>
      <c r="AU343" s="17">
        <v>-0.72512571285081506</v>
      </c>
      <c r="AV343" s="17">
        <v>0.43378733062743713</v>
      </c>
      <c r="AW343" s="34" t="s">
        <v>1029</v>
      </c>
      <c r="AX343" t="s">
        <v>1821</v>
      </c>
      <c r="AY343" t="s">
        <v>198</v>
      </c>
      <c r="AZ343" t="s">
        <v>198</v>
      </c>
      <c r="BA343" t="s">
        <v>198</v>
      </c>
      <c r="BB343" t="s">
        <v>198</v>
      </c>
      <c r="BC343" t="s">
        <v>198</v>
      </c>
      <c r="BD343" s="55">
        <f>1/6</f>
        <v>0.16666666666666666</v>
      </c>
      <c r="BE343" t="s">
        <v>2371</v>
      </c>
    </row>
    <row r="344" spans="1:57" x14ac:dyDescent="0.2">
      <c r="A344" t="s">
        <v>2168</v>
      </c>
      <c r="B344" s="1" t="s">
        <v>1171</v>
      </c>
      <c r="C344" s="1" t="s">
        <v>49</v>
      </c>
      <c r="D344">
        <v>14</v>
      </c>
      <c r="E344" t="s">
        <v>1020</v>
      </c>
      <c r="F344" s="18" t="s">
        <v>1021</v>
      </c>
      <c r="G344" s="30">
        <v>54.232590000000002</v>
      </c>
      <c r="H344" s="30">
        <v>-1.6685399999999999</v>
      </c>
      <c r="I344">
        <v>82</v>
      </c>
      <c r="J344" s="12">
        <v>-8.9997873306274396</v>
      </c>
      <c r="K344" s="12" t="s">
        <v>1172</v>
      </c>
      <c r="L344" s="1" t="s">
        <v>591</v>
      </c>
      <c r="M344" s="1" t="s">
        <v>2354</v>
      </c>
      <c r="N344" t="s">
        <v>565</v>
      </c>
      <c r="P344" s="1" t="s">
        <v>1173</v>
      </c>
      <c r="Q344" s="1" t="s">
        <v>1174</v>
      </c>
      <c r="R344" s="1">
        <v>37</v>
      </c>
      <c r="S344" t="s">
        <v>58</v>
      </c>
      <c r="T344" s="1" t="s">
        <v>1175</v>
      </c>
      <c r="U344" s="1" t="s">
        <v>1182</v>
      </c>
      <c r="V344" s="1" t="s">
        <v>744</v>
      </c>
      <c r="W344" s="21" t="s">
        <v>146</v>
      </c>
      <c r="X344" s="1" t="s">
        <v>85</v>
      </c>
      <c r="Y344" s="1" t="s">
        <v>85</v>
      </c>
      <c r="Z344" s="1">
        <v>172.69</v>
      </c>
      <c r="AA344" s="1" t="s">
        <v>1183</v>
      </c>
      <c r="AB344" s="1" t="s">
        <v>198</v>
      </c>
      <c r="AC344" s="1">
        <v>0</v>
      </c>
      <c r="AD344" s="1"/>
      <c r="AE344" s="1" t="s">
        <v>73</v>
      </c>
      <c r="AF344" s="1" t="s">
        <v>66</v>
      </c>
      <c r="AG344" s="1" t="s">
        <v>67</v>
      </c>
      <c r="AH344" s="1">
        <v>0</v>
      </c>
      <c r="AI344">
        <v>-14.2</v>
      </c>
      <c r="AJ344" s="31"/>
      <c r="AK344" s="32">
        <v>25.6</v>
      </c>
      <c r="AL344" s="12">
        <v>16.588000000000001</v>
      </c>
      <c r="AM344" s="33">
        <v>16.739420000000003</v>
      </c>
      <c r="AN344" s="14">
        <v>15.339420000000002</v>
      </c>
      <c r="AO344" s="15">
        <v>-8.8273478260869478</v>
      </c>
      <c r="AP344" s="15">
        <v>-7.9299999999999926</v>
      </c>
      <c r="AQ344" s="15">
        <v>9.3604274134119532</v>
      </c>
      <c r="AR344" s="15">
        <v>10.881355932203402</v>
      </c>
      <c r="AS344" s="16"/>
      <c r="AT344" s="16"/>
      <c r="AU344" s="17">
        <v>0.17243950454049184</v>
      </c>
      <c r="AV344" s="17">
        <v>1.069787330627447</v>
      </c>
      <c r="AW344" s="34" t="s">
        <v>1029</v>
      </c>
      <c r="AX344" t="s">
        <v>198</v>
      </c>
      <c r="AY344" t="s">
        <v>198</v>
      </c>
      <c r="AZ344" t="s">
        <v>1556</v>
      </c>
      <c r="BA344" t="s">
        <v>1556</v>
      </c>
      <c r="BB344" t="s">
        <v>198</v>
      </c>
      <c r="BC344" t="s">
        <v>1556</v>
      </c>
      <c r="BD344" s="55">
        <f t="shared" ref="BD344:BD346" si="29">0/3</f>
        <v>0</v>
      </c>
      <c r="BE344" t="s">
        <v>2371</v>
      </c>
    </row>
    <row r="345" spans="1:57" x14ac:dyDescent="0.2">
      <c r="A345" t="s">
        <v>2169</v>
      </c>
      <c r="B345" s="1" t="s">
        <v>1171</v>
      </c>
      <c r="C345" s="1" t="s">
        <v>49</v>
      </c>
      <c r="D345">
        <v>14</v>
      </c>
      <c r="E345" t="s">
        <v>1020</v>
      </c>
      <c r="F345" s="18" t="s">
        <v>1021</v>
      </c>
      <c r="G345" s="30">
        <v>54.232590000000002</v>
      </c>
      <c r="H345" s="30">
        <v>-1.6685399999999999</v>
      </c>
      <c r="I345">
        <v>82</v>
      </c>
      <c r="J345" s="12">
        <v>-8.9997873306274396</v>
      </c>
      <c r="K345" s="12" t="s">
        <v>1172</v>
      </c>
      <c r="L345" s="1" t="s">
        <v>591</v>
      </c>
      <c r="M345" s="1" t="s">
        <v>2354</v>
      </c>
      <c r="N345" t="s">
        <v>565</v>
      </c>
      <c r="P345" s="1" t="s">
        <v>1173</v>
      </c>
      <c r="Q345" s="1" t="s">
        <v>1174</v>
      </c>
      <c r="R345" s="1">
        <v>38</v>
      </c>
      <c r="S345" t="s">
        <v>58</v>
      </c>
      <c r="T345" t="s">
        <v>1175</v>
      </c>
      <c r="U345" s="1" t="s">
        <v>1184</v>
      </c>
      <c r="V345" t="s">
        <v>244</v>
      </c>
      <c r="W345" t="s">
        <v>135</v>
      </c>
      <c r="X345" t="s">
        <v>86</v>
      </c>
      <c r="Y345" t="s">
        <v>85</v>
      </c>
      <c r="Z345" s="1">
        <v>167.5</v>
      </c>
      <c r="AA345" s="1" t="s">
        <v>1185</v>
      </c>
      <c r="AB345" t="s">
        <v>198</v>
      </c>
      <c r="AC345">
        <v>0</v>
      </c>
      <c r="AE345" t="s">
        <v>73</v>
      </c>
      <c r="AF345" t="s">
        <v>66</v>
      </c>
      <c r="AG345" t="s">
        <v>67</v>
      </c>
      <c r="AH345" s="1">
        <v>0</v>
      </c>
      <c r="AI345">
        <v>-13</v>
      </c>
      <c r="AJ345" s="31"/>
      <c r="AK345" s="32">
        <v>25.6</v>
      </c>
      <c r="AL345" s="14">
        <v>16.588000000000001</v>
      </c>
      <c r="AM345" s="33">
        <v>16.739420000000003</v>
      </c>
      <c r="AN345" s="14">
        <v>15.339420000000002</v>
      </c>
      <c r="AO345" s="15">
        <v>-8.8273478260869478</v>
      </c>
      <c r="AP345" s="15">
        <v>-7.9299999999999926</v>
      </c>
      <c r="AQ345" s="15">
        <v>9.3604274134119532</v>
      </c>
      <c r="AR345" s="15">
        <v>10.881355932203402</v>
      </c>
      <c r="AS345" s="16"/>
      <c r="AT345" s="16"/>
      <c r="AU345" s="17">
        <v>0.17243950454049184</v>
      </c>
      <c r="AV345" s="17">
        <v>1.069787330627447</v>
      </c>
      <c r="AW345" s="34" t="s">
        <v>1029</v>
      </c>
      <c r="AX345" t="s">
        <v>198</v>
      </c>
      <c r="AY345" t="s">
        <v>198</v>
      </c>
      <c r="AZ345" t="s">
        <v>1556</v>
      </c>
      <c r="BA345" t="s">
        <v>1556</v>
      </c>
      <c r="BB345" t="s">
        <v>198</v>
      </c>
      <c r="BC345" t="s">
        <v>1556</v>
      </c>
      <c r="BD345" s="55">
        <f t="shared" si="29"/>
        <v>0</v>
      </c>
      <c r="BE345" t="s">
        <v>2371</v>
      </c>
    </row>
    <row r="346" spans="1:57" x14ac:dyDescent="0.2">
      <c r="A346" t="s">
        <v>2170</v>
      </c>
      <c r="B346" s="1" t="s">
        <v>1171</v>
      </c>
      <c r="C346" s="1" t="s">
        <v>49</v>
      </c>
      <c r="D346">
        <v>14</v>
      </c>
      <c r="E346" t="s">
        <v>1020</v>
      </c>
      <c r="F346" s="18" t="s">
        <v>1021</v>
      </c>
      <c r="G346" s="30">
        <v>54.232590000000002</v>
      </c>
      <c r="H346" s="30">
        <v>-1.6685399999999999</v>
      </c>
      <c r="I346">
        <v>82</v>
      </c>
      <c r="J346" s="12">
        <v>-8.9997873306274396</v>
      </c>
      <c r="K346" s="12" t="s">
        <v>1172</v>
      </c>
      <c r="L346" s="1" t="s">
        <v>591</v>
      </c>
      <c r="M346" s="1" t="s">
        <v>2354</v>
      </c>
      <c r="N346" t="s">
        <v>565</v>
      </c>
      <c r="P346" s="1" t="s">
        <v>1173</v>
      </c>
      <c r="Q346" s="1" t="s">
        <v>1174</v>
      </c>
      <c r="R346" s="1">
        <v>27</v>
      </c>
      <c r="S346" t="s">
        <v>58</v>
      </c>
      <c r="T346" t="s">
        <v>1175</v>
      </c>
      <c r="U346" s="1" t="s">
        <v>1186</v>
      </c>
      <c r="V346" t="s">
        <v>244</v>
      </c>
      <c r="W346" t="s">
        <v>494</v>
      </c>
      <c r="X346" t="s">
        <v>79</v>
      </c>
      <c r="Y346" t="s">
        <v>79</v>
      </c>
      <c r="Z346" s="1">
        <v>166.2</v>
      </c>
      <c r="AA346" s="1" t="s">
        <v>1187</v>
      </c>
      <c r="AB346" t="s">
        <v>198</v>
      </c>
      <c r="AC346">
        <v>0</v>
      </c>
      <c r="AE346" t="s">
        <v>73</v>
      </c>
      <c r="AF346" t="s">
        <v>66</v>
      </c>
      <c r="AG346" t="s">
        <v>67</v>
      </c>
      <c r="AH346">
        <v>1</v>
      </c>
      <c r="AI346">
        <v>-13</v>
      </c>
      <c r="AJ346" s="31"/>
      <c r="AK346" s="32">
        <v>25.699999999999996</v>
      </c>
      <c r="AL346" s="12">
        <v>16.685999999999996</v>
      </c>
      <c r="AM346" s="33">
        <v>16.842639999999996</v>
      </c>
      <c r="AN346" s="14">
        <v>15.442639999999995</v>
      </c>
      <c r="AO346" s="15">
        <v>-8.6029565217391362</v>
      </c>
      <c r="AP346" s="15">
        <v>-7.7710000000000079</v>
      </c>
      <c r="AQ346" s="15">
        <v>9.7407516580692608</v>
      </c>
      <c r="AR346" s="15">
        <v>11.150847457627105</v>
      </c>
      <c r="AS346" s="16"/>
      <c r="AT346" s="16"/>
      <c r="AU346" s="17">
        <v>0.39683080888830347</v>
      </c>
      <c r="AV346" s="17">
        <v>1.2287873306274317</v>
      </c>
      <c r="AW346" s="34" t="s">
        <v>1029</v>
      </c>
      <c r="AX346" t="s">
        <v>198</v>
      </c>
      <c r="AY346" t="s">
        <v>198</v>
      </c>
      <c r="AZ346" t="s">
        <v>1556</v>
      </c>
      <c r="BA346" t="s">
        <v>1556</v>
      </c>
      <c r="BB346" t="s">
        <v>198</v>
      </c>
      <c r="BC346" t="s">
        <v>1556</v>
      </c>
      <c r="BD346" s="55">
        <f t="shared" si="29"/>
        <v>0</v>
      </c>
      <c r="BE346" t="s">
        <v>2371</v>
      </c>
    </row>
    <row r="347" spans="1:57" x14ac:dyDescent="0.2">
      <c r="A347" t="s">
        <v>2171</v>
      </c>
      <c r="B347" s="1" t="s">
        <v>1171</v>
      </c>
      <c r="C347" s="1" t="s">
        <v>49</v>
      </c>
      <c r="D347">
        <v>14</v>
      </c>
      <c r="E347" t="s">
        <v>1020</v>
      </c>
      <c r="F347" s="18" t="s">
        <v>1021</v>
      </c>
      <c r="G347" s="30">
        <v>54.232590000000002</v>
      </c>
      <c r="H347" s="30">
        <v>-1.6685399999999999</v>
      </c>
      <c r="I347">
        <v>82</v>
      </c>
      <c r="J347" s="12">
        <v>-8.9997873306274396</v>
      </c>
      <c r="K347" s="12" t="s">
        <v>1172</v>
      </c>
      <c r="L347" s="1" t="s">
        <v>591</v>
      </c>
      <c r="M347" s="1" t="s">
        <v>2354</v>
      </c>
      <c r="N347" t="s">
        <v>565</v>
      </c>
      <c r="P347" s="1" t="s">
        <v>1173</v>
      </c>
      <c r="Q347" s="1" t="s">
        <v>1174</v>
      </c>
      <c r="R347" s="1">
        <v>47</v>
      </c>
      <c r="S347" t="s">
        <v>58</v>
      </c>
      <c r="T347" t="s">
        <v>1175</v>
      </c>
      <c r="U347" s="1" t="s">
        <v>1188</v>
      </c>
      <c r="V347" t="s">
        <v>744</v>
      </c>
      <c r="W347" t="s">
        <v>61</v>
      </c>
      <c r="X347" t="s">
        <v>62</v>
      </c>
      <c r="Y347" t="s">
        <v>62</v>
      </c>
      <c r="Z347" s="1">
        <v>160.55000000000001</v>
      </c>
      <c r="AA347" s="1" t="s">
        <v>1189</v>
      </c>
      <c r="AB347" t="s">
        <v>198</v>
      </c>
      <c r="AC347">
        <v>0</v>
      </c>
      <c r="AE347" t="s">
        <v>73</v>
      </c>
      <c r="AF347" t="s">
        <v>66</v>
      </c>
      <c r="AG347" t="s">
        <v>67</v>
      </c>
      <c r="AI347">
        <v>-15.1</v>
      </c>
      <c r="AJ347" s="31"/>
      <c r="AK347" s="32">
        <v>25.399999999999995</v>
      </c>
      <c r="AL347" s="14">
        <v>16.391999999999996</v>
      </c>
      <c r="AM347" s="33">
        <v>16.532979999999995</v>
      </c>
      <c r="AN347" s="14">
        <v>15.132979999999995</v>
      </c>
      <c r="AO347" s="15">
        <v>-9.2761304347826172</v>
      </c>
      <c r="AP347" s="15">
        <v>-8.2480000000000047</v>
      </c>
      <c r="AQ347" s="15">
        <v>8.599778924097258</v>
      </c>
      <c r="AR347" s="15">
        <v>10.342372881355924</v>
      </c>
      <c r="AS347" s="16"/>
      <c r="AT347" s="16"/>
      <c r="AU347" s="17">
        <v>-0.2763431041551776</v>
      </c>
      <c r="AV347" s="17">
        <v>0.75178733062743497</v>
      </c>
      <c r="AW347" s="34" t="s">
        <v>1029</v>
      </c>
      <c r="AX347" t="s">
        <v>1821</v>
      </c>
      <c r="AY347" t="s">
        <v>198</v>
      </c>
      <c r="AZ347" t="s">
        <v>1556</v>
      </c>
      <c r="BA347" t="s">
        <v>1556</v>
      </c>
      <c r="BB347" t="s">
        <v>198</v>
      </c>
      <c r="BC347" t="s">
        <v>1556</v>
      </c>
      <c r="BD347" s="55">
        <f>1/3</f>
        <v>0.33333333333333331</v>
      </c>
      <c r="BE347" t="s">
        <v>2371</v>
      </c>
    </row>
    <row r="348" spans="1:57" x14ac:dyDescent="0.2">
      <c r="A348" t="s">
        <v>2172</v>
      </c>
      <c r="B348" s="1" t="s">
        <v>1171</v>
      </c>
      <c r="C348" s="1" t="s">
        <v>49</v>
      </c>
      <c r="D348">
        <v>14</v>
      </c>
      <c r="E348" t="s">
        <v>1020</v>
      </c>
      <c r="F348" s="18" t="s">
        <v>1021</v>
      </c>
      <c r="G348" s="30">
        <v>54.232590000000002</v>
      </c>
      <c r="H348" s="30">
        <v>-1.6685399999999999</v>
      </c>
      <c r="I348">
        <v>82</v>
      </c>
      <c r="J348" s="12">
        <v>-8.9997873306274396</v>
      </c>
      <c r="K348" s="12" t="s">
        <v>1172</v>
      </c>
      <c r="L348" s="1" t="s">
        <v>591</v>
      </c>
      <c r="M348" s="1" t="s">
        <v>2354</v>
      </c>
      <c r="N348" t="s">
        <v>565</v>
      </c>
      <c r="P348" s="1" t="s">
        <v>1173</v>
      </c>
      <c r="Q348" s="1" t="s">
        <v>1174</v>
      </c>
      <c r="R348" s="1">
        <v>27</v>
      </c>
      <c r="S348" t="s">
        <v>58</v>
      </c>
      <c r="T348" t="s">
        <v>1175</v>
      </c>
      <c r="U348" s="1" t="s">
        <v>1190</v>
      </c>
      <c r="V348" t="s">
        <v>76</v>
      </c>
      <c r="W348" t="s">
        <v>84</v>
      </c>
      <c r="X348" t="s">
        <v>85</v>
      </c>
      <c r="Y348" t="s">
        <v>85</v>
      </c>
      <c r="Z348" s="1">
        <v>165.6</v>
      </c>
      <c r="AA348" s="1" t="s">
        <v>1191</v>
      </c>
      <c r="AB348" t="s">
        <v>198</v>
      </c>
      <c r="AC348">
        <v>0</v>
      </c>
      <c r="AE348" t="s">
        <v>73</v>
      </c>
      <c r="AF348" t="s">
        <v>66</v>
      </c>
      <c r="AG348" t="s">
        <v>67</v>
      </c>
      <c r="AH348" s="1">
        <v>0</v>
      </c>
      <c r="AI348">
        <v>-14.6</v>
      </c>
      <c r="AJ348" s="31"/>
      <c r="AK348" s="32">
        <v>25.999999999999996</v>
      </c>
      <c r="AL348" s="12">
        <v>16.979999999999997</v>
      </c>
      <c r="AM348" s="33">
        <v>17.152299999999997</v>
      </c>
      <c r="AN348" s="14">
        <v>15.752299999999996</v>
      </c>
      <c r="AO348" s="15">
        <v>-7.9297826086956569</v>
      </c>
      <c r="AP348" s="15">
        <v>-7.294000000000004</v>
      </c>
      <c r="AQ348" s="15">
        <v>10.88172439204126</v>
      </c>
      <c r="AR348" s="15">
        <v>11.959322033898298</v>
      </c>
      <c r="AS348" s="16"/>
      <c r="AT348" s="16"/>
      <c r="AU348" s="17">
        <v>1.0700047219317828</v>
      </c>
      <c r="AV348" s="17">
        <v>1.7057873306274356</v>
      </c>
      <c r="AW348" s="34" t="s">
        <v>1029</v>
      </c>
      <c r="AX348" t="s">
        <v>198</v>
      </c>
      <c r="AY348" t="s">
        <v>198</v>
      </c>
      <c r="AZ348" t="s">
        <v>1556</v>
      </c>
      <c r="BA348" t="s">
        <v>1556</v>
      </c>
      <c r="BB348" t="s">
        <v>198</v>
      </c>
      <c r="BC348" t="s">
        <v>1556</v>
      </c>
      <c r="BD348" s="55">
        <f t="shared" ref="BD348" si="30">0/3</f>
        <v>0</v>
      </c>
      <c r="BE348" t="s">
        <v>2371</v>
      </c>
    </row>
    <row r="349" spans="1:57" x14ac:dyDescent="0.2">
      <c r="A349" t="s">
        <v>2173</v>
      </c>
      <c r="B349" s="1" t="s">
        <v>1171</v>
      </c>
      <c r="C349" s="1" t="s">
        <v>49</v>
      </c>
      <c r="D349">
        <v>14</v>
      </c>
      <c r="E349" t="s">
        <v>1020</v>
      </c>
      <c r="F349" s="18" t="s">
        <v>1021</v>
      </c>
      <c r="G349" s="30">
        <v>54.232590000000002</v>
      </c>
      <c r="H349" s="30">
        <v>-1.6685399999999999</v>
      </c>
      <c r="I349">
        <v>82</v>
      </c>
      <c r="J349" s="12">
        <v>-8.9997873306274396</v>
      </c>
      <c r="K349" s="12" t="s">
        <v>1172</v>
      </c>
      <c r="L349" s="1" t="s">
        <v>591</v>
      </c>
      <c r="M349" s="1" t="s">
        <v>2354</v>
      </c>
      <c r="N349" t="s">
        <v>565</v>
      </c>
      <c r="P349" s="1" t="s">
        <v>1173</v>
      </c>
      <c r="Q349" s="1" t="s">
        <v>1174</v>
      </c>
      <c r="R349" s="1">
        <v>24</v>
      </c>
      <c r="S349" t="s">
        <v>58</v>
      </c>
      <c r="T349" t="s">
        <v>1175</v>
      </c>
      <c r="U349" s="1" t="s">
        <v>1192</v>
      </c>
      <c r="V349" t="s">
        <v>1193</v>
      </c>
      <c r="W349" t="s">
        <v>1194</v>
      </c>
      <c r="X349" t="s">
        <v>86</v>
      </c>
      <c r="Y349" t="s">
        <v>85</v>
      </c>
      <c r="Z349" s="1">
        <v>161.44</v>
      </c>
      <c r="AA349" s="1" t="s">
        <v>1195</v>
      </c>
      <c r="AB349" t="s">
        <v>198</v>
      </c>
      <c r="AC349">
        <v>0</v>
      </c>
      <c r="AE349" t="s">
        <v>73</v>
      </c>
      <c r="AF349" t="s">
        <v>66</v>
      </c>
      <c r="AG349" t="s">
        <v>67</v>
      </c>
      <c r="AH349" s="1">
        <v>0</v>
      </c>
      <c r="AI349">
        <v>-15.8</v>
      </c>
      <c r="AJ349" s="31"/>
      <c r="AK349" s="32">
        <v>25.5</v>
      </c>
      <c r="AL349" s="12">
        <v>16.489999999999998</v>
      </c>
      <c r="AM349" s="33">
        <v>16.636200000000002</v>
      </c>
      <c r="AN349" s="14">
        <v>15.236200000000002</v>
      </c>
      <c r="AO349" s="15">
        <v>-9.0517391304347754</v>
      </c>
      <c r="AP349" s="15">
        <v>-8.0889999999999986</v>
      </c>
      <c r="AQ349" s="15">
        <v>8.9801031687546171</v>
      </c>
      <c r="AR349" s="15">
        <v>10.611864406779663</v>
      </c>
      <c r="AS349" s="16">
        <v>0.70805099999999999</v>
      </c>
      <c r="AT349" s="12">
        <v>77</v>
      </c>
      <c r="AU349" s="17">
        <v>-5.1951799807335775E-2</v>
      </c>
      <c r="AV349" s="17">
        <v>0.91078733062744099</v>
      </c>
      <c r="AW349" s="34" t="s">
        <v>1029</v>
      </c>
      <c r="AX349" t="s">
        <v>198</v>
      </c>
      <c r="AY349" t="s">
        <v>198</v>
      </c>
      <c r="AZ349" t="s">
        <v>1821</v>
      </c>
      <c r="BA349" t="s">
        <v>1821</v>
      </c>
      <c r="BB349" t="s">
        <v>198</v>
      </c>
      <c r="BC349" t="s">
        <v>1821</v>
      </c>
      <c r="BD349" s="55">
        <f>3/6</f>
        <v>0.5</v>
      </c>
      <c r="BE349" t="s">
        <v>2372</v>
      </c>
    </row>
    <row r="350" spans="1:57" x14ac:dyDescent="0.2">
      <c r="A350" t="s">
        <v>2174</v>
      </c>
      <c r="B350" s="1" t="s">
        <v>1171</v>
      </c>
      <c r="C350" s="1" t="s">
        <v>49</v>
      </c>
      <c r="D350">
        <v>14</v>
      </c>
      <c r="E350" t="s">
        <v>1020</v>
      </c>
      <c r="F350" s="18" t="s">
        <v>1021</v>
      </c>
      <c r="G350" s="30">
        <v>54.232590000000002</v>
      </c>
      <c r="H350" s="30">
        <v>-1.6685399999999999</v>
      </c>
      <c r="I350">
        <v>82</v>
      </c>
      <c r="J350" s="12">
        <v>-8.9997873306274396</v>
      </c>
      <c r="K350" s="12" t="s">
        <v>1172</v>
      </c>
      <c r="L350" s="1" t="s">
        <v>591</v>
      </c>
      <c r="M350" s="1" t="s">
        <v>2354</v>
      </c>
      <c r="N350" t="s">
        <v>565</v>
      </c>
      <c r="P350" s="1" t="s">
        <v>1173</v>
      </c>
      <c r="Q350" s="1" t="s">
        <v>1174</v>
      </c>
      <c r="R350" s="1">
        <v>38</v>
      </c>
      <c r="S350" t="s">
        <v>58</v>
      </c>
      <c r="T350" t="s">
        <v>1175</v>
      </c>
      <c r="U350" s="1" t="s">
        <v>1196</v>
      </c>
      <c r="V350" t="s">
        <v>1157</v>
      </c>
      <c r="W350" t="s">
        <v>1194</v>
      </c>
      <c r="X350" t="s">
        <v>85</v>
      </c>
      <c r="Y350" t="s">
        <v>85</v>
      </c>
      <c r="Z350" s="1">
        <v>169.24</v>
      </c>
      <c r="AA350" s="1" t="s">
        <v>1197</v>
      </c>
      <c r="AB350" t="s">
        <v>198</v>
      </c>
      <c r="AC350">
        <v>0</v>
      </c>
      <c r="AE350" t="s">
        <v>73</v>
      </c>
      <c r="AF350" t="s">
        <v>66</v>
      </c>
      <c r="AG350" t="s">
        <v>67</v>
      </c>
      <c r="AH350" s="1">
        <v>0</v>
      </c>
      <c r="AI350">
        <v>-13</v>
      </c>
      <c r="AJ350" s="31"/>
      <c r="AK350" s="32">
        <v>25.999999999999996</v>
      </c>
      <c r="AL350" s="12">
        <v>16.979999999999997</v>
      </c>
      <c r="AM350" s="33">
        <v>17.152299999999997</v>
      </c>
      <c r="AN350" s="14">
        <v>15.752299999999996</v>
      </c>
      <c r="AO350" s="15">
        <v>-7.9297826086956569</v>
      </c>
      <c r="AP350" s="15">
        <v>-7.294000000000004</v>
      </c>
      <c r="AQ350" s="15">
        <v>10.88172439204126</v>
      </c>
      <c r="AR350" s="15">
        <v>11.959322033898298</v>
      </c>
      <c r="AS350" s="16">
        <v>0.71428999999999998</v>
      </c>
      <c r="AT350" s="12">
        <v>106</v>
      </c>
      <c r="AU350" s="17">
        <v>1.0700047219317828</v>
      </c>
      <c r="AV350" s="17">
        <v>1.7057873306274356</v>
      </c>
      <c r="AW350" s="34" t="s">
        <v>1029</v>
      </c>
      <c r="AX350" t="s">
        <v>198</v>
      </c>
      <c r="AY350" t="s">
        <v>198</v>
      </c>
      <c r="AZ350" t="s">
        <v>1821</v>
      </c>
      <c r="BA350" t="s">
        <v>1821</v>
      </c>
      <c r="BB350" t="s">
        <v>198</v>
      </c>
      <c r="BC350" t="s">
        <v>1821</v>
      </c>
      <c r="BD350" s="55">
        <f>3/6</f>
        <v>0.5</v>
      </c>
      <c r="BE350" t="s">
        <v>2372</v>
      </c>
    </row>
    <row r="351" spans="1:57" x14ac:dyDescent="0.2">
      <c r="A351" t="s">
        <v>2175</v>
      </c>
      <c r="B351" s="1" t="s">
        <v>1171</v>
      </c>
      <c r="C351" s="1" t="s">
        <v>49</v>
      </c>
      <c r="D351">
        <v>14</v>
      </c>
      <c r="E351" t="s">
        <v>1020</v>
      </c>
      <c r="F351" s="18" t="s">
        <v>1021</v>
      </c>
      <c r="G351" s="30">
        <v>54.232590000000002</v>
      </c>
      <c r="H351" s="30">
        <v>-1.6685399999999999</v>
      </c>
      <c r="I351">
        <v>82</v>
      </c>
      <c r="J351" s="12">
        <v>-8.9997873306274396</v>
      </c>
      <c r="K351" s="12" t="s">
        <v>1172</v>
      </c>
      <c r="L351" s="1" t="s">
        <v>591</v>
      </c>
      <c r="M351" s="1" t="s">
        <v>2354</v>
      </c>
      <c r="N351" t="s">
        <v>565</v>
      </c>
      <c r="P351" s="1" t="s">
        <v>1173</v>
      </c>
      <c r="Q351" s="1" t="s">
        <v>1174</v>
      </c>
      <c r="R351" s="1">
        <v>47</v>
      </c>
      <c r="S351" t="s">
        <v>58</v>
      </c>
      <c r="T351" t="s">
        <v>1175</v>
      </c>
      <c r="U351" s="1" t="s">
        <v>1198</v>
      </c>
      <c r="V351" t="s">
        <v>60</v>
      </c>
      <c r="W351" t="s">
        <v>146</v>
      </c>
      <c r="X351" t="s">
        <v>85</v>
      </c>
      <c r="Y351" t="s">
        <v>85</v>
      </c>
      <c r="Z351" s="1">
        <v>171.19</v>
      </c>
      <c r="AA351" s="1" t="s">
        <v>1199</v>
      </c>
      <c r="AB351" t="s">
        <v>198</v>
      </c>
      <c r="AC351">
        <v>0</v>
      </c>
      <c r="AE351" t="s">
        <v>73</v>
      </c>
      <c r="AF351" t="s">
        <v>66</v>
      </c>
      <c r="AG351" t="s">
        <v>67</v>
      </c>
      <c r="AH351" s="1">
        <v>0</v>
      </c>
      <c r="AI351">
        <v>-15.1</v>
      </c>
      <c r="AJ351" s="31"/>
      <c r="AK351" s="32">
        <v>25.999999999999996</v>
      </c>
      <c r="AL351" s="14">
        <v>16.979999999999997</v>
      </c>
      <c r="AM351" s="33">
        <v>17.152299999999997</v>
      </c>
      <c r="AN351" s="14">
        <v>15.752299999999996</v>
      </c>
      <c r="AO351" s="15">
        <v>-7.9297826086956569</v>
      </c>
      <c r="AP351" s="15">
        <v>-7.294000000000004</v>
      </c>
      <c r="AQ351" s="15">
        <v>10.88172439204126</v>
      </c>
      <c r="AR351" s="15">
        <v>11.959322033898298</v>
      </c>
      <c r="AS351" s="16">
        <v>0.71121100000000004</v>
      </c>
      <c r="AT351" s="12">
        <v>80</v>
      </c>
      <c r="AU351" s="17">
        <v>1.0700047219317828</v>
      </c>
      <c r="AV351" s="17">
        <v>1.7057873306274356</v>
      </c>
      <c r="AW351" s="34" t="s">
        <v>1029</v>
      </c>
      <c r="AX351" t="s">
        <v>198</v>
      </c>
      <c r="AY351" t="s">
        <v>198</v>
      </c>
      <c r="AZ351" t="s">
        <v>1821</v>
      </c>
      <c r="BA351" t="s">
        <v>198</v>
      </c>
      <c r="BB351" t="s">
        <v>198</v>
      </c>
      <c r="BC351" t="s">
        <v>1821</v>
      </c>
      <c r="BD351" s="55">
        <f>2/6</f>
        <v>0.33333333333333331</v>
      </c>
      <c r="BE351" t="s">
        <v>2371</v>
      </c>
    </row>
    <row r="352" spans="1:57" x14ac:dyDescent="0.2">
      <c r="A352" t="s">
        <v>2176</v>
      </c>
      <c r="B352" s="1" t="s">
        <v>1171</v>
      </c>
      <c r="C352" s="1" t="s">
        <v>49</v>
      </c>
      <c r="D352">
        <v>14</v>
      </c>
      <c r="E352" t="s">
        <v>1020</v>
      </c>
      <c r="F352" s="18" t="s">
        <v>1021</v>
      </c>
      <c r="G352" s="30">
        <v>54.232590000000002</v>
      </c>
      <c r="H352" s="30">
        <v>-1.6685399999999999</v>
      </c>
      <c r="I352">
        <v>82</v>
      </c>
      <c r="J352" s="12">
        <v>-8.9997873306274396</v>
      </c>
      <c r="K352" s="12" t="s">
        <v>1172</v>
      </c>
      <c r="L352" s="1" t="s">
        <v>591</v>
      </c>
      <c r="M352" s="1" t="s">
        <v>2354</v>
      </c>
      <c r="N352" t="s">
        <v>565</v>
      </c>
      <c r="P352" s="1" t="s">
        <v>1173</v>
      </c>
      <c r="Q352" s="1" t="s">
        <v>1174</v>
      </c>
      <c r="R352" s="1">
        <v>37</v>
      </c>
      <c r="S352" t="s">
        <v>58</v>
      </c>
      <c r="T352" t="s">
        <v>1175</v>
      </c>
      <c r="U352" s="1" t="s">
        <v>1200</v>
      </c>
      <c r="V352" t="s">
        <v>151</v>
      </c>
      <c r="W352" t="s">
        <v>192</v>
      </c>
      <c r="X352" t="s">
        <v>85</v>
      </c>
      <c r="Y352" t="s">
        <v>85</v>
      </c>
      <c r="Z352" s="1">
        <v>160.47</v>
      </c>
      <c r="AA352" s="1" t="s">
        <v>1201</v>
      </c>
      <c r="AB352" t="s">
        <v>198</v>
      </c>
      <c r="AC352">
        <v>0</v>
      </c>
      <c r="AE352" t="s">
        <v>73</v>
      </c>
      <c r="AF352" t="s">
        <v>66</v>
      </c>
      <c r="AG352" t="s">
        <v>67</v>
      </c>
      <c r="AH352" s="1">
        <v>0</v>
      </c>
      <c r="AI352">
        <v>-14.7</v>
      </c>
      <c r="AJ352" s="31"/>
      <c r="AK352" s="32">
        <v>25.699999999999996</v>
      </c>
      <c r="AL352" s="12">
        <v>16.685999999999996</v>
      </c>
      <c r="AM352" s="33">
        <v>16.842639999999996</v>
      </c>
      <c r="AN352" s="14">
        <v>15.442639999999995</v>
      </c>
      <c r="AO352" s="15">
        <v>-8.6029565217391362</v>
      </c>
      <c r="AP352" s="15">
        <v>-7.7710000000000079</v>
      </c>
      <c r="AQ352" s="15">
        <v>9.7407516580692608</v>
      </c>
      <c r="AR352" s="15">
        <v>11.150847457627105</v>
      </c>
      <c r="AS352" s="16"/>
      <c r="AT352" s="16"/>
      <c r="AU352" s="17">
        <v>0.39683080888830347</v>
      </c>
      <c r="AV352" s="17">
        <v>1.2287873306274317</v>
      </c>
      <c r="AW352" s="34" t="s">
        <v>1029</v>
      </c>
      <c r="AX352" t="s">
        <v>198</v>
      </c>
      <c r="AY352" t="s">
        <v>198</v>
      </c>
      <c r="AZ352" t="s">
        <v>1556</v>
      </c>
      <c r="BA352" t="s">
        <v>1556</v>
      </c>
      <c r="BB352" t="s">
        <v>198</v>
      </c>
      <c r="BC352" t="s">
        <v>1556</v>
      </c>
      <c r="BD352" s="55">
        <f t="shared" ref="BD352" si="31">0/3</f>
        <v>0</v>
      </c>
      <c r="BE352" t="s">
        <v>2371</v>
      </c>
    </row>
    <row r="353" spans="1:57" x14ac:dyDescent="0.2">
      <c r="A353" t="s">
        <v>2177</v>
      </c>
      <c r="B353" s="1" t="s">
        <v>1171</v>
      </c>
      <c r="C353" s="1" t="s">
        <v>49</v>
      </c>
      <c r="D353">
        <v>14</v>
      </c>
      <c r="E353" t="s">
        <v>1020</v>
      </c>
      <c r="F353" s="18" t="s">
        <v>1021</v>
      </c>
      <c r="G353" s="30">
        <v>54.232590000000002</v>
      </c>
      <c r="H353" s="30">
        <v>-1.6685399999999999</v>
      </c>
      <c r="I353">
        <v>82</v>
      </c>
      <c r="J353" s="12">
        <v>-8.9997873306274396</v>
      </c>
      <c r="K353" s="12" t="s">
        <v>1172</v>
      </c>
      <c r="L353" s="1" t="s">
        <v>591</v>
      </c>
      <c r="M353" s="1" t="s">
        <v>2354</v>
      </c>
      <c r="N353" t="s">
        <v>565</v>
      </c>
      <c r="P353" s="1" t="s">
        <v>1173</v>
      </c>
      <c r="Q353" s="1" t="s">
        <v>1174</v>
      </c>
      <c r="R353" s="1">
        <v>47</v>
      </c>
      <c r="S353" t="s">
        <v>58</v>
      </c>
      <c r="T353" t="s">
        <v>1202</v>
      </c>
      <c r="U353" s="1" t="s">
        <v>1190</v>
      </c>
      <c r="V353" t="s">
        <v>744</v>
      </c>
      <c r="W353" t="s">
        <v>140</v>
      </c>
      <c r="X353" t="s">
        <v>79</v>
      </c>
      <c r="Y353" t="s">
        <v>79</v>
      </c>
      <c r="Z353" s="1">
        <v>162.72999999999999</v>
      </c>
      <c r="AA353" s="1" t="s">
        <v>1203</v>
      </c>
      <c r="AB353" t="s">
        <v>198</v>
      </c>
      <c r="AC353">
        <v>0</v>
      </c>
      <c r="AE353" t="s">
        <v>73</v>
      </c>
      <c r="AF353" t="s">
        <v>66</v>
      </c>
      <c r="AG353" t="s">
        <v>67</v>
      </c>
      <c r="AH353">
        <v>1</v>
      </c>
      <c r="AI353">
        <v>-13.9</v>
      </c>
      <c r="AJ353" s="31"/>
      <c r="AK353" s="32">
        <v>24.7</v>
      </c>
      <c r="AL353" s="14">
        <v>15.706</v>
      </c>
      <c r="AM353" s="33">
        <v>15.810439999999998</v>
      </c>
      <c r="AN353" s="14">
        <v>14.410439999999998</v>
      </c>
      <c r="AO353" s="15">
        <v>-10.846869565217393</v>
      </c>
      <c r="AP353" s="15">
        <v>-9.3609999999999971</v>
      </c>
      <c r="AQ353" s="15">
        <v>5.9375092114959438</v>
      </c>
      <c r="AR353" s="15">
        <v>8.4559322033898354</v>
      </c>
      <c r="AS353" s="16">
        <v>0.70987299999999998</v>
      </c>
      <c r="AT353" s="12">
        <v>104</v>
      </c>
      <c r="AU353" s="17">
        <v>-1.8470822345899531</v>
      </c>
      <c r="AV353" s="17">
        <v>-0.36121266937255747</v>
      </c>
      <c r="AW353" s="34" t="s">
        <v>1029</v>
      </c>
      <c r="AX353" t="s">
        <v>1821</v>
      </c>
      <c r="AY353" t="s">
        <v>198</v>
      </c>
      <c r="AZ353" t="s">
        <v>198</v>
      </c>
      <c r="BA353" t="s">
        <v>1821</v>
      </c>
      <c r="BB353" t="s">
        <v>1821</v>
      </c>
      <c r="BC353" t="s">
        <v>198</v>
      </c>
      <c r="BD353" s="55">
        <f>3/6</f>
        <v>0.5</v>
      </c>
      <c r="BE353" t="s">
        <v>2372</v>
      </c>
    </row>
    <row r="354" spans="1:57" x14ac:dyDescent="0.2">
      <c r="A354" t="s">
        <v>2178</v>
      </c>
      <c r="B354" s="1" t="s">
        <v>1171</v>
      </c>
      <c r="C354" s="1" t="s">
        <v>49</v>
      </c>
      <c r="D354">
        <v>14</v>
      </c>
      <c r="E354" t="s">
        <v>1020</v>
      </c>
      <c r="F354" s="18" t="s">
        <v>1021</v>
      </c>
      <c r="G354" s="30">
        <v>54.232590000000002</v>
      </c>
      <c r="H354" s="30">
        <v>-1.6685399999999999</v>
      </c>
      <c r="I354">
        <v>82</v>
      </c>
      <c r="J354" s="12">
        <v>-8.9997873306274396</v>
      </c>
      <c r="K354" s="12" t="s">
        <v>1172</v>
      </c>
      <c r="L354" s="1" t="s">
        <v>591</v>
      </c>
      <c r="M354" s="1" t="s">
        <v>2354</v>
      </c>
      <c r="N354" t="s">
        <v>565</v>
      </c>
      <c r="P354" s="1" t="s">
        <v>1173</v>
      </c>
      <c r="Q354" s="1" t="s">
        <v>1174</v>
      </c>
      <c r="R354" s="1">
        <v>47</v>
      </c>
      <c r="S354" t="s">
        <v>58</v>
      </c>
      <c r="T354" t="s">
        <v>1202</v>
      </c>
      <c r="U354" s="1" t="s">
        <v>1204</v>
      </c>
      <c r="V354" t="s">
        <v>60</v>
      </c>
      <c r="W354" t="s">
        <v>146</v>
      </c>
      <c r="X354" t="s">
        <v>86</v>
      </c>
      <c r="Y354" t="s">
        <v>85</v>
      </c>
      <c r="Z354" s="1">
        <v>170.89</v>
      </c>
      <c r="AA354" s="1" t="s">
        <v>1205</v>
      </c>
      <c r="AB354" t="s">
        <v>1206</v>
      </c>
      <c r="AC354">
        <v>1</v>
      </c>
      <c r="AD354">
        <v>0</v>
      </c>
      <c r="AE354" t="s">
        <v>73</v>
      </c>
      <c r="AF354" t="s">
        <v>66</v>
      </c>
      <c r="AG354" t="s">
        <v>67</v>
      </c>
      <c r="AH354" s="1">
        <v>0</v>
      </c>
      <c r="AI354">
        <v>-13.5</v>
      </c>
      <c r="AJ354" s="31"/>
      <c r="AK354" s="32">
        <v>25.8</v>
      </c>
      <c r="AL354" s="12">
        <v>16.783999999999999</v>
      </c>
      <c r="AM354" s="33">
        <v>16.945860000000003</v>
      </c>
      <c r="AN354" s="14">
        <v>15.545860000000003</v>
      </c>
      <c r="AO354" s="15">
        <v>-8.3785652173912943</v>
      </c>
      <c r="AP354" s="15">
        <v>-7.6119999999999948</v>
      </c>
      <c r="AQ354" s="15">
        <v>10.12107590272662</v>
      </c>
      <c r="AR354" s="15">
        <v>11.420338983050856</v>
      </c>
      <c r="AS354" s="16"/>
      <c r="AT354" s="16"/>
      <c r="AU354" s="17">
        <v>0.62122211323614529</v>
      </c>
      <c r="AV354" s="17">
        <v>1.3877873306274449</v>
      </c>
      <c r="AW354" s="34" t="s">
        <v>1029</v>
      </c>
      <c r="AX354" t="s">
        <v>198</v>
      </c>
      <c r="AY354" t="s">
        <v>198</v>
      </c>
      <c r="AZ354" t="s">
        <v>1556</v>
      </c>
      <c r="BA354" t="s">
        <v>1556</v>
      </c>
      <c r="BB354" t="s">
        <v>198</v>
      </c>
      <c r="BC354" t="s">
        <v>1556</v>
      </c>
      <c r="BD354" s="55">
        <f t="shared" ref="BD354:BD358" si="32">0/3</f>
        <v>0</v>
      </c>
      <c r="BE354" t="s">
        <v>2371</v>
      </c>
    </row>
    <row r="355" spans="1:57" x14ac:dyDescent="0.2">
      <c r="A355" t="s">
        <v>2179</v>
      </c>
      <c r="B355" s="1" t="s">
        <v>1171</v>
      </c>
      <c r="C355" s="1" t="s">
        <v>49</v>
      </c>
      <c r="D355">
        <v>14</v>
      </c>
      <c r="E355" t="s">
        <v>1020</v>
      </c>
      <c r="F355" s="18" t="s">
        <v>1021</v>
      </c>
      <c r="G355" s="30">
        <v>54.232590000000002</v>
      </c>
      <c r="H355" s="30">
        <v>-1.6685399999999999</v>
      </c>
      <c r="I355">
        <v>82</v>
      </c>
      <c r="J355" s="12">
        <v>-8.9997873306274396</v>
      </c>
      <c r="K355" s="12" t="s">
        <v>1172</v>
      </c>
      <c r="L355" s="1" t="s">
        <v>591</v>
      </c>
      <c r="M355" s="1" t="s">
        <v>2354</v>
      </c>
      <c r="N355" t="s">
        <v>565</v>
      </c>
      <c r="P355" s="1" t="s">
        <v>1173</v>
      </c>
      <c r="Q355" s="1" t="s">
        <v>1174</v>
      </c>
      <c r="R355" s="1">
        <v>46</v>
      </c>
      <c r="S355" t="s">
        <v>58</v>
      </c>
      <c r="U355" s="1" t="s">
        <v>1207</v>
      </c>
      <c r="V355" t="s">
        <v>1208</v>
      </c>
      <c r="W355">
        <v>2</v>
      </c>
      <c r="X355" t="s">
        <v>62</v>
      </c>
      <c r="Y355" t="s">
        <v>62</v>
      </c>
      <c r="AB355" s="1" t="s">
        <v>198</v>
      </c>
      <c r="AC355" s="1">
        <v>0</v>
      </c>
      <c r="AD355" s="1"/>
      <c r="AE355" s="1" t="s">
        <v>73</v>
      </c>
      <c r="AF355" s="1" t="s">
        <v>66</v>
      </c>
      <c r="AG355" s="1" t="s">
        <v>1209</v>
      </c>
      <c r="AH355" s="1"/>
      <c r="AI355">
        <v>-14.5</v>
      </c>
      <c r="AJ355" s="31"/>
      <c r="AK355" s="32">
        <v>26.199999999999996</v>
      </c>
      <c r="AL355" s="14">
        <v>17.175999999999995</v>
      </c>
      <c r="AM355" s="33">
        <v>17.358739999999997</v>
      </c>
      <c r="AN355" s="14">
        <v>15.958739999999997</v>
      </c>
      <c r="AO355" s="15">
        <v>-7.4810000000000034</v>
      </c>
      <c r="AP355" s="15">
        <v>-6.9760000000000062</v>
      </c>
      <c r="AQ355" s="15">
        <v>11.642372881355927</v>
      </c>
      <c r="AR355" s="15">
        <v>12.498305084745752</v>
      </c>
      <c r="AS355" s="16"/>
      <c r="AT355" s="16"/>
      <c r="AU355" s="17">
        <v>1.5187873306274362</v>
      </c>
      <c r="AV355" s="17">
        <v>2.0237873306274334</v>
      </c>
      <c r="AW355" s="34" t="s">
        <v>1029</v>
      </c>
      <c r="AX355" t="s">
        <v>198</v>
      </c>
      <c r="AY355" t="s">
        <v>198</v>
      </c>
      <c r="AZ355" t="s">
        <v>1556</v>
      </c>
      <c r="BA355" t="s">
        <v>1556</v>
      </c>
      <c r="BB355" t="s">
        <v>198</v>
      </c>
      <c r="BC355" t="s">
        <v>1556</v>
      </c>
      <c r="BD355" s="55">
        <f t="shared" si="32"/>
        <v>0</v>
      </c>
      <c r="BE355" t="s">
        <v>2371</v>
      </c>
    </row>
    <row r="356" spans="1:57" x14ac:dyDescent="0.2">
      <c r="A356" t="s">
        <v>2180</v>
      </c>
      <c r="B356" s="1" t="s">
        <v>1171</v>
      </c>
      <c r="C356" s="1" t="s">
        <v>49</v>
      </c>
      <c r="D356">
        <v>14</v>
      </c>
      <c r="E356" t="s">
        <v>1020</v>
      </c>
      <c r="F356" s="18" t="s">
        <v>1021</v>
      </c>
      <c r="G356" s="30">
        <v>54.232590000000002</v>
      </c>
      <c r="H356" s="30">
        <v>-1.6685399999999999</v>
      </c>
      <c r="I356">
        <v>82</v>
      </c>
      <c r="J356" s="12">
        <v>-8.9997873306274396</v>
      </c>
      <c r="K356" s="12" t="s">
        <v>1172</v>
      </c>
      <c r="L356" s="1" t="s">
        <v>591</v>
      </c>
      <c r="M356" s="1" t="s">
        <v>2354</v>
      </c>
      <c r="N356" t="s">
        <v>565</v>
      </c>
      <c r="P356" s="1" t="s">
        <v>1173</v>
      </c>
      <c r="Q356" s="1" t="s">
        <v>1174</v>
      </c>
      <c r="R356" s="1">
        <v>47</v>
      </c>
      <c r="S356" t="s">
        <v>58</v>
      </c>
      <c r="T356" t="s">
        <v>1202</v>
      </c>
      <c r="U356" s="1" t="s">
        <v>1210</v>
      </c>
      <c r="V356" t="s">
        <v>744</v>
      </c>
      <c r="W356" t="s">
        <v>140</v>
      </c>
      <c r="X356" t="s">
        <v>78</v>
      </c>
      <c r="Y356" t="s">
        <v>79</v>
      </c>
      <c r="Z356" s="1">
        <v>160.6</v>
      </c>
      <c r="AB356" t="s">
        <v>198</v>
      </c>
      <c r="AC356">
        <v>0</v>
      </c>
      <c r="AE356" t="s">
        <v>73</v>
      </c>
      <c r="AF356" t="s">
        <v>66</v>
      </c>
      <c r="AG356" t="s">
        <v>67</v>
      </c>
      <c r="AH356">
        <v>1</v>
      </c>
      <c r="AI356">
        <v>-12.8</v>
      </c>
      <c r="AJ356" s="31"/>
      <c r="AK356" s="32">
        <v>25.5</v>
      </c>
      <c r="AL356" s="12">
        <v>16.489999999999998</v>
      </c>
      <c r="AM356" s="33">
        <v>16.636200000000002</v>
      </c>
      <c r="AN356" s="14">
        <v>15.236200000000002</v>
      </c>
      <c r="AO356" s="15">
        <v>-9.0517391304347754</v>
      </c>
      <c r="AP356" s="15">
        <v>-8.0889999999999986</v>
      </c>
      <c r="AQ356" s="15">
        <v>8.9801031687546171</v>
      </c>
      <c r="AR356" s="15">
        <v>10.611864406779663</v>
      </c>
      <c r="AS356" s="16"/>
      <c r="AT356" s="16"/>
      <c r="AU356" s="17">
        <v>-5.1951799807335775E-2</v>
      </c>
      <c r="AV356" s="17">
        <v>0.91078733062744099</v>
      </c>
      <c r="AW356" s="34" t="s">
        <v>1029</v>
      </c>
      <c r="AX356" t="s">
        <v>198</v>
      </c>
      <c r="AY356" t="s">
        <v>198</v>
      </c>
      <c r="AZ356" t="s">
        <v>1556</v>
      </c>
      <c r="BA356" t="s">
        <v>1556</v>
      </c>
      <c r="BB356" t="s">
        <v>198</v>
      </c>
      <c r="BC356" t="s">
        <v>1556</v>
      </c>
      <c r="BD356" s="55">
        <f t="shared" si="32"/>
        <v>0</v>
      </c>
      <c r="BE356" t="s">
        <v>2371</v>
      </c>
    </row>
    <row r="357" spans="1:57" x14ac:dyDescent="0.2">
      <c r="A357" t="s">
        <v>2181</v>
      </c>
      <c r="B357" s="1" t="s">
        <v>1171</v>
      </c>
      <c r="C357" s="1" t="s">
        <v>49</v>
      </c>
      <c r="D357">
        <v>14</v>
      </c>
      <c r="E357" t="s">
        <v>1020</v>
      </c>
      <c r="F357" s="18" t="s">
        <v>1021</v>
      </c>
      <c r="G357" s="30">
        <v>54.232590000000002</v>
      </c>
      <c r="H357" s="30">
        <v>-1.6685399999999999</v>
      </c>
      <c r="I357">
        <v>82</v>
      </c>
      <c r="J357" s="12">
        <v>-8.9997873306274396</v>
      </c>
      <c r="K357" s="12" t="s">
        <v>1172</v>
      </c>
      <c r="L357" s="1" t="s">
        <v>591</v>
      </c>
      <c r="M357" s="1" t="s">
        <v>2354</v>
      </c>
      <c r="N357" t="s">
        <v>565</v>
      </c>
      <c r="P357" s="1" t="s">
        <v>1173</v>
      </c>
      <c r="Q357" s="1" t="s">
        <v>1174</v>
      </c>
      <c r="R357" s="1">
        <v>36</v>
      </c>
      <c r="S357" t="s">
        <v>58</v>
      </c>
      <c r="T357" s="1" t="s">
        <v>1202</v>
      </c>
      <c r="U357" s="1" t="s">
        <v>1211</v>
      </c>
      <c r="V357" s="21" t="s">
        <v>1212</v>
      </c>
      <c r="W357" s="21" t="s">
        <v>94</v>
      </c>
      <c r="X357" s="1" t="s">
        <v>62</v>
      </c>
      <c r="Y357" s="1" t="s">
        <v>62</v>
      </c>
      <c r="Z357" s="1"/>
      <c r="AA357" s="1" t="s">
        <v>1213</v>
      </c>
      <c r="AB357" s="1" t="s">
        <v>198</v>
      </c>
      <c r="AC357" s="1">
        <v>0</v>
      </c>
      <c r="AD357" s="1"/>
      <c r="AE357" s="1" t="s">
        <v>73</v>
      </c>
      <c r="AF357" s="1" t="s">
        <v>66</v>
      </c>
      <c r="AG357" s="1" t="s">
        <v>67</v>
      </c>
      <c r="AH357" s="1"/>
      <c r="AI357">
        <v>-14.6</v>
      </c>
      <c r="AJ357" s="31"/>
      <c r="AK357" s="32">
        <v>25.5</v>
      </c>
      <c r="AL357" s="14">
        <v>16.489999999999998</v>
      </c>
      <c r="AM357" s="33">
        <v>16.636200000000002</v>
      </c>
      <c r="AN357" s="14">
        <v>15.236200000000002</v>
      </c>
      <c r="AO357" s="15">
        <v>-9.0517391304347754</v>
      </c>
      <c r="AP357" s="15">
        <v>-8.0889999999999986</v>
      </c>
      <c r="AQ357" s="15">
        <v>8.9801031687546171</v>
      </c>
      <c r="AR357" s="15">
        <v>10.611864406779663</v>
      </c>
      <c r="AS357" s="16"/>
      <c r="AT357" s="16"/>
      <c r="AU357" s="17">
        <v>-5.1951799807335775E-2</v>
      </c>
      <c r="AV357" s="17">
        <v>0.91078733062744099</v>
      </c>
      <c r="AW357" s="34" t="s">
        <v>1029</v>
      </c>
      <c r="AX357" t="s">
        <v>198</v>
      </c>
      <c r="AY357" t="s">
        <v>198</v>
      </c>
      <c r="AZ357" t="s">
        <v>1556</v>
      </c>
      <c r="BA357" t="s">
        <v>1556</v>
      </c>
      <c r="BB357" t="s">
        <v>198</v>
      </c>
      <c r="BC357" t="s">
        <v>1556</v>
      </c>
      <c r="BD357" s="55">
        <f t="shared" si="32"/>
        <v>0</v>
      </c>
      <c r="BE357" t="s">
        <v>2371</v>
      </c>
    </row>
    <row r="358" spans="1:57" x14ac:dyDescent="0.2">
      <c r="A358" t="s">
        <v>2182</v>
      </c>
      <c r="B358" s="1" t="s">
        <v>1171</v>
      </c>
      <c r="C358" s="1" t="s">
        <v>49</v>
      </c>
      <c r="D358">
        <v>14</v>
      </c>
      <c r="E358" t="s">
        <v>1020</v>
      </c>
      <c r="F358" s="18" t="s">
        <v>1021</v>
      </c>
      <c r="G358" s="30">
        <v>54.232590000000002</v>
      </c>
      <c r="H358" s="30">
        <v>-1.6685399999999999</v>
      </c>
      <c r="I358">
        <v>82</v>
      </c>
      <c r="J358" s="12">
        <v>-8.9997873306274396</v>
      </c>
      <c r="K358" s="12" t="s">
        <v>1172</v>
      </c>
      <c r="L358" s="1" t="s">
        <v>591</v>
      </c>
      <c r="M358" s="1" t="s">
        <v>2354</v>
      </c>
      <c r="N358" t="s">
        <v>565</v>
      </c>
      <c r="P358" s="1" t="s">
        <v>1173</v>
      </c>
      <c r="Q358" s="1" t="s">
        <v>1174</v>
      </c>
      <c r="R358" s="1">
        <v>27</v>
      </c>
      <c r="S358" t="s">
        <v>58</v>
      </c>
      <c r="T358" t="s">
        <v>1202</v>
      </c>
      <c r="U358" t="s">
        <v>1214</v>
      </c>
      <c r="V358" s="21" t="s">
        <v>244</v>
      </c>
      <c r="W358" s="21" t="s">
        <v>494</v>
      </c>
      <c r="X358" s="1" t="s">
        <v>78</v>
      </c>
      <c r="Y358" s="1" t="s">
        <v>79</v>
      </c>
      <c r="Z358" s="1"/>
      <c r="AA358" s="1" t="s">
        <v>1215</v>
      </c>
      <c r="AB358" t="s">
        <v>198</v>
      </c>
      <c r="AC358">
        <v>0</v>
      </c>
      <c r="AE358" t="s">
        <v>73</v>
      </c>
      <c r="AF358" t="s">
        <v>66</v>
      </c>
      <c r="AG358" t="s">
        <v>67</v>
      </c>
      <c r="AH358">
        <v>1</v>
      </c>
      <c r="AI358">
        <v>-14.4</v>
      </c>
      <c r="AJ358" s="31"/>
      <c r="AK358" s="32">
        <v>25.899999999999995</v>
      </c>
      <c r="AL358" s="12">
        <v>16.881999999999994</v>
      </c>
      <c r="AM358" s="33">
        <v>17.049079999999996</v>
      </c>
      <c r="AN358" s="14">
        <v>15.649079999999996</v>
      </c>
      <c r="AO358" s="15">
        <v>-8.1541739130434827</v>
      </c>
      <c r="AP358" s="15">
        <v>-7.453000000000003</v>
      </c>
      <c r="AQ358" s="15">
        <v>10.501400147383928</v>
      </c>
      <c r="AR358" s="15">
        <v>11.689830508474572</v>
      </c>
      <c r="AS358" s="16"/>
      <c r="AT358" s="16"/>
      <c r="AU358" s="17">
        <v>0.84561341758395692</v>
      </c>
      <c r="AV358" s="17">
        <v>1.5467873306274367</v>
      </c>
      <c r="AW358" s="34" t="s">
        <v>1029</v>
      </c>
      <c r="AX358" t="s">
        <v>198</v>
      </c>
      <c r="AY358" t="s">
        <v>198</v>
      </c>
      <c r="AZ358" t="s">
        <v>1556</v>
      </c>
      <c r="BA358" t="s">
        <v>1556</v>
      </c>
      <c r="BB358" t="s">
        <v>198</v>
      </c>
      <c r="BC358" t="s">
        <v>1556</v>
      </c>
      <c r="BD358" s="55">
        <f t="shared" si="32"/>
        <v>0</v>
      </c>
      <c r="BE358" t="s">
        <v>2371</v>
      </c>
    </row>
    <row r="359" spans="1:57" x14ac:dyDescent="0.2">
      <c r="A359" t="s">
        <v>2183</v>
      </c>
      <c r="B359" s="1" t="s">
        <v>1171</v>
      </c>
      <c r="C359" s="1" t="s">
        <v>49</v>
      </c>
      <c r="D359">
        <v>14</v>
      </c>
      <c r="E359" t="s">
        <v>1020</v>
      </c>
      <c r="F359" s="18" t="s">
        <v>1021</v>
      </c>
      <c r="G359" s="30">
        <v>54.232590000000002</v>
      </c>
      <c r="H359" s="30">
        <v>-1.6685399999999999</v>
      </c>
      <c r="I359">
        <v>82</v>
      </c>
      <c r="J359" s="12">
        <v>-8.9997873306274396</v>
      </c>
      <c r="K359" s="12" t="s">
        <v>1172</v>
      </c>
      <c r="L359" s="1" t="s">
        <v>591</v>
      </c>
      <c r="M359" s="1" t="s">
        <v>2354</v>
      </c>
      <c r="N359" t="s">
        <v>565</v>
      </c>
      <c r="P359" s="1" t="s">
        <v>1173</v>
      </c>
      <c r="Q359" s="1" t="s">
        <v>1174</v>
      </c>
      <c r="R359" s="1">
        <v>37</v>
      </c>
      <c r="S359" t="s">
        <v>58</v>
      </c>
      <c r="T359" t="s">
        <v>1202</v>
      </c>
      <c r="U359" t="s">
        <v>1216</v>
      </c>
      <c r="V359" s="21" t="s">
        <v>744</v>
      </c>
      <c r="W359" s="21" t="s">
        <v>140</v>
      </c>
      <c r="X359" s="1" t="s">
        <v>79</v>
      </c>
      <c r="Y359" s="1" t="s">
        <v>79</v>
      </c>
      <c r="Z359" s="1">
        <v>160.65</v>
      </c>
      <c r="AA359" s="1" t="s">
        <v>1217</v>
      </c>
      <c r="AB359" t="s">
        <v>198</v>
      </c>
      <c r="AC359">
        <v>0</v>
      </c>
      <c r="AE359" t="s">
        <v>73</v>
      </c>
      <c r="AF359" t="s">
        <v>66</v>
      </c>
      <c r="AG359" t="s">
        <v>67</v>
      </c>
      <c r="AH359">
        <v>1</v>
      </c>
      <c r="AI359">
        <v>-13</v>
      </c>
      <c r="AJ359" s="31"/>
      <c r="AK359" s="32">
        <v>25.699999999999996</v>
      </c>
      <c r="AL359" s="14">
        <v>16.685999999999996</v>
      </c>
      <c r="AM359" s="33">
        <v>16.842639999999996</v>
      </c>
      <c r="AN359" s="14">
        <v>15.442639999999995</v>
      </c>
      <c r="AO359" s="15">
        <v>-8.6029565217391362</v>
      </c>
      <c r="AP359" s="15">
        <v>-7.7710000000000079</v>
      </c>
      <c r="AQ359" s="15">
        <v>9.7407516580692608</v>
      </c>
      <c r="AR359" s="15">
        <v>11.150847457627105</v>
      </c>
      <c r="AS359" s="16">
        <v>0.70973799999999998</v>
      </c>
      <c r="AT359" s="12">
        <v>112</v>
      </c>
      <c r="AU359" s="17">
        <v>0.39683080888830347</v>
      </c>
      <c r="AV359" s="17">
        <v>1.2287873306274317</v>
      </c>
      <c r="AW359" s="34" t="s">
        <v>1029</v>
      </c>
      <c r="AX359" t="s">
        <v>198</v>
      </c>
      <c r="AY359" t="s">
        <v>198</v>
      </c>
      <c r="AZ359" t="s">
        <v>198</v>
      </c>
      <c r="BA359" t="s">
        <v>198</v>
      </c>
      <c r="BB359" t="s">
        <v>198</v>
      </c>
      <c r="BC359" t="s">
        <v>1821</v>
      </c>
      <c r="BD359" s="55">
        <f>1/6</f>
        <v>0.16666666666666666</v>
      </c>
      <c r="BE359" t="s">
        <v>2371</v>
      </c>
    </row>
    <row r="360" spans="1:57" x14ac:dyDescent="0.2">
      <c r="A360" t="s">
        <v>2184</v>
      </c>
      <c r="B360" s="1" t="s">
        <v>1171</v>
      </c>
      <c r="C360" s="1" t="s">
        <v>49</v>
      </c>
      <c r="D360">
        <v>14</v>
      </c>
      <c r="E360" t="s">
        <v>1020</v>
      </c>
      <c r="F360" s="18" t="s">
        <v>1021</v>
      </c>
      <c r="G360" s="30">
        <v>54.232590000000002</v>
      </c>
      <c r="H360" s="30">
        <v>-1.6685399999999999</v>
      </c>
      <c r="I360">
        <v>82</v>
      </c>
      <c r="J360" s="12">
        <v>-8.9997873306274396</v>
      </c>
      <c r="K360" s="12" t="s">
        <v>1172</v>
      </c>
      <c r="L360" s="1" t="s">
        <v>591</v>
      </c>
      <c r="M360" s="1" t="s">
        <v>2354</v>
      </c>
      <c r="N360" t="s">
        <v>565</v>
      </c>
      <c r="P360" s="1" t="s">
        <v>1173</v>
      </c>
      <c r="Q360" s="1" t="s">
        <v>1174</v>
      </c>
      <c r="R360" s="1">
        <v>17</v>
      </c>
      <c r="S360" t="s">
        <v>58</v>
      </c>
      <c r="T360" t="s">
        <v>1202</v>
      </c>
      <c r="U360" t="s">
        <v>1218</v>
      </c>
      <c r="V360" s="21" t="s">
        <v>744</v>
      </c>
      <c r="W360" s="21" t="s">
        <v>140</v>
      </c>
      <c r="X360" s="1" t="s">
        <v>79</v>
      </c>
      <c r="Y360" s="1" t="s">
        <v>79</v>
      </c>
      <c r="Z360" s="1">
        <v>160.65</v>
      </c>
      <c r="AA360" s="1" t="s">
        <v>1217</v>
      </c>
      <c r="AB360" t="s">
        <v>198</v>
      </c>
      <c r="AC360">
        <v>0</v>
      </c>
      <c r="AE360" t="s">
        <v>73</v>
      </c>
      <c r="AF360" t="s">
        <v>66</v>
      </c>
      <c r="AG360" t="s">
        <v>67</v>
      </c>
      <c r="AH360">
        <v>1</v>
      </c>
      <c r="AI360">
        <v>-14.9</v>
      </c>
      <c r="AJ360" s="31"/>
      <c r="AK360" s="32">
        <v>24.7</v>
      </c>
      <c r="AL360" s="12">
        <v>15.706</v>
      </c>
      <c r="AM360" s="33">
        <v>15.810439999999998</v>
      </c>
      <c r="AN360" s="14">
        <v>14.410439999999998</v>
      </c>
      <c r="AO360" s="15">
        <v>-10.846869565217393</v>
      </c>
      <c r="AP360" s="15">
        <v>-9.3609999999999971</v>
      </c>
      <c r="AQ360" s="15">
        <v>5.9375092114959438</v>
      </c>
      <c r="AR360" s="15">
        <v>8.4559322033898354</v>
      </c>
      <c r="AS360" s="16"/>
      <c r="AT360" s="16"/>
      <c r="AU360" s="17">
        <v>-1.8470822345899531</v>
      </c>
      <c r="AV360" s="17">
        <v>-0.36121266937255747</v>
      </c>
      <c r="AW360" s="34" t="s">
        <v>1029</v>
      </c>
      <c r="AX360" t="s">
        <v>1821</v>
      </c>
      <c r="AY360" t="s">
        <v>198</v>
      </c>
      <c r="AZ360" t="s">
        <v>1556</v>
      </c>
      <c r="BA360" t="s">
        <v>1556</v>
      </c>
      <c r="BB360" t="s">
        <v>1821</v>
      </c>
      <c r="BC360" t="s">
        <v>1556</v>
      </c>
      <c r="BD360" s="55">
        <f>2/3</f>
        <v>0.66666666666666663</v>
      </c>
      <c r="BE360" t="s">
        <v>2372</v>
      </c>
    </row>
    <row r="361" spans="1:57" x14ac:dyDescent="0.2">
      <c r="A361" t="s">
        <v>2185</v>
      </c>
      <c r="B361" s="1" t="s">
        <v>1171</v>
      </c>
      <c r="C361" s="1" t="s">
        <v>49</v>
      </c>
      <c r="D361">
        <v>14</v>
      </c>
      <c r="E361" t="s">
        <v>1020</v>
      </c>
      <c r="F361" s="18" t="s">
        <v>1021</v>
      </c>
      <c r="G361" s="30">
        <v>54.232590000000002</v>
      </c>
      <c r="H361" s="30">
        <v>-1.6685399999999999</v>
      </c>
      <c r="I361">
        <v>82</v>
      </c>
      <c r="J361" s="12">
        <v>-8.9997873306274396</v>
      </c>
      <c r="K361" s="12" t="s">
        <v>1172</v>
      </c>
      <c r="L361" s="1" t="s">
        <v>591</v>
      </c>
      <c r="M361" s="1" t="s">
        <v>2354</v>
      </c>
      <c r="N361" t="s">
        <v>565</v>
      </c>
      <c r="P361" s="1" t="s">
        <v>1173</v>
      </c>
      <c r="Q361" s="1" t="s">
        <v>1174</v>
      </c>
      <c r="R361" s="1">
        <v>48</v>
      </c>
      <c r="S361" t="s">
        <v>58</v>
      </c>
      <c r="T361" t="s">
        <v>1202</v>
      </c>
      <c r="U361" t="s">
        <v>1219</v>
      </c>
      <c r="V361" s="21" t="s">
        <v>744</v>
      </c>
      <c r="W361" s="21" t="s">
        <v>140</v>
      </c>
      <c r="X361" s="1" t="s">
        <v>79</v>
      </c>
      <c r="Y361" s="1" t="s">
        <v>79</v>
      </c>
      <c r="Z361" s="1">
        <v>160.65</v>
      </c>
      <c r="AA361" s="1" t="s">
        <v>1217</v>
      </c>
      <c r="AB361" t="s">
        <v>198</v>
      </c>
      <c r="AC361">
        <v>0</v>
      </c>
      <c r="AE361" t="s">
        <v>73</v>
      </c>
      <c r="AF361" t="s">
        <v>66</v>
      </c>
      <c r="AG361" t="s">
        <v>67</v>
      </c>
      <c r="AH361">
        <v>1</v>
      </c>
      <c r="AI361">
        <v>-15.1</v>
      </c>
      <c r="AJ361" s="31"/>
      <c r="AK361" s="32">
        <v>26.199999999999996</v>
      </c>
      <c r="AL361" s="14">
        <v>17.175999999999995</v>
      </c>
      <c r="AM361" s="33">
        <v>17.358739999999997</v>
      </c>
      <c r="AN361" s="14">
        <v>15.958739999999997</v>
      </c>
      <c r="AO361" s="15">
        <v>-7.4810000000000034</v>
      </c>
      <c r="AP361" s="15">
        <v>-6.9760000000000062</v>
      </c>
      <c r="AQ361" s="15">
        <v>11.642372881355927</v>
      </c>
      <c r="AR361" s="15">
        <v>12.498305084745752</v>
      </c>
      <c r="AS361" s="16"/>
      <c r="AT361" s="16"/>
      <c r="AU361" s="17">
        <v>1.5187873306274362</v>
      </c>
      <c r="AV361" s="17">
        <v>2.0237873306274334</v>
      </c>
      <c r="AW361" s="34" t="s">
        <v>1029</v>
      </c>
      <c r="AX361" t="s">
        <v>198</v>
      </c>
      <c r="AY361" t="s">
        <v>198</v>
      </c>
      <c r="AZ361" t="s">
        <v>1556</v>
      </c>
      <c r="BA361" t="s">
        <v>1556</v>
      </c>
      <c r="BB361" t="s">
        <v>198</v>
      </c>
      <c r="BC361" t="s">
        <v>1556</v>
      </c>
      <c r="BD361" s="55">
        <f t="shared" ref="BD361:BD362" si="33">0/3</f>
        <v>0</v>
      </c>
      <c r="BE361" t="s">
        <v>2371</v>
      </c>
    </row>
    <row r="362" spans="1:57" x14ac:dyDescent="0.2">
      <c r="A362" t="s">
        <v>2186</v>
      </c>
      <c r="B362" s="1" t="s">
        <v>1171</v>
      </c>
      <c r="C362" s="1" t="s">
        <v>49</v>
      </c>
      <c r="D362">
        <v>14</v>
      </c>
      <c r="E362" t="s">
        <v>1020</v>
      </c>
      <c r="F362" s="18" t="s">
        <v>1021</v>
      </c>
      <c r="G362" s="30">
        <v>54.232590000000002</v>
      </c>
      <c r="H362" s="30">
        <v>-1.6685399999999999</v>
      </c>
      <c r="I362">
        <v>82</v>
      </c>
      <c r="J362" s="12">
        <v>-8.9997873306274396</v>
      </c>
      <c r="K362" s="12" t="s">
        <v>1172</v>
      </c>
      <c r="L362" s="1" t="s">
        <v>591</v>
      </c>
      <c r="M362" s="1" t="s">
        <v>2354</v>
      </c>
      <c r="N362" t="s">
        <v>565</v>
      </c>
      <c r="P362" s="1" t="s">
        <v>1173</v>
      </c>
      <c r="Q362" s="1" t="s">
        <v>1174</v>
      </c>
      <c r="R362" s="1">
        <v>47</v>
      </c>
      <c r="S362" t="s">
        <v>58</v>
      </c>
      <c r="T362" t="s">
        <v>1202</v>
      </c>
      <c r="U362" t="s">
        <v>1220</v>
      </c>
      <c r="V362" s="21" t="s">
        <v>744</v>
      </c>
      <c r="W362" s="21" t="s">
        <v>127</v>
      </c>
      <c r="X362" s="1" t="s">
        <v>85</v>
      </c>
      <c r="Y362" s="1" t="s">
        <v>85</v>
      </c>
      <c r="Z362" s="1">
        <v>174.25</v>
      </c>
      <c r="AA362" s="1" t="s">
        <v>1221</v>
      </c>
      <c r="AB362" t="s">
        <v>198</v>
      </c>
      <c r="AC362">
        <v>0</v>
      </c>
      <c r="AE362" t="s">
        <v>73</v>
      </c>
      <c r="AF362" t="s">
        <v>66</v>
      </c>
      <c r="AG362" t="s">
        <v>67</v>
      </c>
      <c r="AH362" s="1">
        <v>0</v>
      </c>
      <c r="AI362">
        <v>-14.5</v>
      </c>
      <c r="AJ362" s="31"/>
      <c r="AK362" s="32">
        <v>25.6</v>
      </c>
      <c r="AL362" s="12">
        <v>16.588000000000001</v>
      </c>
      <c r="AM362" s="33">
        <v>16.739420000000003</v>
      </c>
      <c r="AN362" s="14">
        <v>15.339420000000002</v>
      </c>
      <c r="AO362" s="15">
        <v>-8.8273478260869478</v>
      </c>
      <c r="AP362" s="15">
        <v>-7.9299999999999926</v>
      </c>
      <c r="AQ362" s="15">
        <v>9.3604274134119532</v>
      </c>
      <c r="AR362" s="15">
        <v>10.881355932203402</v>
      </c>
      <c r="AS362" s="16"/>
      <c r="AT362" s="16"/>
      <c r="AU362" s="17">
        <v>0.17243950454049184</v>
      </c>
      <c r="AV362" s="17">
        <v>1.069787330627447</v>
      </c>
      <c r="AW362" s="34" t="s">
        <v>1029</v>
      </c>
      <c r="AX362" t="s">
        <v>198</v>
      </c>
      <c r="AY362" t="s">
        <v>198</v>
      </c>
      <c r="AZ362" t="s">
        <v>1556</v>
      </c>
      <c r="BA362" t="s">
        <v>1556</v>
      </c>
      <c r="BB362" t="s">
        <v>198</v>
      </c>
      <c r="BC362" t="s">
        <v>1556</v>
      </c>
      <c r="BD362" s="55">
        <f t="shared" si="33"/>
        <v>0</v>
      </c>
      <c r="BE362" t="s">
        <v>2371</v>
      </c>
    </row>
    <row r="363" spans="1:57" x14ac:dyDescent="0.2">
      <c r="A363" t="s">
        <v>2187</v>
      </c>
      <c r="B363" s="1" t="s">
        <v>1222</v>
      </c>
      <c r="C363" s="1" t="s">
        <v>49</v>
      </c>
      <c r="D363">
        <v>14</v>
      </c>
      <c r="E363" t="s">
        <v>99</v>
      </c>
      <c r="F363" s="18" t="s">
        <v>100</v>
      </c>
      <c r="G363" s="30">
        <v>51.265250000000002</v>
      </c>
      <c r="H363" s="30">
        <v>1.29295</v>
      </c>
      <c r="I363">
        <v>23</v>
      </c>
      <c r="J363" s="12">
        <v>-7.9100136756896902</v>
      </c>
      <c r="K363" s="40" t="s">
        <v>1223</v>
      </c>
      <c r="L363" t="s">
        <v>53</v>
      </c>
      <c r="M363" t="s">
        <v>2362</v>
      </c>
      <c r="N363" t="s">
        <v>54</v>
      </c>
      <c r="P363" s="1" t="s">
        <v>1224</v>
      </c>
      <c r="Q363" s="1" t="s">
        <v>104</v>
      </c>
      <c r="R363" s="1" t="s">
        <v>1225</v>
      </c>
      <c r="S363" t="s">
        <v>58</v>
      </c>
      <c r="T363" s="1" t="s">
        <v>1226</v>
      </c>
      <c r="V363" s="1" t="s">
        <v>856</v>
      </c>
      <c r="W363" s="1" t="s">
        <v>285</v>
      </c>
      <c r="X363" t="s">
        <v>78</v>
      </c>
      <c r="Y363" t="s">
        <v>79</v>
      </c>
      <c r="AB363" s="1" t="s">
        <v>1227</v>
      </c>
      <c r="AC363" s="1">
        <v>7</v>
      </c>
      <c r="AD363" s="1">
        <v>0</v>
      </c>
      <c r="AE363" s="1" t="s">
        <v>73</v>
      </c>
      <c r="AF363" s="1" t="s">
        <v>66</v>
      </c>
      <c r="AG363" s="1" t="s">
        <v>67</v>
      </c>
      <c r="AH363" s="1">
        <v>1</v>
      </c>
      <c r="AJ363" s="31"/>
      <c r="AK363" s="32">
        <v>27.596299166828135</v>
      </c>
      <c r="AL363" s="14">
        <v>18.544373183491572</v>
      </c>
      <c r="AM363" s="33">
        <v>18.8</v>
      </c>
      <c r="AN363" s="14">
        <v>17.400000000000002</v>
      </c>
      <c r="AO363" s="15">
        <v>-4.3478260869565135</v>
      </c>
      <c r="AP363" s="15">
        <v>-4.7558843247432634</v>
      </c>
      <c r="AQ363" s="15">
        <v>16.952837140751672</v>
      </c>
      <c r="AR363" s="15">
        <v>16.261213008909724</v>
      </c>
      <c r="AS363" s="16">
        <v>0.70870999999999995</v>
      </c>
      <c r="AT363" s="12">
        <v>42</v>
      </c>
      <c r="AU363" s="17">
        <v>3.5621875887331766</v>
      </c>
      <c r="AV363" s="17">
        <v>3.1541293509464268</v>
      </c>
      <c r="AW363" s="34" t="s">
        <v>1228</v>
      </c>
      <c r="AX363" t="s">
        <v>1821</v>
      </c>
      <c r="AY363" t="s">
        <v>1821</v>
      </c>
      <c r="AZ363" t="s">
        <v>198</v>
      </c>
      <c r="BA363" t="s">
        <v>198</v>
      </c>
      <c r="BB363" t="s">
        <v>198</v>
      </c>
      <c r="BC363" t="s">
        <v>198</v>
      </c>
      <c r="BD363" s="55">
        <f>2/6</f>
        <v>0.33333333333333331</v>
      </c>
      <c r="BE363" t="s">
        <v>2371</v>
      </c>
    </row>
    <row r="364" spans="1:57" x14ac:dyDescent="0.2">
      <c r="A364" t="s">
        <v>2188</v>
      </c>
      <c r="B364" s="1" t="s">
        <v>1222</v>
      </c>
      <c r="C364" s="1" t="s">
        <v>49</v>
      </c>
      <c r="D364">
        <v>14</v>
      </c>
      <c r="E364" t="s">
        <v>99</v>
      </c>
      <c r="F364" s="18" t="s">
        <v>100</v>
      </c>
      <c r="G364" s="30">
        <v>51.265250000000002</v>
      </c>
      <c r="H364" s="30">
        <v>1.29295</v>
      </c>
      <c r="I364">
        <v>23</v>
      </c>
      <c r="J364" s="12">
        <v>-7.9100136756896902</v>
      </c>
      <c r="K364" s="40" t="s">
        <v>1223</v>
      </c>
      <c r="L364" t="s">
        <v>53</v>
      </c>
      <c r="M364" t="s">
        <v>2362</v>
      </c>
      <c r="N364" t="s">
        <v>54</v>
      </c>
      <c r="P364" s="1" t="s">
        <v>1229</v>
      </c>
      <c r="Q364" s="1" t="s">
        <v>104</v>
      </c>
      <c r="R364" s="1" t="s">
        <v>1225</v>
      </c>
      <c r="S364" t="s">
        <v>58</v>
      </c>
      <c r="T364" s="1" t="s">
        <v>1230</v>
      </c>
      <c r="V364" s="1" t="s">
        <v>1231</v>
      </c>
      <c r="W364" s="1" t="s">
        <v>969</v>
      </c>
      <c r="X364" t="s">
        <v>62</v>
      </c>
      <c r="Y364" t="s">
        <v>62</v>
      </c>
      <c r="AB364" t="s">
        <v>1232</v>
      </c>
      <c r="AC364">
        <v>1</v>
      </c>
      <c r="AD364">
        <v>0</v>
      </c>
      <c r="AE364" t="s">
        <v>268</v>
      </c>
      <c r="AF364" s="1" t="s">
        <v>66</v>
      </c>
      <c r="AG364" t="s">
        <v>67</v>
      </c>
      <c r="AJ364" s="31"/>
      <c r="AK364" s="32">
        <v>26.433733772524704</v>
      </c>
      <c r="AL364" s="12">
        <v>17.405059097074208</v>
      </c>
      <c r="AM364" s="33">
        <v>17.600000000000001</v>
      </c>
      <c r="AN364" s="14">
        <v>16.200000000000003</v>
      </c>
      <c r="AO364" s="15">
        <v>-6.9565217391304248</v>
      </c>
      <c r="AP364" s="15">
        <v>-6.6043633016857157</v>
      </c>
      <c r="AQ364" s="15">
        <v>12.53131908621962</v>
      </c>
      <c r="AR364" s="15">
        <v>13.128197793753024</v>
      </c>
      <c r="AS364" s="16">
        <v>0.70884999999999998</v>
      </c>
      <c r="AT364" s="12">
        <v>125</v>
      </c>
      <c r="AU364" s="17">
        <v>0.95349193655926534</v>
      </c>
      <c r="AV364" s="17">
        <v>1.3056503740039744</v>
      </c>
      <c r="AW364" s="34" t="s">
        <v>1233</v>
      </c>
      <c r="AX364" t="s">
        <v>198</v>
      </c>
      <c r="AY364" t="s">
        <v>198</v>
      </c>
      <c r="AZ364" t="s">
        <v>198</v>
      </c>
      <c r="BA364" t="s">
        <v>198</v>
      </c>
      <c r="BB364" t="s">
        <v>198</v>
      </c>
      <c r="BC364" t="s">
        <v>198</v>
      </c>
      <c r="BD364" s="55">
        <f>0/6</f>
        <v>0</v>
      </c>
      <c r="BE364" t="s">
        <v>2371</v>
      </c>
    </row>
    <row r="365" spans="1:57" x14ac:dyDescent="0.2">
      <c r="A365" t="s">
        <v>2189</v>
      </c>
      <c r="B365" s="1" t="s">
        <v>1222</v>
      </c>
      <c r="C365" s="1" t="s">
        <v>49</v>
      </c>
      <c r="D365">
        <v>14</v>
      </c>
      <c r="E365" t="s">
        <v>99</v>
      </c>
      <c r="F365" s="18" t="s">
        <v>100</v>
      </c>
      <c r="G365" s="30">
        <v>51.265250000000002</v>
      </c>
      <c r="H365" s="30">
        <v>1.29295</v>
      </c>
      <c r="I365">
        <v>23</v>
      </c>
      <c r="J365" s="12">
        <v>-7.9100136756896902</v>
      </c>
      <c r="K365" s="40" t="s">
        <v>1223</v>
      </c>
      <c r="L365" t="s">
        <v>53</v>
      </c>
      <c r="M365" t="s">
        <v>2362</v>
      </c>
      <c r="N365" t="s">
        <v>54</v>
      </c>
      <c r="P365" s="1" t="s">
        <v>1229</v>
      </c>
      <c r="Q365" s="1" t="s">
        <v>104</v>
      </c>
      <c r="R365" s="1" t="s">
        <v>1225</v>
      </c>
      <c r="S365" t="s">
        <v>58</v>
      </c>
      <c r="T365" s="1" t="s">
        <v>1234</v>
      </c>
      <c r="V365" s="1" t="s">
        <v>1069</v>
      </c>
      <c r="W365" t="s">
        <v>146</v>
      </c>
      <c r="X365" t="s">
        <v>86</v>
      </c>
      <c r="Y365" t="s">
        <v>79</v>
      </c>
      <c r="AB365" t="s">
        <v>1235</v>
      </c>
      <c r="AC365">
        <v>4</v>
      </c>
      <c r="AD365">
        <v>0</v>
      </c>
      <c r="AE365" t="s">
        <v>202</v>
      </c>
      <c r="AF365" s="1" t="s">
        <v>66</v>
      </c>
      <c r="AG365" t="s">
        <v>67</v>
      </c>
      <c r="AH365">
        <v>1</v>
      </c>
      <c r="AJ365" s="31"/>
      <c r="AK365" s="32">
        <v>27.015016469676421</v>
      </c>
      <c r="AL365" s="14">
        <v>17.974716140282894</v>
      </c>
      <c r="AM365" s="33">
        <v>18.2</v>
      </c>
      <c r="AN365" s="14">
        <v>16.8</v>
      </c>
      <c r="AO365" s="15">
        <v>-5.6521739130434732</v>
      </c>
      <c r="AP365" s="15">
        <v>-5.680123813214486</v>
      </c>
      <c r="AQ365" s="15">
        <v>14.742078113485638</v>
      </c>
      <c r="AR365" s="15">
        <v>14.69470540133138</v>
      </c>
      <c r="AS365" s="16">
        <v>0.70904999999999996</v>
      </c>
      <c r="AT365" s="12">
        <v>98</v>
      </c>
      <c r="AU365" s="17">
        <v>2.257839762646217</v>
      </c>
      <c r="AV365" s="17">
        <v>2.2298898624752042</v>
      </c>
      <c r="AW365" s="34" t="s">
        <v>1233</v>
      </c>
      <c r="AX365" t="s">
        <v>198</v>
      </c>
      <c r="AY365" t="s">
        <v>1821</v>
      </c>
      <c r="AZ365" t="s">
        <v>198</v>
      </c>
      <c r="BA365" t="s">
        <v>198</v>
      </c>
      <c r="BB365" t="s">
        <v>198</v>
      </c>
      <c r="BC365" t="s">
        <v>198</v>
      </c>
      <c r="BD365" s="55">
        <f>1/6</f>
        <v>0.16666666666666666</v>
      </c>
      <c r="BE365" t="s">
        <v>2371</v>
      </c>
    </row>
    <row r="366" spans="1:57" x14ac:dyDescent="0.2">
      <c r="A366" t="s">
        <v>2190</v>
      </c>
      <c r="B366" s="1" t="s">
        <v>1222</v>
      </c>
      <c r="C366" s="1" t="s">
        <v>49</v>
      </c>
      <c r="D366">
        <v>14</v>
      </c>
      <c r="E366" t="s">
        <v>99</v>
      </c>
      <c r="F366" s="18" t="s">
        <v>100</v>
      </c>
      <c r="G366" s="30">
        <v>51.265250000000002</v>
      </c>
      <c r="H366" s="30">
        <v>1.29295</v>
      </c>
      <c r="I366">
        <v>23</v>
      </c>
      <c r="J366" s="12">
        <v>-7.9100136756896902</v>
      </c>
      <c r="K366" s="40" t="s">
        <v>1223</v>
      </c>
      <c r="L366" t="s">
        <v>53</v>
      </c>
      <c r="M366" t="s">
        <v>2362</v>
      </c>
      <c r="N366" t="s">
        <v>54</v>
      </c>
      <c r="P366" s="1" t="s">
        <v>1229</v>
      </c>
      <c r="Q366" s="1" t="s">
        <v>104</v>
      </c>
      <c r="R366" s="1" t="s">
        <v>1225</v>
      </c>
      <c r="S366" t="s">
        <v>58</v>
      </c>
      <c r="T366" s="1" t="s">
        <v>1236</v>
      </c>
      <c r="V366" t="s">
        <v>76</v>
      </c>
      <c r="W366" t="s">
        <v>90</v>
      </c>
      <c r="X366" t="s">
        <v>62</v>
      </c>
      <c r="Y366" t="s">
        <v>62</v>
      </c>
      <c r="AB366" t="s">
        <v>198</v>
      </c>
      <c r="AC366">
        <v>0</v>
      </c>
      <c r="AD366">
        <v>0</v>
      </c>
      <c r="AE366" t="s">
        <v>73</v>
      </c>
      <c r="AF366" s="1" t="s">
        <v>66</v>
      </c>
      <c r="AG366" t="s">
        <v>119</v>
      </c>
      <c r="AJ366" s="31"/>
      <c r="AK366" s="32">
        <v>27.208777368726988</v>
      </c>
      <c r="AL366" s="12">
        <v>18.164601821352448</v>
      </c>
      <c r="AM366" s="33">
        <v>18.399999999999999</v>
      </c>
      <c r="AN366" s="14">
        <v>17</v>
      </c>
      <c r="AO366" s="15">
        <v>-5.2173913043478226</v>
      </c>
      <c r="AP366" s="15">
        <v>-5.3720439837240903</v>
      </c>
      <c r="AQ366" s="15">
        <v>15.478997789240978</v>
      </c>
      <c r="AR366" s="15">
        <v>15.216874603857475</v>
      </c>
      <c r="AS366" s="16">
        <v>0.70906999999999998</v>
      </c>
      <c r="AT366" s="12">
        <v>91</v>
      </c>
      <c r="AU366" s="17">
        <v>2.6926223713418675</v>
      </c>
      <c r="AV366" s="17">
        <v>2.5379696919655998</v>
      </c>
      <c r="AW366" s="34" t="s">
        <v>1233</v>
      </c>
      <c r="AX366" t="s">
        <v>198</v>
      </c>
      <c r="AY366" t="s">
        <v>1821</v>
      </c>
      <c r="AZ366" t="s">
        <v>198</v>
      </c>
      <c r="BA366" t="s">
        <v>198</v>
      </c>
      <c r="BB366" t="s">
        <v>198</v>
      </c>
      <c r="BC366" t="s">
        <v>198</v>
      </c>
      <c r="BD366" s="55">
        <f>1/6</f>
        <v>0.16666666666666666</v>
      </c>
      <c r="BE366" t="s">
        <v>2371</v>
      </c>
    </row>
    <row r="367" spans="1:57" x14ac:dyDescent="0.2">
      <c r="A367" t="s">
        <v>2191</v>
      </c>
      <c r="B367" s="1" t="s">
        <v>1222</v>
      </c>
      <c r="C367" s="1" t="s">
        <v>49</v>
      </c>
      <c r="D367">
        <v>14</v>
      </c>
      <c r="E367" t="s">
        <v>99</v>
      </c>
      <c r="F367" s="18" t="s">
        <v>100</v>
      </c>
      <c r="G367" s="30">
        <v>51.265250000000002</v>
      </c>
      <c r="H367" s="30">
        <v>1.29295</v>
      </c>
      <c r="I367">
        <v>23</v>
      </c>
      <c r="J367" s="12">
        <v>-7.9100136756896902</v>
      </c>
      <c r="K367" s="40" t="s">
        <v>1223</v>
      </c>
      <c r="L367" t="s">
        <v>53</v>
      </c>
      <c r="M367" t="s">
        <v>2362</v>
      </c>
      <c r="N367" t="s">
        <v>54</v>
      </c>
      <c r="P367" s="1" t="s">
        <v>1229</v>
      </c>
      <c r="Q367" s="1" t="s">
        <v>104</v>
      </c>
      <c r="R367" s="1" t="s">
        <v>1225</v>
      </c>
      <c r="S367" t="s">
        <v>58</v>
      </c>
      <c r="T367" s="1" t="s">
        <v>1237</v>
      </c>
      <c r="V367" s="1" t="s">
        <v>1238</v>
      </c>
      <c r="W367" s="1" t="s">
        <v>115</v>
      </c>
      <c r="X367" t="s">
        <v>78</v>
      </c>
      <c r="Y367" t="s">
        <v>79</v>
      </c>
      <c r="AB367" s="1" t="s">
        <v>1239</v>
      </c>
      <c r="AC367" s="1">
        <v>4</v>
      </c>
      <c r="AD367" s="1">
        <v>1</v>
      </c>
      <c r="AE367" s="1" t="s">
        <v>73</v>
      </c>
      <c r="AF367" s="1" t="s">
        <v>66</v>
      </c>
      <c r="AG367" s="1" t="s">
        <v>119</v>
      </c>
      <c r="AH367" s="1">
        <v>1</v>
      </c>
      <c r="AJ367" s="31"/>
      <c r="AK367" s="32">
        <v>27.499418717302849</v>
      </c>
      <c r="AL367" s="14">
        <v>18.449430342956791</v>
      </c>
      <c r="AM367" s="33">
        <v>18.7</v>
      </c>
      <c r="AN367" s="14">
        <v>17.3</v>
      </c>
      <c r="AO367" s="15">
        <v>-4.5652173913043432</v>
      </c>
      <c r="AP367" s="15">
        <v>-4.9099242394884683</v>
      </c>
      <c r="AQ367" s="15">
        <v>16.584377302873996</v>
      </c>
      <c r="AR367" s="15">
        <v>16.000128407646663</v>
      </c>
      <c r="AS367" s="16">
        <v>0.70955999999999997</v>
      </c>
      <c r="AT367" s="12">
        <v>68</v>
      </c>
      <c r="AU367" s="17">
        <v>3.3447962843853469</v>
      </c>
      <c r="AV367" s="17">
        <v>3.0000894362012218</v>
      </c>
      <c r="AW367" s="34" t="s">
        <v>1228</v>
      </c>
      <c r="AX367" t="s">
        <v>198</v>
      </c>
      <c r="AY367" t="s">
        <v>1821</v>
      </c>
      <c r="AZ367" t="s">
        <v>198</v>
      </c>
      <c r="BA367" t="s">
        <v>1821</v>
      </c>
      <c r="BB367" t="s">
        <v>198</v>
      </c>
      <c r="BC367" t="s">
        <v>1821</v>
      </c>
      <c r="BD367" s="55">
        <f>3/6</f>
        <v>0.5</v>
      </c>
      <c r="BE367" t="s">
        <v>2372</v>
      </c>
    </row>
    <row r="368" spans="1:57" x14ac:dyDescent="0.2">
      <c r="A368" t="s">
        <v>2192</v>
      </c>
      <c r="B368" s="1" t="s">
        <v>1222</v>
      </c>
      <c r="C368" s="1" t="s">
        <v>49</v>
      </c>
      <c r="D368">
        <v>14</v>
      </c>
      <c r="E368" t="s">
        <v>99</v>
      </c>
      <c r="F368" s="18" t="s">
        <v>100</v>
      </c>
      <c r="G368" s="30">
        <v>51.265250000000002</v>
      </c>
      <c r="H368" s="30">
        <v>1.29295</v>
      </c>
      <c r="I368">
        <v>23</v>
      </c>
      <c r="J368" s="12">
        <v>-7.9100136756896902</v>
      </c>
      <c r="K368" s="40" t="s">
        <v>1223</v>
      </c>
      <c r="L368" t="s">
        <v>53</v>
      </c>
      <c r="M368" t="s">
        <v>2362</v>
      </c>
      <c r="N368" t="s">
        <v>54</v>
      </c>
      <c r="P368" s="1" t="s">
        <v>1229</v>
      </c>
      <c r="Q368" s="1" t="s">
        <v>104</v>
      </c>
      <c r="R368" s="1" t="s">
        <v>1225</v>
      </c>
      <c r="S368" t="s">
        <v>58</v>
      </c>
      <c r="T368" s="1" t="s">
        <v>1240</v>
      </c>
      <c r="V368" s="1" t="s">
        <v>76</v>
      </c>
      <c r="W368" s="1" t="s">
        <v>152</v>
      </c>
      <c r="X368" t="s">
        <v>62</v>
      </c>
      <c r="Y368" t="s">
        <v>79</v>
      </c>
      <c r="AB368" t="s">
        <v>1241</v>
      </c>
      <c r="AC368">
        <v>9</v>
      </c>
      <c r="AD368">
        <v>2</v>
      </c>
      <c r="AE368" s="1" t="s">
        <v>73</v>
      </c>
      <c r="AF368" s="1" t="s">
        <v>66</v>
      </c>
      <c r="AG368" t="s">
        <v>303</v>
      </c>
      <c r="AH368">
        <v>2</v>
      </c>
      <c r="AJ368" s="33">
        <v>-5.0047589066007738</v>
      </c>
      <c r="AK368" s="32">
        <v>26.918136020151135</v>
      </c>
      <c r="AL368" s="12">
        <v>17.879773299748113</v>
      </c>
      <c r="AM368" s="33">
        <v>18.100000000000001</v>
      </c>
      <c r="AN368" s="14">
        <v>16.700000000000003</v>
      </c>
      <c r="AO368" s="15">
        <v>-5.8695652173912949</v>
      </c>
      <c r="AP368" s="15">
        <v>-5.834163727959691</v>
      </c>
      <c r="AQ368" s="15">
        <v>14.373618275607974</v>
      </c>
      <c r="AR368" s="15">
        <v>14.43362080006832</v>
      </c>
      <c r="AS368" s="16">
        <v>0.70933000000000002</v>
      </c>
      <c r="AT368" s="12">
        <v>78</v>
      </c>
      <c r="AU368" s="17">
        <v>2.0404484582983953</v>
      </c>
      <c r="AV368" s="17">
        <v>2.0758499477299992</v>
      </c>
      <c r="AW368" s="34" t="s">
        <v>1233</v>
      </c>
      <c r="AX368" t="s">
        <v>198</v>
      </c>
      <c r="AY368" t="s">
        <v>1821</v>
      </c>
      <c r="AZ368" t="s">
        <v>198</v>
      </c>
      <c r="BA368" t="s">
        <v>1821</v>
      </c>
      <c r="BB368" t="s">
        <v>198</v>
      </c>
      <c r="BC368" t="s">
        <v>1821</v>
      </c>
      <c r="BD368" s="55">
        <f>3/6</f>
        <v>0.5</v>
      </c>
      <c r="BE368" t="s">
        <v>2372</v>
      </c>
    </row>
    <row r="369" spans="1:57" x14ac:dyDescent="0.2">
      <c r="A369" t="s">
        <v>2193</v>
      </c>
      <c r="B369" s="1" t="s">
        <v>1222</v>
      </c>
      <c r="C369" s="1" t="s">
        <v>49</v>
      </c>
      <c r="D369">
        <v>14</v>
      </c>
      <c r="E369" t="s">
        <v>99</v>
      </c>
      <c r="F369" s="18" t="s">
        <v>100</v>
      </c>
      <c r="G369" s="30">
        <v>51.265250000000002</v>
      </c>
      <c r="H369" s="30">
        <v>1.29295</v>
      </c>
      <c r="I369">
        <v>23</v>
      </c>
      <c r="J369" s="12">
        <v>-7.9100136756896902</v>
      </c>
      <c r="K369" s="40" t="s">
        <v>1223</v>
      </c>
      <c r="L369" t="s">
        <v>53</v>
      </c>
      <c r="M369" t="s">
        <v>2362</v>
      </c>
      <c r="N369" t="s">
        <v>54</v>
      </c>
      <c r="P369" s="1" t="s">
        <v>1229</v>
      </c>
      <c r="Q369" s="1" t="s">
        <v>104</v>
      </c>
      <c r="R369" s="1" t="s">
        <v>1225</v>
      </c>
      <c r="S369" t="s">
        <v>58</v>
      </c>
      <c r="T369" s="1" t="s">
        <v>1242</v>
      </c>
      <c r="V369" s="1" t="s">
        <v>265</v>
      </c>
      <c r="W369" s="1" t="s">
        <v>115</v>
      </c>
      <c r="X369" t="s">
        <v>78</v>
      </c>
      <c r="Y369" t="s">
        <v>79</v>
      </c>
      <c r="AB369" t="s">
        <v>1243</v>
      </c>
      <c r="AC369">
        <v>9</v>
      </c>
      <c r="AD369">
        <v>0</v>
      </c>
      <c r="AE369" s="1" t="s">
        <v>73</v>
      </c>
      <c r="AF369" s="1" t="s">
        <v>66</v>
      </c>
      <c r="AG369" t="s">
        <v>67</v>
      </c>
      <c r="AH369">
        <v>1</v>
      </c>
      <c r="AJ369" s="31"/>
      <c r="AK369" s="32">
        <v>27.015016469676421</v>
      </c>
      <c r="AL369" s="14">
        <v>17.974716140282894</v>
      </c>
      <c r="AM369" s="33">
        <v>18.2</v>
      </c>
      <c r="AN369" s="14">
        <v>16.8</v>
      </c>
      <c r="AO369" s="15">
        <v>-5.6521739130434732</v>
      </c>
      <c r="AP369" s="15">
        <v>-5.680123813214486</v>
      </c>
      <c r="AQ369" s="15">
        <v>14.742078113485638</v>
      </c>
      <c r="AR369" s="15">
        <v>14.69470540133138</v>
      </c>
      <c r="AS369" s="16">
        <v>0.70889000000000002</v>
      </c>
      <c r="AT369" s="12">
        <v>105</v>
      </c>
      <c r="AU369" s="17">
        <v>2.257839762646217</v>
      </c>
      <c r="AV369" s="17">
        <v>2.2298898624752042</v>
      </c>
      <c r="AW369" s="34" t="s">
        <v>1233</v>
      </c>
      <c r="AX369" t="s">
        <v>198</v>
      </c>
      <c r="AY369" t="s">
        <v>1821</v>
      </c>
      <c r="AZ369" t="s">
        <v>198</v>
      </c>
      <c r="BA369" t="s">
        <v>198</v>
      </c>
      <c r="BB369" t="s">
        <v>198</v>
      </c>
      <c r="BC369" t="s">
        <v>198</v>
      </c>
      <c r="BD369" s="55">
        <f>1/6</f>
        <v>0.16666666666666666</v>
      </c>
      <c r="BE369" t="s">
        <v>2371</v>
      </c>
    </row>
    <row r="370" spans="1:57" ht="51" x14ac:dyDescent="0.2">
      <c r="A370" t="s">
        <v>2194</v>
      </c>
      <c r="B370" s="36" t="s">
        <v>1244</v>
      </c>
      <c r="C370" s="1" t="s">
        <v>49</v>
      </c>
      <c r="D370">
        <v>14</v>
      </c>
      <c r="E370" t="s">
        <v>736</v>
      </c>
      <c r="F370" s="18" t="s">
        <v>737</v>
      </c>
      <c r="G370" s="30">
        <v>52.227829999999997</v>
      </c>
      <c r="H370" s="30">
        <v>-1.61191</v>
      </c>
      <c r="I370">
        <v>73</v>
      </c>
      <c r="J370" s="12">
        <v>-8.2675466537475497</v>
      </c>
      <c r="K370" s="12" t="s">
        <v>1245</v>
      </c>
      <c r="L370" s="1" t="s">
        <v>591</v>
      </c>
      <c r="M370" s="1" t="s">
        <v>2354</v>
      </c>
      <c r="N370" t="s">
        <v>565</v>
      </c>
      <c r="P370" s="36" t="s">
        <v>1168</v>
      </c>
      <c r="Q370" s="36" t="s">
        <v>1246</v>
      </c>
      <c r="R370" s="36" t="s">
        <v>1247</v>
      </c>
      <c r="S370" t="s">
        <v>58</v>
      </c>
      <c r="T370" s="36" t="s">
        <v>1248</v>
      </c>
      <c r="V370" s="21" t="s">
        <v>76</v>
      </c>
      <c r="W370" s="21" t="s">
        <v>77</v>
      </c>
      <c r="X370" s="1" t="s">
        <v>78</v>
      </c>
      <c r="Y370" s="1" t="s">
        <v>79</v>
      </c>
      <c r="Z370" s="1">
        <v>172</v>
      </c>
      <c r="AA370" s="1"/>
      <c r="AB370" s="1" t="s">
        <v>198</v>
      </c>
      <c r="AC370" s="1">
        <v>0</v>
      </c>
      <c r="AD370" s="1">
        <v>0</v>
      </c>
      <c r="AE370" s="1" t="s">
        <v>109</v>
      </c>
      <c r="AF370" s="1" t="s">
        <v>434</v>
      </c>
      <c r="AG370" s="1" t="s">
        <v>67</v>
      </c>
      <c r="AH370" s="1">
        <v>1</v>
      </c>
      <c r="AJ370" s="31"/>
      <c r="AK370" s="32">
        <v>26.821255570625848</v>
      </c>
      <c r="AL370" s="14">
        <v>17.784830459213332</v>
      </c>
      <c r="AM370" s="39">
        <v>18</v>
      </c>
      <c r="AN370" s="14">
        <v>16.600000000000001</v>
      </c>
      <c r="AO370" s="15">
        <v>-6.0869565217391237</v>
      </c>
      <c r="AP370" s="15">
        <v>-5.988203642704903</v>
      </c>
      <c r="AQ370" s="15">
        <v>14.0051584377303</v>
      </c>
      <c r="AR370" s="15">
        <v>14.172536198805249</v>
      </c>
      <c r="AS370" s="16">
        <v>0.71177500000000005</v>
      </c>
      <c r="AT370" s="17">
        <v>52</v>
      </c>
      <c r="AU370" s="17">
        <v>2.180590132008426</v>
      </c>
      <c r="AV370" s="17">
        <v>2.2793430110426467</v>
      </c>
      <c r="AW370" s="34" t="s">
        <v>1249</v>
      </c>
      <c r="AX370" t="s">
        <v>198</v>
      </c>
      <c r="AY370" t="s">
        <v>1821</v>
      </c>
      <c r="AZ370" t="s">
        <v>1821</v>
      </c>
      <c r="BA370" t="s">
        <v>1821</v>
      </c>
      <c r="BB370" t="s">
        <v>198</v>
      </c>
      <c r="BC370" t="s">
        <v>198</v>
      </c>
      <c r="BD370" s="55">
        <f>3/6</f>
        <v>0.5</v>
      </c>
      <c r="BE370" t="s">
        <v>2372</v>
      </c>
    </row>
    <row r="371" spans="1:57" ht="17" x14ac:dyDescent="0.2">
      <c r="A371" t="s">
        <v>2195</v>
      </c>
      <c r="B371" s="36" t="s">
        <v>1244</v>
      </c>
      <c r="C371" s="1" t="s">
        <v>49</v>
      </c>
      <c r="D371">
        <v>14</v>
      </c>
      <c r="E371" t="s">
        <v>736</v>
      </c>
      <c r="F371" s="18" t="s">
        <v>737</v>
      </c>
      <c r="G371" s="30">
        <v>52.227829999999997</v>
      </c>
      <c r="H371" s="30">
        <v>-1.61191</v>
      </c>
      <c r="I371">
        <v>73</v>
      </c>
      <c r="J371" s="12">
        <v>-8.2675466537475497</v>
      </c>
      <c r="K371" s="12" t="s">
        <v>1245</v>
      </c>
      <c r="L371" s="1" t="s">
        <v>591</v>
      </c>
      <c r="M371" s="1" t="s">
        <v>2354</v>
      </c>
      <c r="N371" t="s">
        <v>565</v>
      </c>
      <c r="P371" s="36" t="s">
        <v>1168</v>
      </c>
      <c r="Q371" s="41" t="s">
        <v>131</v>
      </c>
      <c r="R371" s="36" t="s">
        <v>810</v>
      </c>
      <c r="S371" t="s">
        <v>58</v>
      </c>
      <c r="T371" s="36" t="s">
        <v>1250</v>
      </c>
      <c r="V371" t="s">
        <v>76</v>
      </c>
      <c r="W371" t="s">
        <v>84</v>
      </c>
      <c r="X371" t="s">
        <v>62</v>
      </c>
      <c r="Y371" t="s">
        <v>85</v>
      </c>
      <c r="AB371" t="s">
        <v>1251</v>
      </c>
      <c r="AC371">
        <v>7</v>
      </c>
      <c r="AD371">
        <v>0</v>
      </c>
      <c r="AE371" t="s">
        <v>73</v>
      </c>
      <c r="AF371" t="s">
        <v>1027</v>
      </c>
      <c r="AG371" t="s">
        <v>67</v>
      </c>
      <c r="AH371">
        <v>0</v>
      </c>
      <c r="AJ371" s="31"/>
      <c r="AK371" s="32">
        <v>26.627494671575278</v>
      </c>
      <c r="AL371" s="12">
        <v>17.594944778143773</v>
      </c>
      <c r="AM371" s="39">
        <v>17.8</v>
      </c>
      <c r="AN371" s="14">
        <v>16.400000000000002</v>
      </c>
      <c r="AO371" s="15">
        <v>-6.5217391304347743</v>
      </c>
      <c r="AP371" s="15">
        <v>-6.2962834721953058</v>
      </c>
      <c r="AQ371" s="15">
        <v>13.26823876197496</v>
      </c>
      <c r="AR371" s="15">
        <v>13.650366996279143</v>
      </c>
      <c r="AS371" s="16">
        <v>0.71034799999999998</v>
      </c>
      <c r="AT371" s="17">
        <v>139</v>
      </c>
      <c r="AU371" s="17">
        <v>1.7458075233127754</v>
      </c>
      <c r="AV371" s="17">
        <v>1.9712631815522439</v>
      </c>
      <c r="AW371" s="34" t="s">
        <v>1252</v>
      </c>
      <c r="AX371" t="s">
        <v>198</v>
      </c>
      <c r="AY371" t="s">
        <v>198</v>
      </c>
      <c r="AZ371" t="s">
        <v>1821</v>
      </c>
      <c r="BA371" t="s">
        <v>198</v>
      </c>
      <c r="BB371" t="s">
        <v>198</v>
      </c>
      <c r="BC371" t="s">
        <v>198</v>
      </c>
      <c r="BD371" s="55">
        <f>1/6</f>
        <v>0.16666666666666666</v>
      </c>
      <c r="BE371" t="s">
        <v>2371</v>
      </c>
    </row>
    <row r="372" spans="1:57" ht="17" x14ac:dyDescent="0.2">
      <c r="A372" t="s">
        <v>2196</v>
      </c>
      <c r="B372" s="36" t="s">
        <v>1244</v>
      </c>
      <c r="C372" s="1" t="s">
        <v>49</v>
      </c>
      <c r="D372">
        <v>14</v>
      </c>
      <c r="E372" t="s">
        <v>736</v>
      </c>
      <c r="F372" s="18" t="s">
        <v>737</v>
      </c>
      <c r="G372" s="30">
        <v>52.227829999999997</v>
      </c>
      <c r="H372" s="30">
        <v>-1.61191</v>
      </c>
      <c r="I372">
        <v>73</v>
      </c>
      <c r="J372" s="12">
        <v>-8.2675466537475497</v>
      </c>
      <c r="K372" s="12" t="s">
        <v>1245</v>
      </c>
      <c r="L372" s="1" t="s">
        <v>591</v>
      </c>
      <c r="M372" s="1" t="s">
        <v>2354</v>
      </c>
      <c r="N372" t="s">
        <v>565</v>
      </c>
      <c r="P372" s="36" t="s">
        <v>1168</v>
      </c>
      <c r="Q372" s="41" t="s">
        <v>131</v>
      </c>
      <c r="R372" s="36" t="s">
        <v>810</v>
      </c>
      <c r="S372" t="s">
        <v>58</v>
      </c>
      <c r="T372" s="36" t="s">
        <v>1253</v>
      </c>
      <c r="V372" t="s">
        <v>873</v>
      </c>
      <c r="W372" t="s">
        <v>152</v>
      </c>
      <c r="X372" t="s">
        <v>62</v>
      </c>
      <c r="Y372" t="s">
        <v>79</v>
      </c>
      <c r="AB372" t="s">
        <v>1254</v>
      </c>
      <c r="AC372">
        <v>1</v>
      </c>
      <c r="AD372">
        <v>0</v>
      </c>
      <c r="AE372" t="s">
        <v>73</v>
      </c>
      <c r="AF372" t="s">
        <v>1027</v>
      </c>
      <c r="AG372" t="s">
        <v>67</v>
      </c>
      <c r="AH372">
        <v>1</v>
      </c>
      <c r="AJ372" s="31"/>
      <c r="AK372" s="32">
        <v>26.821255570625848</v>
      </c>
      <c r="AL372" s="14">
        <v>17.784830459213332</v>
      </c>
      <c r="AM372" s="39">
        <v>18</v>
      </c>
      <c r="AN372" s="14">
        <v>16.600000000000001</v>
      </c>
      <c r="AO372" s="15">
        <v>-6.0869565217391237</v>
      </c>
      <c r="AP372" s="15">
        <v>-5.988203642704903</v>
      </c>
      <c r="AQ372" s="15">
        <v>14.0051584377303</v>
      </c>
      <c r="AR372" s="15">
        <v>14.172536198805249</v>
      </c>
      <c r="AS372" s="16">
        <v>0.71069700000000002</v>
      </c>
      <c r="AT372" s="17">
        <v>124</v>
      </c>
      <c r="AU372" s="17">
        <v>2.180590132008426</v>
      </c>
      <c r="AV372" s="17">
        <v>2.2793430110426467</v>
      </c>
      <c r="AW372" s="34" t="s">
        <v>1252</v>
      </c>
      <c r="AX372" t="s">
        <v>198</v>
      </c>
      <c r="AY372" t="s">
        <v>1821</v>
      </c>
      <c r="AZ372" t="s">
        <v>1821</v>
      </c>
      <c r="BA372" t="s">
        <v>198</v>
      </c>
      <c r="BB372" t="s">
        <v>198</v>
      </c>
      <c r="BC372" t="s">
        <v>198</v>
      </c>
      <c r="BD372" s="55">
        <f>2/6</f>
        <v>0.33333333333333331</v>
      </c>
      <c r="BE372" t="s">
        <v>2371</v>
      </c>
    </row>
    <row r="373" spans="1:57" ht="17" x14ac:dyDescent="0.2">
      <c r="A373" t="s">
        <v>2197</v>
      </c>
      <c r="B373" s="36" t="s">
        <v>1244</v>
      </c>
      <c r="C373" s="1" t="s">
        <v>49</v>
      </c>
      <c r="D373">
        <v>14</v>
      </c>
      <c r="E373" t="s">
        <v>736</v>
      </c>
      <c r="F373" s="18" t="s">
        <v>737</v>
      </c>
      <c r="G373" s="30">
        <v>52.227829999999997</v>
      </c>
      <c r="H373" s="30">
        <v>-1.61191</v>
      </c>
      <c r="I373">
        <v>73</v>
      </c>
      <c r="J373" s="12">
        <v>-8.2675466537475497</v>
      </c>
      <c r="K373" s="12" t="s">
        <v>1245</v>
      </c>
      <c r="L373" s="1" t="s">
        <v>591</v>
      </c>
      <c r="M373" s="1" t="s">
        <v>2354</v>
      </c>
      <c r="N373" t="s">
        <v>565</v>
      </c>
      <c r="P373" s="36" t="s">
        <v>1168</v>
      </c>
      <c r="Q373" s="41" t="s">
        <v>131</v>
      </c>
      <c r="R373" s="36" t="s">
        <v>1247</v>
      </c>
      <c r="S373" t="s">
        <v>58</v>
      </c>
      <c r="T373" s="36" t="s">
        <v>1255</v>
      </c>
      <c r="V373" t="s">
        <v>76</v>
      </c>
      <c r="W373" t="s">
        <v>77</v>
      </c>
      <c r="X373" t="s">
        <v>62</v>
      </c>
      <c r="Y373" t="s">
        <v>79</v>
      </c>
      <c r="AB373" s="1" t="s">
        <v>1256</v>
      </c>
      <c r="AC373" s="1">
        <v>10</v>
      </c>
      <c r="AD373" s="1">
        <v>0</v>
      </c>
      <c r="AE373" s="1" t="s">
        <v>73</v>
      </c>
      <c r="AF373" s="1" t="s">
        <v>1257</v>
      </c>
      <c r="AG373" s="1" t="s">
        <v>67</v>
      </c>
      <c r="AH373" s="1">
        <v>2</v>
      </c>
      <c r="AJ373" s="33">
        <v>-4.911523944108918</v>
      </c>
      <c r="AK373" s="32">
        <v>27.015016469676421</v>
      </c>
      <c r="AL373" s="12">
        <v>17.974716140282894</v>
      </c>
      <c r="AM373" s="39">
        <v>18.2</v>
      </c>
      <c r="AN373" s="14">
        <v>16.8</v>
      </c>
      <c r="AO373" s="15">
        <v>-5.6521739130434732</v>
      </c>
      <c r="AP373" s="15">
        <v>-5.680123813214486</v>
      </c>
      <c r="AQ373" s="15">
        <v>14.742078113485638</v>
      </c>
      <c r="AR373" s="15">
        <v>14.69470540133138</v>
      </c>
      <c r="AS373" s="16">
        <v>0.71061399999999997</v>
      </c>
      <c r="AT373" s="17">
        <v>119</v>
      </c>
      <c r="AU373" s="17">
        <v>2.6153727407040765</v>
      </c>
      <c r="AV373" s="17">
        <v>2.5874228405330637</v>
      </c>
      <c r="AW373" s="34" t="s">
        <v>1249</v>
      </c>
      <c r="AX373" t="s">
        <v>198</v>
      </c>
      <c r="AY373" t="s">
        <v>1821</v>
      </c>
      <c r="AZ373" t="s">
        <v>1821</v>
      </c>
      <c r="BA373" t="s">
        <v>198</v>
      </c>
      <c r="BB373" t="s">
        <v>198</v>
      </c>
      <c r="BC373" t="s">
        <v>198</v>
      </c>
      <c r="BD373" s="55">
        <f>2/6</f>
        <v>0.33333333333333331</v>
      </c>
      <c r="BE373" t="s">
        <v>2371</v>
      </c>
    </row>
    <row r="374" spans="1:57" ht="17" x14ac:dyDescent="0.2">
      <c r="A374" t="s">
        <v>2198</v>
      </c>
      <c r="B374" s="36" t="s">
        <v>1244</v>
      </c>
      <c r="C374" s="1" t="s">
        <v>49</v>
      </c>
      <c r="D374">
        <v>14</v>
      </c>
      <c r="E374" t="s">
        <v>736</v>
      </c>
      <c r="F374" s="18" t="s">
        <v>737</v>
      </c>
      <c r="G374" s="30">
        <v>52.227829999999997</v>
      </c>
      <c r="H374" s="30">
        <v>-1.61191</v>
      </c>
      <c r="I374">
        <v>73</v>
      </c>
      <c r="J374" s="12">
        <v>-8.2675466537475497</v>
      </c>
      <c r="K374" s="12" t="s">
        <v>1245</v>
      </c>
      <c r="L374" s="1" t="s">
        <v>591</v>
      </c>
      <c r="M374" s="1" t="s">
        <v>2354</v>
      </c>
      <c r="N374" t="s">
        <v>565</v>
      </c>
      <c r="P374" s="36" t="s">
        <v>1168</v>
      </c>
      <c r="Q374" s="36" t="s">
        <v>1246</v>
      </c>
      <c r="R374" s="36" t="s">
        <v>884</v>
      </c>
      <c r="S374" t="s">
        <v>58</v>
      </c>
      <c r="T374" s="36" t="s">
        <v>1258</v>
      </c>
      <c r="V374" t="s">
        <v>1157</v>
      </c>
      <c r="W374" s="20" t="s">
        <v>61</v>
      </c>
      <c r="X374" t="s">
        <v>62</v>
      </c>
      <c r="Y374" t="s">
        <v>62</v>
      </c>
      <c r="AB374" t="s">
        <v>1259</v>
      </c>
      <c r="AC374">
        <v>1</v>
      </c>
      <c r="AD374">
        <v>0</v>
      </c>
      <c r="AE374" t="s">
        <v>109</v>
      </c>
      <c r="AF374" t="s">
        <v>691</v>
      </c>
      <c r="AG374" t="s">
        <v>303</v>
      </c>
      <c r="AJ374" s="31"/>
      <c r="AK374" s="32">
        <v>26.046211974423564</v>
      </c>
      <c r="AL374" s="12">
        <v>17.025287734935091</v>
      </c>
      <c r="AM374" s="39">
        <v>17.2</v>
      </c>
      <c r="AN374" s="14">
        <v>15.799999999999999</v>
      </c>
      <c r="AO374" s="15">
        <v>-7.8260869565217384</v>
      </c>
      <c r="AP374" s="15">
        <v>-7.2205229606665355</v>
      </c>
      <c r="AQ374" s="15">
        <v>11.057479734708918</v>
      </c>
      <c r="AR374" s="15">
        <v>12.083859388700787</v>
      </c>
      <c r="AS374" s="16">
        <v>0.71019600000000005</v>
      </c>
      <c r="AT374" s="17">
        <v>127</v>
      </c>
      <c r="AU374" s="17">
        <v>0.44145969722581135</v>
      </c>
      <c r="AV374" s="17">
        <v>1.0470236930810142</v>
      </c>
      <c r="AW374" s="34" t="s">
        <v>1252</v>
      </c>
      <c r="AX374" t="s">
        <v>198</v>
      </c>
      <c r="AY374" t="s">
        <v>198</v>
      </c>
      <c r="AZ374" t="s">
        <v>1821</v>
      </c>
      <c r="BA374" t="s">
        <v>198</v>
      </c>
      <c r="BB374" t="s">
        <v>198</v>
      </c>
      <c r="BC374" t="s">
        <v>198</v>
      </c>
      <c r="BD374" s="55">
        <f>1/6</f>
        <v>0.16666666666666666</v>
      </c>
      <c r="BE374" t="s">
        <v>2371</v>
      </c>
    </row>
    <row r="375" spans="1:57" ht="17" x14ac:dyDescent="0.2">
      <c r="A375" t="s">
        <v>2199</v>
      </c>
      <c r="B375" s="36" t="s">
        <v>1244</v>
      </c>
      <c r="C375" s="1" t="s">
        <v>49</v>
      </c>
      <c r="D375">
        <v>14</v>
      </c>
      <c r="E375" t="s">
        <v>736</v>
      </c>
      <c r="F375" s="18" t="s">
        <v>737</v>
      </c>
      <c r="G375" s="30">
        <v>52.227829999999997</v>
      </c>
      <c r="H375" s="30">
        <v>-1.61191</v>
      </c>
      <c r="I375">
        <v>73</v>
      </c>
      <c r="J375" s="12">
        <v>-8.2675466537475497</v>
      </c>
      <c r="K375" s="12" t="s">
        <v>1245</v>
      </c>
      <c r="L375" s="1" t="s">
        <v>591</v>
      </c>
      <c r="M375" s="1" t="s">
        <v>2354</v>
      </c>
      <c r="N375" t="s">
        <v>565</v>
      </c>
      <c r="P375" s="36" t="s">
        <v>1168</v>
      </c>
      <c r="Q375" s="36" t="s">
        <v>111</v>
      </c>
      <c r="R375" s="36" t="s">
        <v>1061</v>
      </c>
      <c r="S375" t="s">
        <v>58</v>
      </c>
      <c r="T375" s="36" t="s">
        <v>1260</v>
      </c>
      <c r="V375" t="s">
        <v>1157</v>
      </c>
      <c r="W375" s="20" t="s">
        <v>61</v>
      </c>
      <c r="X375" t="s">
        <v>62</v>
      </c>
      <c r="Y375" t="s">
        <v>62</v>
      </c>
      <c r="AA375" t="s">
        <v>1261</v>
      </c>
      <c r="AB375" t="s">
        <v>198</v>
      </c>
      <c r="AC375">
        <v>0</v>
      </c>
      <c r="AD375">
        <v>0</v>
      </c>
      <c r="AE375" t="s">
        <v>109</v>
      </c>
      <c r="AF375" t="s">
        <v>1261</v>
      </c>
      <c r="AG375" t="s">
        <v>67</v>
      </c>
      <c r="AJ375" s="31"/>
      <c r="AK375" s="32">
        <v>27.015016469676421</v>
      </c>
      <c r="AL375" s="14">
        <v>17.974716140282894</v>
      </c>
      <c r="AM375" s="39">
        <v>18.2</v>
      </c>
      <c r="AN375" s="14">
        <v>16.8</v>
      </c>
      <c r="AO375" s="15">
        <v>-5.6521739130434732</v>
      </c>
      <c r="AP375" s="15">
        <v>-5.680123813214486</v>
      </c>
      <c r="AQ375" s="15">
        <v>14.742078113485638</v>
      </c>
      <c r="AR375" s="15">
        <v>14.69470540133138</v>
      </c>
      <c r="AS375" s="16">
        <v>0.71177500000000005</v>
      </c>
      <c r="AT375" s="17">
        <v>78</v>
      </c>
      <c r="AU375" s="17">
        <v>2.6153727407040765</v>
      </c>
      <c r="AV375" s="17">
        <v>2.5874228405330637</v>
      </c>
      <c r="AW375" s="34" t="s">
        <v>1252</v>
      </c>
      <c r="AX375" t="s">
        <v>198</v>
      </c>
      <c r="AY375" t="s">
        <v>1821</v>
      </c>
      <c r="AZ375" t="s">
        <v>1821</v>
      </c>
      <c r="BA375" t="s">
        <v>1821</v>
      </c>
      <c r="BB375" t="s">
        <v>198</v>
      </c>
      <c r="BC375" t="s">
        <v>1821</v>
      </c>
      <c r="BD375" s="55">
        <f>4/6</f>
        <v>0.66666666666666663</v>
      </c>
      <c r="BE375" t="s">
        <v>2372</v>
      </c>
    </row>
    <row r="376" spans="1:57" ht="17" x14ac:dyDescent="0.2">
      <c r="A376" t="s">
        <v>2200</v>
      </c>
      <c r="B376" s="36" t="s">
        <v>1244</v>
      </c>
      <c r="C376" s="1" t="s">
        <v>49</v>
      </c>
      <c r="D376">
        <v>14</v>
      </c>
      <c r="E376" t="s">
        <v>736</v>
      </c>
      <c r="F376" s="18" t="s">
        <v>737</v>
      </c>
      <c r="G376" s="30">
        <v>52.227829999999997</v>
      </c>
      <c r="H376" s="30">
        <v>-1.61191</v>
      </c>
      <c r="I376">
        <v>73</v>
      </c>
      <c r="J376" s="12">
        <v>-8.2675466537475497</v>
      </c>
      <c r="K376" s="12" t="s">
        <v>1245</v>
      </c>
      <c r="L376" s="1" t="s">
        <v>591</v>
      </c>
      <c r="M376" s="1" t="s">
        <v>2354</v>
      </c>
      <c r="N376" t="s">
        <v>565</v>
      </c>
      <c r="P376" s="36" t="s">
        <v>1262</v>
      </c>
      <c r="Q376" s="36" t="s">
        <v>1052</v>
      </c>
      <c r="R376" s="36" t="s">
        <v>810</v>
      </c>
      <c r="S376" t="s">
        <v>58</v>
      </c>
      <c r="T376" s="36" t="s">
        <v>1263</v>
      </c>
      <c r="V376" t="s">
        <v>1157</v>
      </c>
      <c r="W376" s="20" t="s">
        <v>61</v>
      </c>
      <c r="X376" t="s">
        <v>62</v>
      </c>
      <c r="Y376" t="s">
        <v>62</v>
      </c>
      <c r="AB376" t="s">
        <v>1264</v>
      </c>
      <c r="AC376">
        <v>1</v>
      </c>
      <c r="AD376">
        <v>1</v>
      </c>
      <c r="AE376" t="s">
        <v>97</v>
      </c>
      <c r="AF376" t="s">
        <v>434</v>
      </c>
      <c r="AG376" t="s">
        <v>67</v>
      </c>
      <c r="AJ376" s="31"/>
      <c r="AK376" s="32">
        <v>26.530614222049991</v>
      </c>
      <c r="AL376" s="12">
        <v>17.500001937608989</v>
      </c>
      <c r="AM376" s="39">
        <v>17.7</v>
      </c>
      <c r="AN376" s="14">
        <v>16.3</v>
      </c>
      <c r="AO376" s="15">
        <v>-6.739130434782604</v>
      </c>
      <c r="AP376" s="15">
        <v>-6.4503233869405108</v>
      </c>
      <c r="AQ376" s="15">
        <v>12.899778924097282</v>
      </c>
      <c r="AR376" s="15">
        <v>13.389282395016084</v>
      </c>
      <c r="AS376" s="16">
        <v>0.71239399999999997</v>
      </c>
      <c r="AT376" s="17">
        <v>64</v>
      </c>
      <c r="AU376" s="17">
        <v>1.5284162189649457</v>
      </c>
      <c r="AV376" s="17">
        <v>1.8172232668070389</v>
      </c>
      <c r="AW376" s="34" t="s">
        <v>1252</v>
      </c>
      <c r="AX376" t="s">
        <v>198</v>
      </c>
      <c r="AY376" t="s">
        <v>198</v>
      </c>
      <c r="AZ376" t="s">
        <v>1821</v>
      </c>
      <c r="BA376" t="s">
        <v>1821</v>
      </c>
      <c r="BB376" t="s">
        <v>198</v>
      </c>
      <c r="BC376" t="s">
        <v>1821</v>
      </c>
      <c r="BD376" s="55">
        <f>3/6</f>
        <v>0.5</v>
      </c>
      <c r="BE376" t="s">
        <v>2372</v>
      </c>
    </row>
    <row r="377" spans="1:57" ht="17" x14ac:dyDescent="0.2">
      <c r="A377" t="s">
        <v>2201</v>
      </c>
      <c r="B377" s="36" t="s">
        <v>1244</v>
      </c>
      <c r="C377" s="1" t="s">
        <v>49</v>
      </c>
      <c r="D377">
        <v>14</v>
      </c>
      <c r="E377" t="s">
        <v>736</v>
      </c>
      <c r="F377" s="18" t="s">
        <v>737</v>
      </c>
      <c r="G377" s="30">
        <v>52.227829999999997</v>
      </c>
      <c r="H377" s="30">
        <v>-1.61191</v>
      </c>
      <c r="I377">
        <v>73</v>
      </c>
      <c r="J377" s="12">
        <v>-8.2675466537475497</v>
      </c>
      <c r="K377" s="12" t="s">
        <v>1245</v>
      </c>
      <c r="L377" s="1" t="s">
        <v>591</v>
      </c>
      <c r="M377" s="1" t="s">
        <v>2354</v>
      </c>
      <c r="N377" t="s">
        <v>565</v>
      </c>
      <c r="P377" s="36" t="s">
        <v>1168</v>
      </c>
      <c r="Q377" s="36" t="s">
        <v>131</v>
      </c>
      <c r="R377" s="36" t="s">
        <v>1265</v>
      </c>
      <c r="S377" t="s">
        <v>58</v>
      </c>
      <c r="T377" s="36" t="s">
        <v>1266</v>
      </c>
      <c r="V377" t="s">
        <v>62</v>
      </c>
      <c r="W377" t="s">
        <v>71</v>
      </c>
      <c r="X377" t="s">
        <v>62</v>
      </c>
      <c r="Y377" t="s">
        <v>79</v>
      </c>
      <c r="AB377" t="s">
        <v>1267</v>
      </c>
      <c r="AC377">
        <v>4</v>
      </c>
      <c r="AD377">
        <v>0</v>
      </c>
      <c r="AE377" t="s">
        <v>97</v>
      </c>
      <c r="AF377" t="s">
        <v>691</v>
      </c>
      <c r="AG377" t="s">
        <v>67</v>
      </c>
      <c r="AH377">
        <v>1</v>
      </c>
      <c r="AJ377" s="31"/>
      <c r="AK377" s="32">
        <v>26.821255570625848</v>
      </c>
      <c r="AL377" s="14">
        <v>17.784830459213332</v>
      </c>
      <c r="AM377" s="39">
        <v>18</v>
      </c>
      <c r="AN377" s="14">
        <v>16.600000000000001</v>
      </c>
      <c r="AO377" s="15">
        <v>-6.0869565217391237</v>
      </c>
      <c r="AP377" s="15">
        <v>-5.988203642704903</v>
      </c>
      <c r="AQ377" s="15">
        <v>14.0051584377303</v>
      </c>
      <c r="AR377" s="15">
        <v>14.172536198805249</v>
      </c>
      <c r="AS377" s="16">
        <v>0.71046399999999998</v>
      </c>
      <c r="AT377" s="17">
        <v>197</v>
      </c>
      <c r="AU377" s="17">
        <v>2.180590132008426</v>
      </c>
      <c r="AV377" s="17">
        <v>2.2793430110426467</v>
      </c>
      <c r="AW377" s="34" t="s">
        <v>1252</v>
      </c>
      <c r="AX377" t="s">
        <v>198</v>
      </c>
      <c r="AY377" t="s">
        <v>1821</v>
      </c>
      <c r="AZ377" t="s">
        <v>1821</v>
      </c>
      <c r="BA377" t="s">
        <v>198</v>
      </c>
      <c r="BB377" t="s">
        <v>198</v>
      </c>
      <c r="BC377" t="s">
        <v>198</v>
      </c>
      <c r="BD377" s="55">
        <f>2/6</f>
        <v>0.33333333333333331</v>
      </c>
      <c r="BE377" t="s">
        <v>2371</v>
      </c>
    </row>
    <row r="378" spans="1:57" ht="17" x14ac:dyDescent="0.2">
      <c r="A378" t="s">
        <v>2202</v>
      </c>
      <c r="B378" s="36" t="s">
        <v>1244</v>
      </c>
      <c r="C378" s="1" t="s">
        <v>49</v>
      </c>
      <c r="D378">
        <v>14</v>
      </c>
      <c r="E378" t="s">
        <v>736</v>
      </c>
      <c r="F378" s="18" t="s">
        <v>737</v>
      </c>
      <c r="G378" s="30">
        <v>52.227829999999997</v>
      </c>
      <c r="H378" s="30">
        <v>-1.61191</v>
      </c>
      <c r="I378">
        <v>73</v>
      </c>
      <c r="J378" s="12">
        <v>-8.2675466537475497</v>
      </c>
      <c r="K378" s="12" t="s">
        <v>1245</v>
      </c>
      <c r="L378" s="1" t="s">
        <v>591</v>
      </c>
      <c r="M378" s="1" t="s">
        <v>2354</v>
      </c>
      <c r="N378" t="s">
        <v>565</v>
      </c>
      <c r="P378" s="36" t="s">
        <v>1168</v>
      </c>
      <c r="Q378" s="36" t="s">
        <v>131</v>
      </c>
      <c r="R378" s="36" t="s">
        <v>1265</v>
      </c>
      <c r="S378" t="s">
        <v>58</v>
      </c>
      <c r="T378" s="36" t="s">
        <v>1268</v>
      </c>
      <c r="V378" t="s">
        <v>1269</v>
      </c>
      <c r="W378" t="s">
        <v>135</v>
      </c>
      <c r="X378" t="s">
        <v>62</v>
      </c>
      <c r="Y378" t="s">
        <v>85</v>
      </c>
      <c r="AB378" t="s">
        <v>1270</v>
      </c>
      <c r="AC378">
        <v>3</v>
      </c>
      <c r="AD378">
        <v>0</v>
      </c>
      <c r="AE378" t="s">
        <v>73</v>
      </c>
      <c r="AF378" t="s">
        <v>691</v>
      </c>
      <c r="AG378" t="s">
        <v>67</v>
      </c>
      <c r="AH378">
        <v>0</v>
      </c>
      <c r="AJ378" s="31"/>
      <c r="AK378" s="32">
        <v>26.23997287347413</v>
      </c>
      <c r="AL378" s="14">
        <v>17.215173416004646</v>
      </c>
      <c r="AM378" s="39">
        <v>17.399999999999999</v>
      </c>
      <c r="AN378" s="14">
        <v>15.999999999999998</v>
      </c>
      <c r="AO378" s="15">
        <v>-7.3913043478260878</v>
      </c>
      <c r="AP378" s="15">
        <v>-6.9124431311761327</v>
      </c>
      <c r="AQ378" s="15">
        <v>11.794399410464258</v>
      </c>
      <c r="AR378" s="15">
        <v>12.606028591226893</v>
      </c>
      <c r="AS378" s="16">
        <v>0.71073699999999995</v>
      </c>
      <c r="AT378" s="17">
        <v>75</v>
      </c>
      <c r="AU378" s="17">
        <v>0.87624230592146191</v>
      </c>
      <c r="AV378" s="17">
        <v>1.355103522571417</v>
      </c>
      <c r="AW378" s="34" t="s">
        <v>1252</v>
      </c>
      <c r="AX378" t="s">
        <v>198</v>
      </c>
      <c r="AY378" t="s">
        <v>198</v>
      </c>
      <c r="AZ378" t="s">
        <v>1821</v>
      </c>
      <c r="BA378" t="s">
        <v>198</v>
      </c>
      <c r="BB378" t="s">
        <v>198</v>
      </c>
      <c r="BC378" t="s">
        <v>198</v>
      </c>
      <c r="BD378" s="55">
        <f>1/6</f>
        <v>0.16666666666666666</v>
      </c>
      <c r="BE378" t="s">
        <v>2371</v>
      </c>
    </row>
    <row r="379" spans="1:57" ht="51" x14ac:dyDescent="0.2">
      <c r="A379" t="s">
        <v>2203</v>
      </c>
      <c r="B379" s="36" t="s">
        <v>1244</v>
      </c>
      <c r="C379" s="1" t="s">
        <v>49</v>
      </c>
      <c r="D379">
        <v>14</v>
      </c>
      <c r="E379" t="s">
        <v>736</v>
      </c>
      <c r="F379" s="18" t="s">
        <v>737</v>
      </c>
      <c r="G379" s="30">
        <v>52.227829999999997</v>
      </c>
      <c r="H379" s="30">
        <v>-1.61191</v>
      </c>
      <c r="I379">
        <v>73</v>
      </c>
      <c r="J379" s="12">
        <v>-8.2675466537475497</v>
      </c>
      <c r="K379" s="12" t="s">
        <v>1245</v>
      </c>
      <c r="L379" s="1" t="s">
        <v>591</v>
      </c>
      <c r="M379" s="1" t="s">
        <v>2354</v>
      </c>
      <c r="N379" t="s">
        <v>565</v>
      </c>
      <c r="P379" s="36" t="s">
        <v>1168</v>
      </c>
      <c r="Q379" s="36" t="s">
        <v>131</v>
      </c>
      <c r="R379" s="36" t="s">
        <v>1061</v>
      </c>
      <c r="S379" t="s">
        <v>58</v>
      </c>
      <c r="T379" s="36" t="s">
        <v>1271</v>
      </c>
      <c r="V379" t="s">
        <v>1269</v>
      </c>
      <c r="W379" t="s">
        <v>135</v>
      </c>
      <c r="X379" t="s">
        <v>62</v>
      </c>
      <c r="Y379" t="s">
        <v>85</v>
      </c>
      <c r="Z379" s="1">
        <v>200</v>
      </c>
      <c r="AA379" s="1"/>
      <c r="AB379" s="1" t="s">
        <v>1272</v>
      </c>
      <c r="AC379" s="1">
        <v>7</v>
      </c>
      <c r="AD379" s="1">
        <v>0</v>
      </c>
      <c r="AE379" s="1" t="s">
        <v>73</v>
      </c>
      <c r="AF379" s="1" t="s">
        <v>66</v>
      </c>
      <c r="AG379" s="1" t="s">
        <v>1273</v>
      </c>
      <c r="AH379" s="1">
        <v>0</v>
      </c>
      <c r="AJ379" s="31"/>
      <c r="AK379" s="32">
        <v>26.530614222049991</v>
      </c>
      <c r="AL379" s="12">
        <v>17.500001937608989</v>
      </c>
      <c r="AM379" s="39">
        <v>17.7</v>
      </c>
      <c r="AN379" s="14">
        <v>16.3</v>
      </c>
      <c r="AO379" s="15">
        <v>-6.739130434782604</v>
      </c>
      <c r="AP379" s="15">
        <v>-6.4503233869405108</v>
      </c>
      <c r="AQ379" s="15">
        <v>12.899778924097282</v>
      </c>
      <c r="AR379" s="15">
        <v>13.389282395016084</v>
      </c>
      <c r="AS379" s="16">
        <v>0.70960900000000005</v>
      </c>
      <c r="AT379" s="17">
        <v>93</v>
      </c>
      <c r="AU379" s="17">
        <v>1.5284162189649457</v>
      </c>
      <c r="AV379" s="17">
        <v>1.8172232668070389</v>
      </c>
      <c r="AW379" s="34" t="s">
        <v>1249</v>
      </c>
      <c r="AX379" t="s">
        <v>198</v>
      </c>
      <c r="AY379" t="s">
        <v>198</v>
      </c>
      <c r="AZ379" t="s">
        <v>198</v>
      </c>
      <c r="BA379" t="s">
        <v>198</v>
      </c>
      <c r="BB379" t="s">
        <v>198</v>
      </c>
      <c r="BC379" t="s">
        <v>198</v>
      </c>
      <c r="BD379" s="55">
        <f>0/6</f>
        <v>0</v>
      </c>
      <c r="BE379" t="s">
        <v>2371</v>
      </c>
    </row>
    <row r="380" spans="1:57" ht="17" x14ac:dyDescent="0.2">
      <c r="A380" t="s">
        <v>2204</v>
      </c>
      <c r="B380" s="36" t="s">
        <v>1244</v>
      </c>
      <c r="C380" s="1" t="s">
        <v>49</v>
      </c>
      <c r="D380">
        <v>14</v>
      </c>
      <c r="E380" t="s">
        <v>736</v>
      </c>
      <c r="F380" s="18" t="s">
        <v>737</v>
      </c>
      <c r="G380" s="30">
        <v>52.227829999999997</v>
      </c>
      <c r="H380" s="30">
        <v>-1.61191</v>
      </c>
      <c r="I380">
        <v>73</v>
      </c>
      <c r="J380" s="12">
        <v>-8.2675466537475497</v>
      </c>
      <c r="K380" s="12" t="s">
        <v>1245</v>
      </c>
      <c r="L380" s="1" t="s">
        <v>591</v>
      </c>
      <c r="M380" s="1" t="s">
        <v>2354</v>
      </c>
      <c r="N380" t="s">
        <v>565</v>
      </c>
      <c r="P380" s="36" t="s">
        <v>1168</v>
      </c>
      <c r="Q380" s="36" t="s">
        <v>131</v>
      </c>
      <c r="R380" s="36" t="s">
        <v>1061</v>
      </c>
      <c r="S380" t="s">
        <v>58</v>
      </c>
      <c r="T380" s="36" t="s">
        <v>1274</v>
      </c>
      <c r="V380" t="s">
        <v>1157</v>
      </c>
      <c r="W380" t="s">
        <v>127</v>
      </c>
      <c r="X380" t="s">
        <v>62</v>
      </c>
      <c r="Y380" t="s">
        <v>85</v>
      </c>
      <c r="AB380" t="s">
        <v>1275</v>
      </c>
      <c r="AC380">
        <v>3</v>
      </c>
      <c r="AD380">
        <v>0</v>
      </c>
      <c r="AE380" t="s">
        <v>97</v>
      </c>
      <c r="AF380" t="s">
        <v>691</v>
      </c>
      <c r="AG380" t="s">
        <v>67</v>
      </c>
      <c r="AH380">
        <v>0</v>
      </c>
      <c r="AJ380" s="31"/>
      <c r="AK380" s="32">
        <v>27.111896919201708</v>
      </c>
      <c r="AL380" s="12">
        <v>18.069658980817675</v>
      </c>
      <c r="AM380" s="39">
        <v>18.3</v>
      </c>
      <c r="AN380" s="14">
        <v>16.900000000000002</v>
      </c>
      <c r="AO380" s="15">
        <v>-5.4347826086956443</v>
      </c>
      <c r="AP380" s="15">
        <v>-5.5260838984692811</v>
      </c>
      <c r="AQ380" s="15">
        <v>15.110537951363316</v>
      </c>
      <c r="AR380" s="15">
        <v>14.955790002594439</v>
      </c>
      <c r="AS380" s="16">
        <v>0.71034600000000003</v>
      </c>
      <c r="AT380" s="17">
        <v>146</v>
      </c>
      <c r="AU380" s="17">
        <v>2.8327640450519054</v>
      </c>
      <c r="AV380" s="17">
        <v>2.7414627552782687</v>
      </c>
      <c r="AW380" s="34" t="s">
        <v>1252</v>
      </c>
      <c r="AX380" t="s">
        <v>198</v>
      </c>
      <c r="AY380" t="s">
        <v>1821</v>
      </c>
      <c r="AZ380" t="s">
        <v>1821</v>
      </c>
      <c r="BA380" t="s">
        <v>198</v>
      </c>
      <c r="BB380" t="s">
        <v>198</v>
      </c>
      <c r="BC380" t="s">
        <v>198</v>
      </c>
      <c r="BD380" s="55">
        <f>2/6</f>
        <v>0.33333333333333331</v>
      </c>
      <c r="BE380" t="s">
        <v>2371</v>
      </c>
    </row>
    <row r="381" spans="1:57" ht="17" x14ac:dyDescent="0.2">
      <c r="A381" t="s">
        <v>2205</v>
      </c>
      <c r="B381" s="36" t="s">
        <v>1244</v>
      </c>
      <c r="C381" s="1" t="s">
        <v>49</v>
      </c>
      <c r="D381">
        <v>14</v>
      </c>
      <c r="E381" t="s">
        <v>736</v>
      </c>
      <c r="F381" s="18" t="s">
        <v>737</v>
      </c>
      <c r="G381" s="30">
        <v>52.227829999999997</v>
      </c>
      <c r="H381" s="30">
        <v>-1.61191</v>
      </c>
      <c r="I381">
        <v>73</v>
      </c>
      <c r="J381" s="12">
        <v>-8.2675466537475497</v>
      </c>
      <c r="K381" s="12" t="s">
        <v>1245</v>
      </c>
      <c r="L381" s="1" t="s">
        <v>591</v>
      </c>
      <c r="M381" s="1" t="s">
        <v>2354</v>
      </c>
      <c r="N381" t="s">
        <v>565</v>
      </c>
      <c r="P381" s="36" t="s">
        <v>1168</v>
      </c>
      <c r="Q381" s="36" t="s">
        <v>1246</v>
      </c>
      <c r="R381" s="36" t="s">
        <v>1155</v>
      </c>
      <c r="S381" t="s">
        <v>58</v>
      </c>
      <c r="T381" s="36" t="s">
        <v>1276</v>
      </c>
      <c r="V381" t="s">
        <v>1277</v>
      </c>
      <c r="W381" t="s">
        <v>90</v>
      </c>
      <c r="X381" t="s">
        <v>62</v>
      </c>
      <c r="Y381" t="s">
        <v>62</v>
      </c>
      <c r="AB381" t="s">
        <v>198</v>
      </c>
      <c r="AC381">
        <v>0</v>
      </c>
      <c r="AD381">
        <v>0</v>
      </c>
      <c r="AE381" t="s">
        <v>109</v>
      </c>
      <c r="AF381" t="s">
        <v>434</v>
      </c>
      <c r="AG381" t="s">
        <v>67</v>
      </c>
      <c r="AJ381" s="31"/>
      <c r="AK381" s="32">
        <v>26.14309242394885</v>
      </c>
      <c r="AL381" s="14">
        <v>17.120230575469872</v>
      </c>
      <c r="AM381" s="39">
        <v>17.3</v>
      </c>
      <c r="AN381" s="14">
        <v>15.9</v>
      </c>
      <c r="AO381" s="15">
        <v>-7.6086956521739086</v>
      </c>
      <c r="AP381" s="15">
        <v>-7.0664830459213235</v>
      </c>
      <c r="AQ381" s="15">
        <v>11.425939572586595</v>
      </c>
      <c r="AR381" s="15">
        <v>12.344943989963859</v>
      </c>
      <c r="AS381" s="16">
        <v>0.710503</v>
      </c>
      <c r="AT381" s="17">
        <v>205</v>
      </c>
      <c r="AU381" s="17">
        <v>0.65885100157364107</v>
      </c>
      <c r="AV381" s="17">
        <v>1.2010636078262262</v>
      </c>
      <c r="AW381" s="34" t="s">
        <v>1252</v>
      </c>
      <c r="AX381" t="s">
        <v>198</v>
      </c>
      <c r="AY381" t="s">
        <v>198</v>
      </c>
      <c r="AZ381" t="s">
        <v>1821</v>
      </c>
      <c r="BA381" t="s">
        <v>198</v>
      </c>
      <c r="BB381" t="s">
        <v>198</v>
      </c>
      <c r="BC381" t="s">
        <v>198</v>
      </c>
      <c r="BD381" s="55">
        <f>1/6</f>
        <v>0.16666666666666666</v>
      </c>
      <c r="BE381" t="s">
        <v>2371</v>
      </c>
    </row>
    <row r="382" spans="1:57" ht="17" x14ac:dyDescent="0.2">
      <c r="A382" t="s">
        <v>2206</v>
      </c>
      <c r="B382" s="36" t="s">
        <v>1244</v>
      </c>
      <c r="C382" s="1" t="s">
        <v>49</v>
      </c>
      <c r="D382">
        <v>14</v>
      </c>
      <c r="E382" t="s">
        <v>736</v>
      </c>
      <c r="F382" s="18" t="s">
        <v>737</v>
      </c>
      <c r="G382" s="30">
        <v>52.227829999999997</v>
      </c>
      <c r="H382" s="30">
        <v>-1.61191</v>
      </c>
      <c r="I382">
        <v>73</v>
      </c>
      <c r="J382" s="12">
        <v>-8.2675466537475497</v>
      </c>
      <c r="K382" s="12" t="s">
        <v>1245</v>
      </c>
      <c r="L382" s="1" t="s">
        <v>591</v>
      </c>
      <c r="M382" s="1" t="s">
        <v>2354</v>
      </c>
      <c r="N382" t="s">
        <v>565</v>
      </c>
      <c r="P382" s="36" t="s">
        <v>1168</v>
      </c>
      <c r="Q382" s="36" t="s">
        <v>1246</v>
      </c>
      <c r="R382" s="36" t="s">
        <v>884</v>
      </c>
      <c r="S382" t="s">
        <v>58</v>
      </c>
      <c r="T382" s="36" t="s">
        <v>1278</v>
      </c>
      <c r="V382" t="s">
        <v>873</v>
      </c>
      <c r="W382" s="19" t="s">
        <v>374</v>
      </c>
      <c r="X382" t="s">
        <v>62</v>
      </c>
      <c r="Y382" t="s">
        <v>62</v>
      </c>
      <c r="AA382" t="s">
        <v>1279</v>
      </c>
      <c r="AB382" t="s">
        <v>198</v>
      </c>
      <c r="AC382">
        <v>0</v>
      </c>
      <c r="AD382">
        <v>0</v>
      </c>
      <c r="AE382" t="s">
        <v>1076</v>
      </c>
      <c r="AF382" t="s">
        <v>1280</v>
      </c>
      <c r="AG382" t="s">
        <v>67</v>
      </c>
      <c r="AJ382" s="31"/>
      <c r="AK382" s="32">
        <v>27.208777368726988</v>
      </c>
      <c r="AL382" s="12">
        <v>18.164601821352448</v>
      </c>
      <c r="AM382" s="39">
        <v>18.399999999999999</v>
      </c>
      <c r="AN382" s="14">
        <v>17</v>
      </c>
      <c r="AO382" s="15">
        <v>-5.2173913043478226</v>
      </c>
      <c r="AP382" s="15">
        <v>-5.3720439837240903</v>
      </c>
      <c r="AQ382" s="15">
        <v>15.478997789240978</v>
      </c>
      <c r="AR382" s="15">
        <v>15.216874603857475</v>
      </c>
      <c r="AS382" s="16">
        <v>0.710561</v>
      </c>
      <c r="AT382" s="17">
        <v>132</v>
      </c>
      <c r="AU382" s="17">
        <v>3.0501553493997271</v>
      </c>
      <c r="AV382" s="17">
        <v>2.8955026700234594</v>
      </c>
      <c r="AW382" s="34" t="s">
        <v>1252</v>
      </c>
      <c r="AX382" t="s">
        <v>198</v>
      </c>
      <c r="AY382" t="s">
        <v>1821</v>
      </c>
      <c r="AZ382" t="s">
        <v>1821</v>
      </c>
      <c r="BA382" t="s">
        <v>198</v>
      </c>
      <c r="BB382" t="s">
        <v>198</v>
      </c>
      <c r="BC382" t="s">
        <v>198</v>
      </c>
      <c r="BD382" s="55">
        <f>2/6</f>
        <v>0.33333333333333331</v>
      </c>
      <c r="BE382" t="s">
        <v>2371</v>
      </c>
    </row>
    <row r="383" spans="1:57" ht="17" x14ac:dyDescent="0.2">
      <c r="A383" t="s">
        <v>2207</v>
      </c>
      <c r="B383" s="36" t="s">
        <v>1244</v>
      </c>
      <c r="C383" s="1" t="s">
        <v>49</v>
      </c>
      <c r="D383">
        <v>14</v>
      </c>
      <c r="E383" t="s">
        <v>736</v>
      </c>
      <c r="F383" s="18" t="s">
        <v>737</v>
      </c>
      <c r="G383" s="30">
        <v>52.227829999999997</v>
      </c>
      <c r="H383" s="30">
        <v>-1.61191</v>
      </c>
      <c r="I383">
        <v>73</v>
      </c>
      <c r="J383" s="12">
        <v>-8.2675466537475497</v>
      </c>
      <c r="K383" s="12" t="s">
        <v>1245</v>
      </c>
      <c r="L383" s="1" t="s">
        <v>591</v>
      </c>
      <c r="M383" s="1" t="s">
        <v>2354</v>
      </c>
      <c r="N383" t="s">
        <v>565</v>
      </c>
      <c r="P383" s="36" t="s">
        <v>1168</v>
      </c>
      <c r="Q383" s="36" t="s">
        <v>1246</v>
      </c>
      <c r="R383" s="36" t="s">
        <v>1247</v>
      </c>
      <c r="S383" t="s">
        <v>58</v>
      </c>
      <c r="T383" s="36" t="s">
        <v>1281</v>
      </c>
      <c r="V383" t="s">
        <v>873</v>
      </c>
      <c r="W383" s="19" t="s">
        <v>374</v>
      </c>
      <c r="X383" t="s">
        <v>62</v>
      </c>
      <c r="Y383" t="s">
        <v>62</v>
      </c>
      <c r="Z383">
        <v>134</v>
      </c>
      <c r="AB383" t="s">
        <v>198</v>
      </c>
      <c r="AC383">
        <v>0</v>
      </c>
      <c r="AD383">
        <v>0</v>
      </c>
      <c r="AE383" t="s">
        <v>73</v>
      </c>
      <c r="AF383" t="s">
        <v>66</v>
      </c>
      <c r="AG383" t="s">
        <v>1282</v>
      </c>
      <c r="AJ383" s="31"/>
      <c r="AK383" s="32">
        <v>27.111896919201708</v>
      </c>
      <c r="AL383" s="14">
        <v>18.069658980817675</v>
      </c>
      <c r="AM383" s="39">
        <v>18.3</v>
      </c>
      <c r="AN383" s="14">
        <v>16.900000000000002</v>
      </c>
      <c r="AO383" s="15">
        <v>-5.4347826086956443</v>
      </c>
      <c r="AP383" s="15">
        <v>-5.5260838984692811</v>
      </c>
      <c r="AQ383" s="15">
        <v>15.110537951363316</v>
      </c>
      <c r="AR383" s="15">
        <v>14.955790002594439</v>
      </c>
      <c r="AS383" s="16">
        <v>0.71071899999999999</v>
      </c>
      <c r="AT383" s="17">
        <v>90</v>
      </c>
      <c r="AU383" s="17">
        <v>2.8327640450519054</v>
      </c>
      <c r="AV383" s="17">
        <v>2.7414627552782687</v>
      </c>
      <c r="AW383" s="34" t="s">
        <v>1252</v>
      </c>
      <c r="AX383" t="s">
        <v>198</v>
      </c>
      <c r="AY383" t="s">
        <v>1821</v>
      </c>
      <c r="AZ383" t="s">
        <v>1821</v>
      </c>
      <c r="BA383" t="s">
        <v>198</v>
      </c>
      <c r="BB383" t="s">
        <v>198</v>
      </c>
      <c r="BC383" t="s">
        <v>198</v>
      </c>
      <c r="BD383" s="55">
        <f>2/6</f>
        <v>0.33333333333333331</v>
      </c>
      <c r="BE383" t="s">
        <v>2371</v>
      </c>
    </row>
    <row r="384" spans="1:57" ht="17" x14ac:dyDescent="0.2">
      <c r="A384" t="s">
        <v>2208</v>
      </c>
      <c r="B384" s="36" t="s">
        <v>1244</v>
      </c>
      <c r="C384" s="1" t="s">
        <v>49</v>
      </c>
      <c r="D384">
        <v>14</v>
      </c>
      <c r="E384" t="s">
        <v>736</v>
      </c>
      <c r="F384" s="18" t="s">
        <v>737</v>
      </c>
      <c r="G384" s="30">
        <v>52.227829999999997</v>
      </c>
      <c r="H384" s="30">
        <v>-1.61191</v>
      </c>
      <c r="I384">
        <v>73</v>
      </c>
      <c r="J384" s="12">
        <v>-8.2675466537475497</v>
      </c>
      <c r="K384" s="12" t="s">
        <v>1245</v>
      </c>
      <c r="L384" s="1" t="s">
        <v>591</v>
      </c>
      <c r="M384" s="1" t="s">
        <v>2354</v>
      </c>
      <c r="N384" t="s">
        <v>565</v>
      </c>
      <c r="P384" s="36" t="s">
        <v>1168</v>
      </c>
      <c r="Q384" s="36" t="s">
        <v>131</v>
      </c>
      <c r="R384" s="36" t="s">
        <v>1061</v>
      </c>
      <c r="S384" t="s">
        <v>58</v>
      </c>
      <c r="T384" s="36" t="s">
        <v>1283</v>
      </c>
      <c r="V384" t="s">
        <v>1157</v>
      </c>
      <c r="W384" t="s">
        <v>115</v>
      </c>
      <c r="X384" t="s">
        <v>62</v>
      </c>
      <c r="Y384" t="s">
        <v>79</v>
      </c>
      <c r="AB384" t="s">
        <v>1284</v>
      </c>
      <c r="AC384">
        <v>6</v>
      </c>
      <c r="AD384">
        <v>1</v>
      </c>
      <c r="AE384" t="s">
        <v>97</v>
      </c>
      <c r="AF384" t="s">
        <v>1285</v>
      </c>
      <c r="AG384" t="s">
        <v>67</v>
      </c>
      <c r="AH384">
        <v>1</v>
      </c>
      <c r="AJ384" s="31"/>
      <c r="AK384" s="32">
        <v>26.336853322999417</v>
      </c>
      <c r="AL384" s="12">
        <v>17.310116256539427</v>
      </c>
      <c r="AM384" s="39">
        <v>17.5</v>
      </c>
      <c r="AN384" s="14">
        <v>16.100000000000001</v>
      </c>
      <c r="AO384" s="15">
        <v>-7.1739130434782545</v>
      </c>
      <c r="AP384" s="15">
        <v>-6.7584032164309278</v>
      </c>
      <c r="AQ384" s="15">
        <v>12.162859248341942</v>
      </c>
      <c r="AR384" s="15">
        <v>12.867113192489953</v>
      </c>
      <c r="AS384" s="16">
        <v>0.71047499999999997</v>
      </c>
      <c r="AT384" s="17">
        <v>149</v>
      </c>
      <c r="AU384" s="17">
        <v>1.0936336102692952</v>
      </c>
      <c r="AV384" s="17">
        <v>1.5091434373166219</v>
      </c>
      <c r="AW384" s="34" t="s">
        <v>1252</v>
      </c>
      <c r="AX384" t="s">
        <v>198</v>
      </c>
      <c r="AY384" t="s">
        <v>198</v>
      </c>
      <c r="AZ384" t="s">
        <v>1821</v>
      </c>
      <c r="BA384" t="s">
        <v>198</v>
      </c>
      <c r="BB384" t="s">
        <v>198</v>
      </c>
      <c r="BC384" t="s">
        <v>198</v>
      </c>
      <c r="BD384" s="55">
        <f>1/6</f>
        <v>0.16666666666666666</v>
      </c>
      <c r="BE384" t="s">
        <v>2371</v>
      </c>
    </row>
    <row r="385" spans="1:57" ht="17" x14ac:dyDescent="0.2">
      <c r="A385" t="s">
        <v>2209</v>
      </c>
      <c r="B385" s="36" t="s">
        <v>1244</v>
      </c>
      <c r="C385" s="1" t="s">
        <v>49</v>
      </c>
      <c r="D385">
        <v>14</v>
      </c>
      <c r="E385" t="s">
        <v>736</v>
      </c>
      <c r="F385" s="18" t="s">
        <v>737</v>
      </c>
      <c r="G385" s="30">
        <v>52.227829999999997</v>
      </c>
      <c r="H385" s="30">
        <v>-1.61191</v>
      </c>
      <c r="I385">
        <v>73</v>
      </c>
      <c r="J385" s="12">
        <v>-8.2675466537475497</v>
      </c>
      <c r="K385" s="12" t="s">
        <v>1245</v>
      </c>
      <c r="L385" s="1" t="s">
        <v>591</v>
      </c>
      <c r="M385" s="1" t="s">
        <v>2354</v>
      </c>
      <c r="N385" t="s">
        <v>565</v>
      </c>
      <c r="P385" s="36" t="s">
        <v>1168</v>
      </c>
      <c r="Q385" s="36" t="s">
        <v>1246</v>
      </c>
      <c r="R385" s="36" t="s">
        <v>810</v>
      </c>
      <c r="S385" t="s">
        <v>58</v>
      </c>
      <c r="T385" s="36" t="s">
        <v>1286</v>
      </c>
      <c r="V385" t="s">
        <v>1157</v>
      </c>
      <c r="W385" s="1" t="s">
        <v>140</v>
      </c>
      <c r="X385" t="s">
        <v>79</v>
      </c>
      <c r="Y385" t="s">
        <v>79</v>
      </c>
      <c r="Z385">
        <v>154</v>
      </c>
      <c r="AB385" t="s">
        <v>198</v>
      </c>
      <c r="AC385">
        <v>0</v>
      </c>
      <c r="AD385">
        <v>0</v>
      </c>
      <c r="AE385" t="s">
        <v>73</v>
      </c>
      <c r="AF385" t="s">
        <v>66</v>
      </c>
      <c r="AG385" t="s">
        <v>1287</v>
      </c>
      <c r="AH385">
        <v>1</v>
      </c>
      <c r="AJ385" s="31"/>
      <c r="AK385" s="32">
        <v>26.530614222049991</v>
      </c>
      <c r="AL385" s="14">
        <v>17.500001937608989</v>
      </c>
      <c r="AM385" s="39">
        <v>17.7</v>
      </c>
      <c r="AN385" s="14">
        <v>16.3</v>
      </c>
      <c r="AO385" s="15">
        <v>-6.739130434782604</v>
      </c>
      <c r="AP385" s="15">
        <v>-6.4503233869405108</v>
      </c>
      <c r="AQ385" s="15">
        <v>12.899778924097282</v>
      </c>
      <c r="AR385" s="15">
        <v>13.389282395016084</v>
      </c>
      <c r="AS385" s="16">
        <v>0.710484</v>
      </c>
      <c r="AT385" s="17">
        <v>99</v>
      </c>
      <c r="AU385" s="17">
        <v>1.5284162189649457</v>
      </c>
      <c r="AV385" s="17">
        <v>1.8172232668070389</v>
      </c>
      <c r="AW385" s="34" t="s">
        <v>1252</v>
      </c>
      <c r="AX385" t="s">
        <v>198</v>
      </c>
      <c r="AY385" t="s">
        <v>198</v>
      </c>
      <c r="AZ385" t="s">
        <v>1821</v>
      </c>
      <c r="BA385" t="s">
        <v>198</v>
      </c>
      <c r="BB385" t="s">
        <v>198</v>
      </c>
      <c r="BC385" t="s">
        <v>198</v>
      </c>
      <c r="BD385" s="55">
        <f>1/6</f>
        <v>0.16666666666666666</v>
      </c>
      <c r="BE385" t="s">
        <v>2371</v>
      </c>
    </row>
    <row r="386" spans="1:57" ht="102" x14ac:dyDescent="0.2">
      <c r="A386" t="s">
        <v>2210</v>
      </c>
      <c r="B386" s="36" t="s">
        <v>1244</v>
      </c>
      <c r="C386" s="1" t="s">
        <v>49</v>
      </c>
      <c r="D386">
        <v>14</v>
      </c>
      <c r="E386" t="s">
        <v>736</v>
      </c>
      <c r="F386" s="18" t="s">
        <v>737</v>
      </c>
      <c r="G386" s="30">
        <v>52.227829999999997</v>
      </c>
      <c r="H386" s="30">
        <v>-1.61191</v>
      </c>
      <c r="I386">
        <v>73</v>
      </c>
      <c r="J386" s="12">
        <v>-8.2675466537475497</v>
      </c>
      <c r="K386" s="12" t="s">
        <v>1245</v>
      </c>
      <c r="L386" s="1" t="s">
        <v>591</v>
      </c>
      <c r="M386" s="1" t="s">
        <v>2354</v>
      </c>
      <c r="N386" t="s">
        <v>565</v>
      </c>
      <c r="O386" t="s">
        <v>1288</v>
      </c>
      <c r="P386" t="s">
        <v>1289</v>
      </c>
      <c r="Q386" s="36" t="s">
        <v>56</v>
      </c>
      <c r="R386" s="36" t="s">
        <v>1061</v>
      </c>
      <c r="S386" t="s">
        <v>58</v>
      </c>
      <c r="T386" s="36" t="s">
        <v>1290</v>
      </c>
      <c r="V386" t="s">
        <v>1269</v>
      </c>
      <c r="W386" s="18" t="s">
        <v>135</v>
      </c>
      <c r="X386" t="s">
        <v>85</v>
      </c>
      <c r="Y386" t="s">
        <v>85</v>
      </c>
      <c r="Z386" s="1">
        <v>140</v>
      </c>
      <c r="AA386" s="1"/>
      <c r="AB386" s="1" t="s">
        <v>198</v>
      </c>
      <c r="AC386" s="1">
        <v>0</v>
      </c>
      <c r="AD386" s="1">
        <v>0</v>
      </c>
      <c r="AE386" s="1" t="s">
        <v>73</v>
      </c>
      <c r="AF386" s="1" t="s">
        <v>66</v>
      </c>
      <c r="AG386" s="1" t="s">
        <v>1291</v>
      </c>
      <c r="AH386" s="1">
        <v>0</v>
      </c>
      <c r="AJ386" s="31"/>
      <c r="AK386" s="32">
        <v>27.499418717302849</v>
      </c>
      <c r="AL386" s="12">
        <v>18.449430342956791</v>
      </c>
      <c r="AM386" s="39">
        <v>18.7</v>
      </c>
      <c r="AN386" s="14">
        <v>17.3</v>
      </c>
      <c r="AO386" s="15">
        <v>-4.5652173913043432</v>
      </c>
      <c r="AP386" s="15">
        <v>-4.9099242394884683</v>
      </c>
      <c r="AQ386" s="15">
        <v>16.584377302873996</v>
      </c>
      <c r="AR386" s="15">
        <v>16.000128407646663</v>
      </c>
      <c r="AS386" s="16">
        <v>0.70965</v>
      </c>
      <c r="AT386" s="17">
        <v>92</v>
      </c>
      <c r="AU386" s="17">
        <v>3.7023292624432065</v>
      </c>
      <c r="AV386" s="17">
        <v>3.3576224142590814</v>
      </c>
      <c r="AW386" s="34" t="s">
        <v>1292</v>
      </c>
      <c r="AX386" t="s">
        <v>198</v>
      </c>
      <c r="AY386" t="s">
        <v>1821</v>
      </c>
      <c r="AZ386" t="s">
        <v>198</v>
      </c>
      <c r="BA386" t="s">
        <v>1821</v>
      </c>
      <c r="BB386" t="s">
        <v>198</v>
      </c>
      <c r="BC386" t="s">
        <v>198</v>
      </c>
      <c r="BD386" s="55">
        <f>2/6</f>
        <v>0.33333333333333331</v>
      </c>
      <c r="BE386" t="s">
        <v>2371</v>
      </c>
    </row>
    <row r="387" spans="1:57" ht="17" x14ac:dyDescent="0.2">
      <c r="A387" t="s">
        <v>2211</v>
      </c>
      <c r="B387" s="36" t="s">
        <v>1244</v>
      </c>
      <c r="C387" s="1" t="s">
        <v>49</v>
      </c>
      <c r="D387">
        <v>14</v>
      </c>
      <c r="E387" t="s">
        <v>736</v>
      </c>
      <c r="F387" s="18" t="s">
        <v>737</v>
      </c>
      <c r="G387" s="30">
        <v>52.227829999999997</v>
      </c>
      <c r="H387" s="30">
        <v>-1.61191</v>
      </c>
      <c r="I387">
        <v>73</v>
      </c>
      <c r="J387" s="12">
        <v>-8.2675466537475497</v>
      </c>
      <c r="K387" s="12" t="s">
        <v>1245</v>
      </c>
      <c r="L387" s="1" t="s">
        <v>591</v>
      </c>
      <c r="M387" s="1" t="s">
        <v>2354</v>
      </c>
      <c r="N387" t="s">
        <v>565</v>
      </c>
      <c r="P387" s="36" t="s">
        <v>1168</v>
      </c>
      <c r="Q387" s="36" t="s">
        <v>1246</v>
      </c>
      <c r="R387" s="36" t="s">
        <v>810</v>
      </c>
      <c r="S387" t="s">
        <v>58</v>
      </c>
      <c r="T387" s="36" t="s">
        <v>1293</v>
      </c>
      <c r="V387" s="19" t="s">
        <v>1294</v>
      </c>
      <c r="W387" s="19" t="s">
        <v>978</v>
      </c>
      <c r="X387" t="s">
        <v>62</v>
      </c>
      <c r="Y387" t="s">
        <v>62</v>
      </c>
      <c r="AB387" t="s">
        <v>198</v>
      </c>
      <c r="AC387">
        <v>0</v>
      </c>
      <c r="AD387">
        <v>0</v>
      </c>
      <c r="AE387" t="s">
        <v>73</v>
      </c>
      <c r="AF387" t="s">
        <v>325</v>
      </c>
      <c r="AG387" t="s">
        <v>67</v>
      </c>
      <c r="AJ387" s="31"/>
      <c r="AK387" s="32">
        <v>27.596299166828135</v>
      </c>
      <c r="AL387" s="14">
        <v>18.544373183491572</v>
      </c>
      <c r="AM387" s="39">
        <v>18.8</v>
      </c>
      <c r="AN387" s="14">
        <v>17.400000000000002</v>
      </c>
      <c r="AO387" s="15">
        <v>-4.3478260869565135</v>
      </c>
      <c r="AP387" s="15">
        <v>-4.7558843247432634</v>
      </c>
      <c r="AQ387" s="15">
        <v>16.952837140751672</v>
      </c>
      <c r="AR387" s="15">
        <v>16.261213008909724</v>
      </c>
      <c r="AS387" s="16">
        <v>0.71118999999999999</v>
      </c>
      <c r="AT387" s="17">
        <v>180</v>
      </c>
      <c r="AU387" s="17">
        <v>3.9197205667910362</v>
      </c>
      <c r="AV387" s="17">
        <v>3.5116623290042863</v>
      </c>
      <c r="AW387" s="34" t="s">
        <v>1252</v>
      </c>
      <c r="AX387" t="s">
        <v>1821</v>
      </c>
      <c r="AY387" t="s">
        <v>1821</v>
      </c>
      <c r="AZ387" t="s">
        <v>1821</v>
      </c>
      <c r="BA387" t="s">
        <v>1821</v>
      </c>
      <c r="BB387" t="s">
        <v>198</v>
      </c>
      <c r="BC387" t="s">
        <v>198</v>
      </c>
      <c r="BD387" s="55">
        <f>4/6</f>
        <v>0.66666666666666663</v>
      </c>
      <c r="BE387" t="s">
        <v>2372</v>
      </c>
    </row>
    <row r="388" spans="1:57" ht="17" x14ac:dyDescent="0.2">
      <c r="A388" t="s">
        <v>2212</v>
      </c>
      <c r="B388" s="36" t="s">
        <v>1244</v>
      </c>
      <c r="C388" s="1" t="s">
        <v>49</v>
      </c>
      <c r="D388">
        <v>14</v>
      </c>
      <c r="E388" t="s">
        <v>736</v>
      </c>
      <c r="F388" s="18" t="s">
        <v>737</v>
      </c>
      <c r="G388" s="30">
        <v>52.227829999999997</v>
      </c>
      <c r="H388" s="30">
        <v>-1.61191</v>
      </c>
      <c r="I388">
        <v>73</v>
      </c>
      <c r="J388" s="12">
        <v>-8.2675466537475497</v>
      </c>
      <c r="K388" s="12" t="s">
        <v>1245</v>
      </c>
      <c r="L388" s="1" t="s">
        <v>591</v>
      </c>
      <c r="M388" s="1" t="s">
        <v>2354</v>
      </c>
      <c r="N388" t="s">
        <v>565</v>
      </c>
      <c r="P388" s="36" t="s">
        <v>1168</v>
      </c>
      <c r="Q388" s="36" t="s">
        <v>111</v>
      </c>
      <c r="R388" s="36" t="s">
        <v>1247</v>
      </c>
      <c r="S388" t="s">
        <v>58</v>
      </c>
      <c r="T388" s="36" t="s">
        <v>1295</v>
      </c>
      <c r="V388" t="s">
        <v>1269</v>
      </c>
      <c r="W388" t="s">
        <v>494</v>
      </c>
      <c r="X388" t="s">
        <v>62</v>
      </c>
      <c r="Y388" t="s">
        <v>79</v>
      </c>
      <c r="Z388">
        <v>158</v>
      </c>
      <c r="AB388" t="s">
        <v>1296</v>
      </c>
      <c r="AC388">
        <v>3</v>
      </c>
      <c r="AD388">
        <v>3</v>
      </c>
      <c r="AE388" t="s">
        <v>109</v>
      </c>
      <c r="AF388" t="s">
        <v>66</v>
      </c>
      <c r="AG388" t="s">
        <v>67</v>
      </c>
      <c r="AH388">
        <v>1</v>
      </c>
      <c r="AJ388" s="31"/>
      <c r="AK388" s="32">
        <v>27.499418717302849</v>
      </c>
      <c r="AL388" s="12">
        <v>18.449430342956791</v>
      </c>
      <c r="AM388" s="39">
        <v>18.7</v>
      </c>
      <c r="AN388" s="14">
        <v>17.3</v>
      </c>
      <c r="AO388" s="15">
        <v>-4.5652173913043432</v>
      </c>
      <c r="AP388" s="15">
        <v>-4.9099242394884683</v>
      </c>
      <c r="AQ388" s="15">
        <v>16.584377302873996</v>
      </c>
      <c r="AR388" s="15">
        <v>16.000128407646663</v>
      </c>
      <c r="AS388" s="16">
        <v>0.70882199999999995</v>
      </c>
      <c r="AT388" s="17">
        <v>71</v>
      </c>
      <c r="AU388" s="17">
        <v>3.7023292624432065</v>
      </c>
      <c r="AV388" s="17">
        <v>3.3576224142590814</v>
      </c>
      <c r="AW388" s="34" t="s">
        <v>1252</v>
      </c>
      <c r="AX388" t="s">
        <v>198</v>
      </c>
      <c r="AY388" t="s">
        <v>1821</v>
      </c>
      <c r="AZ388" t="s">
        <v>198</v>
      </c>
      <c r="BA388" t="s">
        <v>1821</v>
      </c>
      <c r="BB388" t="s">
        <v>198</v>
      </c>
      <c r="BC388" t="s">
        <v>1821</v>
      </c>
      <c r="BD388" s="55">
        <f>3/6</f>
        <v>0.5</v>
      </c>
      <c r="BE388" t="s">
        <v>2372</v>
      </c>
    </row>
    <row r="389" spans="1:57" ht="17" x14ac:dyDescent="0.2">
      <c r="A389" t="s">
        <v>2213</v>
      </c>
      <c r="B389" s="36" t="s">
        <v>1244</v>
      </c>
      <c r="C389" s="1" t="s">
        <v>49</v>
      </c>
      <c r="D389">
        <v>14</v>
      </c>
      <c r="E389" t="s">
        <v>736</v>
      </c>
      <c r="F389" s="18" t="s">
        <v>737</v>
      </c>
      <c r="G389" s="30">
        <v>52.227829999999997</v>
      </c>
      <c r="H389" s="30">
        <v>-1.61191</v>
      </c>
      <c r="I389">
        <v>73</v>
      </c>
      <c r="J389" s="12">
        <v>-8.2675466537475497</v>
      </c>
      <c r="K389" s="12" t="s">
        <v>1245</v>
      </c>
      <c r="L389" s="1" t="s">
        <v>591</v>
      </c>
      <c r="M389" s="1" t="s">
        <v>2354</v>
      </c>
      <c r="N389" t="s">
        <v>565</v>
      </c>
      <c r="P389" s="36" t="s">
        <v>1168</v>
      </c>
      <c r="Q389" s="36" t="s">
        <v>1246</v>
      </c>
      <c r="R389" s="36" t="s">
        <v>1247</v>
      </c>
      <c r="S389" t="s">
        <v>58</v>
      </c>
      <c r="T389" s="36" t="s">
        <v>1297</v>
      </c>
      <c r="V389" t="s">
        <v>1157</v>
      </c>
      <c r="W389" s="20" t="s">
        <v>115</v>
      </c>
      <c r="X389" t="s">
        <v>78</v>
      </c>
      <c r="Y389" t="s">
        <v>79</v>
      </c>
      <c r="Z389">
        <v>152</v>
      </c>
      <c r="AB389" t="s">
        <v>1298</v>
      </c>
      <c r="AC389">
        <v>1</v>
      </c>
      <c r="AD389">
        <v>0</v>
      </c>
      <c r="AE389" t="s">
        <v>109</v>
      </c>
      <c r="AF389" t="s">
        <v>66</v>
      </c>
      <c r="AG389" t="s">
        <v>67</v>
      </c>
      <c r="AH389">
        <v>1</v>
      </c>
      <c r="AJ389" s="31"/>
      <c r="AK389" s="32">
        <v>27.596299166828135</v>
      </c>
      <c r="AL389" s="14">
        <v>18.544373183491572</v>
      </c>
      <c r="AM389" s="39">
        <v>18.8</v>
      </c>
      <c r="AN389" s="14">
        <v>17.400000000000002</v>
      </c>
      <c r="AO389" s="15">
        <v>-4.3478260869565135</v>
      </c>
      <c r="AP389" s="15">
        <v>-4.7558843247432634</v>
      </c>
      <c r="AQ389" s="15">
        <v>16.952837140751672</v>
      </c>
      <c r="AR389" s="15">
        <v>16.261213008909724</v>
      </c>
      <c r="AS389" s="16">
        <v>0.70881799999999995</v>
      </c>
      <c r="AT389" s="17">
        <v>69</v>
      </c>
      <c r="AU389" s="17">
        <v>3.9197205667910362</v>
      </c>
      <c r="AV389" s="17">
        <v>3.5116623290042863</v>
      </c>
      <c r="AW389" s="34" t="s">
        <v>1252</v>
      </c>
      <c r="AX389" t="s">
        <v>1821</v>
      </c>
      <c r="AY389" t="s">
        <v>1821</v>
      </c>
      <c r="AZ389" t="s">
        <v>198</v>
      </c>
      <c r="BA389" t="s">
        <v>1821</v>
      </c>
      <c r="BB389" t="s">
        <v>198</v>
      </c>
      <c r="BC389" t="s">
        <v>1821</v>
      </c>
      <c r="BD389" s="55">
        <f>4/6</f>
        <v>0.66666666666666663</v>
      </c>
      <c r="BE389" t="s">
        <v>2372</v>
      </c>
    </row>
    <row r="390" spans="1:57" ht="17" x14ac:dyDescent="0.2">
      <c r="A390" t="s">
        <v>2214</v>
      </c>
      <c r="B390" s="36" t="s">
        <v>1244</v>
      </c>
      <c r="C390" s="1" t="s">
        <v>49</v>
      </c>
      <c r="D390">
        <v>14</v>
      </c>
      <c r="E390" t="s">
        <v>736</v>
      </c>
      <c r="F390" s="18" t="s">
        <v>737</v>
      </c>
      <c r="G390" s="30">
        <v>52.227829999999997</v>
      </c>
      <c r="H390" s="30">
        <v>-1.61191</v>
      </c>
      <c r="I390">
        <v>73</v>
      </c>
      <c r="J390" s="12">
        <v>-8.2675466537475497</v>
      </c>
      <c r="K390" s="12" t="s">
        <v>1245</v>
      </c>
      <c r="L390" s="1" t="s">
        <v>591</v>
      </c>
      <c r="M390" s="1" t="s">
        <v>2354</v>
      </c>
      <c r="N390" t="s">
        <v>565</v>
      </c>
      <c r="P390" s="36" t="s">
        <v>1168</v>
      </c>
      <c r="Q390" s="36" t="s">
        <v>1246</v>
      </c>
      <c r="R390" s="36" t="s">
        <v>1247</v>
      </c>
      <c r="S390" t="s">
        <v>58</v>
      </c>
      <c r="T390" s="36" t="s">
        <v>1299</v>
      </c>
      <c r="V390" t="s">
        <v>1157</v>
      </c>
      <c r="W390" s="18" t="s">
        <v>127</v>
      </c>
      <c r="X390" t="s">
        <v>86</v>
      </c>
      <c r="Y390" t="s">
        <v>85</v>
      </c>
      <c r="Z390">
        <v>172</v>
      </c>
      <c r="AB390" t="s">
        <v>198</v>
      </c>
      <c r="AC390">
        <v>0</v>
      </c>
      <c r="AD390">
        <v>0</v>
      </c>
      <c r="AE390" t="s">
        <v>73</v>
      </c>
      <c r="AF390" t="s">
        <v>66</v>
      </c>
      <c r="AG390" t="s">
        <v>1300</v>
      </c>
      <c r="AH390">
        <v>0</v>
      </c>
      <c r="AJ390" s="31"/>
      <c r="AK390" s="32">
        <v>26.821255570625848</v>
      </c>
      <c r="AL390" s="12">
        <v>17.784830459213332</v>
      </c>
      <c r="AM390" s="39">
        <v>18</v>
      </c>
      <c r="AN390" s="14">
        <v>16.600000000000001</v>
      </c>
      <c r="AO390" s="15">
        <v>-6.0869565217391237</v>
      </c>
      <c r="AP390" s="15">
        <v>-5.988203642704903</v>
      </c>
      <c r="AQ390" s="15">
        <v>14.0051584377303</v>
      </c>
      <c r="AR390" s="15">
        <v>14.172536198805249</v>
      </c>
      <c r="AS390" s="16">
        <v>0.71008800000000005</v>
      </c>
      <c r="AT390" s="17">
        <v>82</v>
      </c>
      <c r="AU390" s="17">
        <v>2.180590132008426</v>
      </c>
      <c r="AV390" s="17">
        <v>2.2793430110426467</v>
      </c>
      <c r="AW390" s="34" t="s">
        <v>1252</v>
      </c>
      <c r="AX390" t="s">
        <v>198</v>
      </c>
      <c r="AY390" t="s">
        <v>1821</v>
      </c>
      <c r="AZ390" t="s">
        <v>198</v>
      </c>
      <c r="BA390" t="s">
        <v>198</v>
      </c>
      <c r="BB390" t="s">
        <v>198</v>
      </c>
      <c r="BC390" t="s">
        <v>198</v>
      </c>
      <c r="BD390" s="55">
        <f>1/6</f>
        <v>0.16666666666666666</v>
      </c>
      <c r="BE390" t="s">
        <v>2371</v>
      </c>
    </row>
    <row r="391" spans="1:57" ht="17" x14ac:dyDescent="0.2">
      <c r="A391" t="s">
        <v>2215</v>
      </c>
      <c r="B391" s="36" t="s">
        <v>1244</v>
      </c>
      <c r="C391" s="1" t="s">
        <v>49</v>
      </c>
      <c r="D391">
        <v>14</v>
      </c>
      <c r="E391" t="s">
        <v>736</v>
      </c>
      <c r="F391" s="18" t="s">
        <v>737</v>
      </c>
      <c r="G391" s="30">
        <v>52.227829999999997</v>
      </c>
      <c r="H391" s="30">
        <v>-1.61191</v>
      </c>
      <c r="I391">
        <v>73</v>
      </c>
      <c r="J391" s="12">
        <v>-8.2675466537475497</v>
      </c>
      <c r="K391" s="12" t="s">
        <v>1245</v>
      </c>
      <c r="L391" s="1" t="s">
        <v>591</v>
      </c>
      <c r="M391" s="1" t="s">
        <v>2354</v>
      </c>
      <c r="N391" t="s">
        <v>565</v>
      </c>
      <c r="P391" s="36" t="s">
        <v>1168</v>
      </c>
      <c r="Q391" s="36" t="s">
        <v>111</v>
      </c>
      <c r="R391" s="36" t="s">
        <v>1247</v>
      </c>
      <c r="S391" t="s">
        <v>58</v>
      </c>
      <c r="T391" s="36" t="s">
        <v>1301</v>
      </c>
      <c r="V391" t="s">
        <v>1157</v>
      </c>
      <c r="W391" s="20" t="s">
        <v>61</v>
      </c>
      <c r="X391" t="s">
        <v>62</v>
      </c>
      <c r="Y391" t="s">
        <v>62</v>
      </c>
      <c r="AA391" t="s">
        <v>1261</v>
      </c>
      <c r="AB391" t="s">
        <v>1302</v>
      </c>
      <c r="AC391">
        <v>2</v>
      </c>
      <c r="AD391">
        <v>2</v>
      </c>
      <c r="AE391" t="s">
        <v>65</v>
      </c>
      <c r="AF391" t="s">
        <v>1261</v>
      </c>
      <c r="AG391" t="s">
        <v>67</v>
      </c>
      <c r="AJ391" s="31"/>
      <c r="AK391" s="32">
        <v>26.918136020151135</v>
      </c>
      <c r="AL391" s="14">
        <v>17.879773299748113</v>
      </c>
      <c r="AM391" s="39">
        <v>18.100000000000001</v>
      </c>
      <c r="AN391" s="14">
        <v>16.700000000000003</v>
      </c>
      <c r="AO391" s="15">
        <v>-5.8695652173912949</v>
      </c>
      <c r="AP391" s="15">
        <v>-5.834163727959691</v>
      </c>
      <c r="AQ391" s="15">
        <v>14.373618275607974</v>
      </c>
      <c r="AR391" s="15">
        <v>14.43362080006832</v>
      </c>
      <c r="AS391" s="16">
        <v>0.71063399999999999</v>
      </c>
      <c r="AT391" s="17">
        <v>103</v>
      </c>
      <c r="AU391" s="17">
        <v>2.3979814363562548</v>
      </c>
      <c r="AV391" s="17">
        <v>2.4333829257878588</v>
      </c>
      <c r="AW391" s="34" t="s">
        <v>1252</v>
      </c>
      <c r="AX391" t="s">
        <v>198</v>
      </c>
      <c r="AY391" t="s">
        <v>1821</v>
      </c>
      <c r="AZ391" t="s">
        <v>1821</v>
      </c>
      <c r="BA391" t="s">
        <v>198</v>
      </c>
      <c r="BB391" t="s">
        <v>198</v>
      </c>
      <c r="BC391" t="s">
        <v>198</v>
      </c>
      <c r="BD391" s="55">
        <f>2/6</f>
        <v>0.33333333333333331</v>
      </c>
      <c r="BE391" t="s">
        <v>2371</v>
      </c>
    </row>
    <row r="392" spans="1:57" ht="17" x14ac:dyDescent="0.2">
      <c r="A392" t="s">
        <v>2216</v>
      </c>
      <c r="B392" s="36" t="s">
        <v>1244</v>
      </c>
      <c r="C392" s="1" t="s">
        <v>49</v>
      </c>
      <c r="D392">
        <v>14</v>
      </c>
      <c r="E392" t="s">
        <v>736</v>
      </c>
      <c r="F392" s="18" t="s">
        <v>737</v>
      </c>
      <c r="G392" s="30">
        <v>52.227829999999997</v>
      </c>
      <c r="H392" s="30">
        <v>-1.61191</v>
      </c>
      <c r="I392">
        <v>73</v>
      </c>
      <c r="J392" s="12">
        <v>-8.2675466537475497</v>
      </c>
      <c r="K392" s="12" t="s">
        <v>1245</v>
      </c>
      <c r="L392" s="1" t="s">
        <v>591</v>
      </c>
      <c r="M392" s="1" t="s">
        <v>2354</v>
      </c>
      <c r="N392" t="s">
        <v>565</v>
      </c>
      <c r="P392" s="36" t="s">
        <v>1168</v>
      </c>
      <c r="Q392" s="36" t="s">
        <v>111</v>
      </c>
      <c r="R392" s="36" t="s">
        <v>810</v>
      </c>
      <c r="S392" t="s">
        <v>58</v>
      </c>
      <c r="T392" s="36" t="s">
        <v>1303</v>
      </c>
      <c r="V392" t="s">
        <v>76</v>
      </c>
      <c r="W392" t="s">
        <v>90</v>
      </c>
      <c r="X392" t="s">
        <v>62</v>
      </c>
      <c r="Y392" t="s">
        <v>62</v>
      </c>
      <c r="Z392">
        <v>156</v>
      </c>
      <c r="AB392" t="s">
        <v>1304</v>
      </c>
      <c r="AC392">
        <v>2</v>
      </c>
      <c r="AD392">
        <v>2</v>
      </c>
      <c r="AE392" t="s">
        <v>73</v>
      </c>
      <c r="AF392" t="s">
        <v>66</v>
      </c>
      <c r="AG392" t="s">
        <v>67</v>
      </c>
      <c r="AJ392" s="31"/>
      <c r="AK392" s="32">
        <v>26.627494671575278</v>
      </c>
      <c r="AL392" s="12">
        <v>17.594944778143773</v>
      </c>
      <c r="AM392" s="39">
        <v>17.8</v>
      </c>
      <c r="AN392" s="14">
        <v>16.400000000000002</v>
      </c>
      <c r="AO392" s="15">
        <v>-6.5217391304347743</v>
      </c>
      <c r="AP392" s="15">
        <v>-6.2962834721953058</v>
      </c>
      <c r="AQ392" s="15">
        <v>13.26823876197496</v>
      </c>
      <c r="AR392" s="15">
        <v>13.650366996279143</v>
      </c>
      <c r="AS392" s="16">
        <v>0.71039600000000003</v>
      </c>
      <c r="AT392" s="17">
        <v>76</v>
      </c>
      <c r="AU392" s="17">
        <v>1.7458075233127754</v>
      </c>
      <c r="AV392" s="17">
        <v>1.9712631815522439</v>
      </c>
      <c r="AW392" s="34" t="s">
        <v>1252</v>
      </c>
      <c r="AX392" t="s">
        <v>198</v>
      </c>
      <c r="AY392" t="s">
        <v>198</v>
      </c>
      <c r="AZ392" t="s">
        <v>1821</v>
      </c>
      <c r="BA392" t="s">
        <v>1821</v>
      </c>
      <c r="BB392" t="s">
        <v>198</v>
      </c>
      <c r="BC392" t="s">
        <v>198</v>
      </c>
      <c r="BD392" s="55">
        <f>2/6</f>
        <v>0.33333333333333331</v>
      </c>
      <c r="BE392" t="s">
        <v>2371</v>
      </c>
    </row>
    <row r="393" spans="1:57" ht="17" x14ac:dyDescent="0.2">
      <c r="A393" t="s">
        <v>2217</v>
      </c>
      <c r="B393" s="36" t="s">
        <v>1305</v>
      </c>
      <c r="C393" s="36" t="s">
        <v>49</v>
      </c>
      <c r="D393">
        <v>14</v>
      </c>
      <c r="E393" t="s">
        <v>1151</v>
      </c>
      <c r="F393" s="18" t="s">
        <v>1021</v>
      </c>
      <c r="G393" s="30">
        <v>53.7</v>
      </c>
      <c r="H393" s="30">
        <v>-0.63332999999999995</v>
      </c>
      <c r="I393">
        <v>1</v>
      </c>
      <c r="J393" s="40">
        <v>-8.5</v>
      </c>
      <c r="K393" s="40" t="s">
        <v>1306</v>
      </c>
      <c r="L393" t="s">
        <v>591</v>
      </c>
      <c r="M393" t="s">
        <v>2354</v>
      </c>
      <c r="N393" t="s">
        <v>565</v>
      </c>
      <c r="P393" t="s">
        <v>1307</v>
      </c>
      <c r="Q393" s="36" t="s">
        <v>1308</v>
      </c>
      <c r="R393" s="36" t="s">
        <v>1155</v>
      </c>
      <c r="S393" t="s">
        <v>58</v>
      </c>
      <c r="T393" s="36" t="s">
        <v>1309</v>
      </c>
      <c r="V393">
        <v>33.5</v>
      </c>
      <c r="W393" s="1" t="s">
        <v>140</v>
      </c>
      <c r="X393" t="s">
        <v>79</v>
      </c>
      <c r="Y393" s="1" t="s">
        <v>79</v>
      </c>
      <c r="Z393" s="1"/>
      <c r="AA393" s="1"/>
      <c r="AB393" s="1"/>
      <c r="AC393" s="1"/>
      <c r="AD393" s="1"/>
      <c r="AE393" s="1"/>
      <c r="AF393" s="1"/>
      <c r="AG393" s="1"/>
      <c r="AH393" s="1">
        <v>1</v>
      </c>
      <c r="AJ393" s="31"/>
      <c r="AK393" s="32">
        <v>25.397112962604147</v>
      </c>
      <c r="AL393" s="14">
        <v>16.389170703352065</v>
      </c>
      <c r="AM393" s="39">
        <v>16.53</v>
      </c>
      <c r="AN393" s="14">
        <v>15.13</v>
      </c>
      <c r="AO393" s="15">
        <v>-9.2826086956521685</v>
      </c>
      <c r="AP393" s="15">
        <v>-8.2525903894594066</v>
      </c>
      <c r="AQ393" s="15">
        <v>8.5887988209285275</v>
      </c>
      <c r="AR393" s="15">
        <v>10.334592560238294</v>
      </c>
      <c r="AS393" s="16"/>
      <c r="AT393" s="16"/>
      <c r="AU393" s="17">
        <v>-0.78260869565216851</v>
      </c>
      <c r="AV393" s="17">
        <v>0.24740961054059341</v>
      </c>
      <c r="AW393" s="34" t="s">
        <v>886</v>
      </c>
      <c r="AX393" t="s">
        <v>1821</v>
      </c>
      <c r="AY393" t="s">
        <v>198</v>
      </c>
      <c r="AZ393" t="s">
        <v>1556</v>
      </c>
      <c r="BA393" t="s">
        <v>1556</v>
      </c>
      <c r="BB393" t="s">
        <v>198</v>
      </c>
      <c r="BC393" t="s">
        <v>1556</v>
      </c>
      <c r="BD393" s="55">
        <f>1/3</f>
        <v>0.33333333333333331</v>
      </c>
      <c r="BE393" t="s">
        <v>2371</v>
      </c>
    </row>
    <row r="394" spans="1:57" ht="17" x14ac:dyDescent="0.2">
      <c r="A394" t="s">
        <v>2218</v>
      </c>
      <c r="B394" s="36" t="s">
        <v>1305</v>
      </c>
      <c r="C394" s="36" t="s">
        <v>49</v>
      </c>
      <c r="D394">
        <v>14</v>
      </c>
      <c r="E394" t="s">
        <v>1151</v>
      </c>
      <c r="F394" s="18" t="s">
        <v>1021</v>
      </c>
      <c r="G394" s="30">
        <v>53.7</v>
      </c>
      <c r="H394" s="30">
        <v>-0.63332999999999995</v>
      </c>
      <c r="I394">
        <v>1</v>
      </c>
      <c r="J394" s="40">
        <v>-8.5</v>
      </c>
      <c r="K394" s="40" t="s">
        <v>1306</v>
      </c>
      <c r="L394" t="s">
        <v>591</v>
      </c>
      <c r="M394" t="s">
        <v>2354</v>
      </c>
      <c r="N394" t="s">
        <v>565</v>
      </c>
      <c r="P394" t="s">
        <v>1307</v>
      </c>
      <c r="Q394" s="36" t="s">
        <v>1308</v>
      </c>
      <c r="R394" s="36" t="s">
        <v>1155</v>
      </c>
      <c r="S394" t="s">
        <v>58</v>
      </c>
      <c r="T394" s="36" t="s">
        <v>1310</v>
      </c>
      <c r="V394">
        <v>21</v>
      </c>
      <c r="W394" s="18" t="s">
        <v>77</v>
      </c>
      <c r="X394" t="s">
        <v>79</v>
      </c>
      <c r="Y394" s="1" t="s">
        <v>79</v>
      </c>
      <c r="Z394" s="1"/>
      <c r="AA394" s="1"/>
      <c r="AB394" s="1"/>
      <c r="AC394" s="1"/>
      <c r="AD394" s="1"/>
      <c r="AE394" s="1"/>
      <c r="AF394" s="1"/>
      <c r="AG394" s="1"/>
      <c r="AH394" s="1">
        <v>1</v>
      </c>
      <c r="AJ394" s="31"/>
      <c r="AK394" s="32">
        <v>26.307789188141832</v>
      </c>
      <c r="AL394" s="14">
        <v>17.281633404378994</v>
      </c>
      <c r="AM394" s="39">
        <v>17.47</v>
      </c>
      <c r="AN394" s="14">
        <v>16.07</v>
      </c>
      <c r="AO394" s="15">
        <v>-7.2391304347826049</v>
      </c>
      <c r="AP394" s="15">
        <v>-6.8046151908544843</v>
      </c>
      <c r="AQ394" s="15">
        <v>12.052321296978636</v>
      </c>
      <c r="AR394" s="15">
        <v>12.788787812111044</v>
      </c>
      <c r="AS394" s="16"/>
      <c r="AT394" s="16"/>
      <c r="AU394" s="17">
        <v>1.2608695652173951</v>
      </c>
      <c r="AV394" s="17">
        <v>1.6953848091455157</v>
      </c>
      <c r="AW394" s="34" t="s">
        <v>886</v>
      </c>
      <c r="AX394" t="s">
        <v>198</v>
      </c>
      <c r="AY394" t="s">
        <v>198</v>
      </c>
      <c r="AZ394" t="s">
        <v>1556</v>
      </c>
      <c r="BA394" t="s">
        <v>1556</v>
      </c>
      <c r="BB394" t="s">
        <v>198</v>
      </c>
      <c r="BC394" t="s">
        <v>1556</v>
      </c>
      <c r="BD394" s="55">
        <f t="shared" ref="BD394" si="34">0/3</f>
        <v>0</v>
      </c>
      <c r="BE394" t="s">
        <v>2371</v>
      </c>
    </row>
    <row r="395" spans="1:57" x14ac:dyDescent="0.2">
      <c r="A395" t="s">
        <v>2219</v>
      </c>
      <c r="B395" s="1" t="s">
        <v>1311</v>
      </c>
      <c r="C395" s="1" t="s">
        <v>49</v>
      </c>
      <c r="D395">
        <v>14</v>
      </c>
      <c r="E395" t="s">
        <v>1312</v>
      </c>
      <c r="F395" s="18" t="s">
        <v>1313</v>
      </c>
      <c r="G395" s="44">
        <v>50.733604</v>
      </c>
      <c r="H395" s="45">
        <v>-2.4813689999999999</v>
      </c>
      <c r="I395" s="11">
        <v>90</v>
      </c>
      <c r="J395" s="14">
        <v>-6.8</v>
      </c>
      <c r="K395" s="14" t="s">
        <v>1314</v>
      </c>
      <c r="L395" t="s">
        <v>53</v>
      </c>
      <c r="M395" t="s">
        <v>2365</v>
      </c>
      <c r="N395" t="s">
        <v>54</v>
      </c>
      <c r="P395" s="1" t="s">
        <v>593</v>
      </c>
      <c r="Q395" s="1" t="s">
        <v>56</v>
      </c>
      <c r="R395" s="46" t="s">
        <v>1315</v>
      </c>
      <c r="S395" s="11" t="s">
        <v>58</v>
      </c>
      <c r="T395" s="46">
        <v>1</v>
      </c>
      <c r="V395" t="s">
        <v>62</v>
      </c>
      <c r="W395" s="47" t="s">
        <v>71</v>
      </c>
      <c r="X395" t="s">
        <v>62</v>
      </c>
      <c r="Y395" t="s">
        <v>79</v>
      </c>
      <c r="AB395" t="s">
        <v>1316</v>
      </c>
      <c r="AC395">
        <v>5</v>
      </c>
      <c r="AD395">
        <v>0</v>
      </c>
      <c r="AE395" t="s">
        <v>73</v>
      </c>
      <c r="AF395" t="s">
        <v>66</v>
      </c>
      <c r="AG395" t="s">
        <v>67</v>
      </c>
      <c r="AH395">
        <v>1</v>
      </c>
      <c r="AM395" s="12"/>
      <c r="AP395" s="15"/>
      <c r="AS395" s="16">
        <v>0.70896300000000001</v>
      </c>
      <c r="AT395" s="16"/>
      <c r="AU395" s="16"/>
      <c r="AV395" s="16"/>
      <c r="AW395" s="48" t="s">
        <v>1317</v>
      </c>
      <c r="AX395" t="s">
        <v>1556</v>
      </c>
      <c r="AY395" t="s">
        <v>1556</v>
      </c>
      <c r="AZ395" t="s">
        <v>198</v>
      </c>
      <c r="BA395" t="s">
        <v>1556</v>
      </c>
      <c r="BB395" t="s">
        <v>1556</v>
      </c>
      <c r="BC395" t="s">
        <v>198</v>
      </c>
      <c r="BD395" s="55">
        <f>0/2</f>
        <v>0</v>
      </c>
      <c r="BE395" t="s">
        <v>2371</v>
      </c>
    </row>
    <row r="396" spans="1:57" x14ac:dyDescent="0.2">
      <c r="A396" t="s">
        <v>2220</v>
      </c>
      <c r="B396" s="1" t="s">
        <v>1311</v>
      </c>
      <c r="C396" s="1" t="s">
        <v>49</v>
      </c>
      <c r="D396">
        <v>14</v>
      </c>
      <c r="E396" t="s">
        <v>1312</v>
      </c>
      <c r="F396" s="18" t="s">
        <v>1313</v>
      </c>
      <c r="G396" s="44">
        <v>50.733604</v>
      </c>
      <c r="H396" s="45">
        <v>-2.4813689999999999</v>
      </c>
      <c r="I396" s="11">
        <v>90</v>
      </c>
      <c r="J396" s="14">
        <v>-6.8</v>
      </c>
      <c r="K396" s="14" t="s">
        <v>1314</v>
      </c>
      <c r="L396" t="s">
        <v>53</v>
      </c>
      <c r="M396" t="s">
        <v>2365</v>
      </c>
      <c r="N396" t="s">
        <v>54</v>
      </c>
      <c r="P396" s="1" t="s">
        <v>593</v>
      </c>
      <c r="Q396" s="1" t="s">
        <v>56</v>
      </c>
      <c r="R396" s="46" t="s">
        <v>1318</v>
      </c>
      <c r="S396" s="11" t="s">
        <v>58</v>
      </c>
      <c r="T396" s="46">
        <v>4</v>
      </c>
      <c r="V396" t="s">
        <v>62</v>
      </c>
      <c r="W396" s="1" t="s">
        <v>71</v>
      </c>
      <c r="X396" t="s">
        <v>79</v>
      </c>
      <c r="Y396" t="s">
        <v>79</v>
      </c>
      <c r="AB396" t="s">
        <v>1319</v>
      </c>
      <c r="AC396">
        <v>1</v>
      </c>
      <c r="AD396">
        <v>0</v>
      </c>
      <c r="AE396" t="s">
        <v>73</v>
      </c>
      <c r="AF396" t="s">
        <v>66</v>
      </c>
      <c r="AG396" t="s">
        <v>67</v>
      </c>
      <c r="AH396">
        <v>1</v>
      </c>
      <c r="AM396" s="12"/>
      <c r="AP396" s="15"/>
      <c r="AS396" s="16">
        <v>0.708449</v>
      </c>
      <c r="AT396" s="16"/>
      <c r="AU396" s="16"/>
      <c r="AV396" s="16"/>
      <c r="AW396" s="48" t="s">
        <v>1317</v>
      </c>
      <c r="AX396" t="s">
        <v>1556</v>
      </c>
      <c r="AY396" t="s">
        <v>1556</v>
      </c>
      <c r="AZ396" t="s">
        <v>198</v>
      </c>
      <c r="BA396" t="s">
        <v>1556</v>
      </c>
      <c r="BB396" t="s">
        <v>1556</v>
      </c>
      <c r="BC396" t="s">
        <v>198</v>
      </c>
      <c r="BD396" s="55">
        <f>0/2</f>
        <v>0</v>
      </c>
      <c r="BE396" t="s">
        <v>2371</v>
      </c>
    </row>
    <row r="397" spans="1:57" x14ac:dyDescent="0.2">
      <c r="A397" t="s">
        <v>2221</v>
      </c>
      <c r="B397" s="1" t="s">
        <v>1311</v>
      </c>
      <c r="C397" s="1" t="s">
        <v>49</v>
      </c>
      <c r="D397">
        <v>14</v>
      </c>
      <c r="E397" t="s">
        <v>1312</v>
      </c>
      <c r="F397" s="18" t="s">
        <v>1313</v>
      </c>
      <c r="G397" s="44">
        <v>50.733604</v>
      </c>
      <c r="H397" s="45">
        <v>-2.4813689999999999</v>
      </c>
      <c r="I397" s="11">
        <v>90</v>
      </c>
      <c r="J397" s="14">
        <v>-6.8</v>
      </c>
      <c r="K397" s="14" t="s">
        <v>1314</v>
      </c>
      <c r="L397" t="s">
        <v>53</v>
      </c>
      <c r="M397" t="s">
        <v>2365</v>
      </c>
      <c r="N397" t="s">
        <v>54</v>
      </c>
      <c r="P397" s="1" t="s">
        <v>593</v>
      </c>
      <c r="Q397" s="1" t="s">
        <v>56</v>
      </c>
      <c r="R397" s="46" t="s">
        <v>1320</v>
      </c>
      <c r="S397" s="11" t="s">
        <v>58</v>
      </c>
      <c r="T397" s="46">
        <v>5</v>
      </c>
      <c r="V397" s="19" t="s">
        <v>1321</v>
      </c>
      <c r="W397" s="19" t="s">
        <v>1322</v>
      </c>
      <c r="X397" t="s">
        <v>79</v>
      </c>
      <c r="Y397" t="s">
        <v>79</v>
      </c>
      <c r="AB397" t="s">
        <v>1323</v>
      </c>
      <c r="AC397">
        <v>7</v>
      </c>
      <c r="AD397">
        <v>1</v>
      </c>
      <c r="AE397" t="s">
        <v>73</v>
      </c>
      <c r="AF397" t="s">
        <v>66</v>
      </c>
      <c r="AG397" t="s">
        <v>67</v>
      </c>
      <c r="AH397">
        <v>2</v>
      </c>
      <c r="AM397" s="12"/>
      <c r="AP397" s="15"/>
      <c r="AS397" s="16">
        <v>0.71203899999999998</v>
      </c>
      <c r="AT397" s="16"/>
      <c r="AU397" s="16"/>
      <c r="AV397" s="16"/>
      <c r="AW397" s="48" t="s">
        <v>1317</v>
      </c>
      <c r="AX397" t="s">
        <v>1556</v>
      </c>
      <c r="AY397" t="s">
        <v>1556</v>
      </c>
      <c r="AZ397" t="s">
        <v>1821</v>
      </c>
      <c r="BA397" t="s">
        <v>1556</v>
      </c>
      <c r="BB397" t="s">
        <v>1556</v>
      </c>
      <c r="BC397" t="s">
        <v>1821</v>
      </c>
      <c r="BD397" s="55">
        <f>2/2</f>
        <v>1</v>
      </c>
      <c r="BE397" t="s">
        <v>2372</v>
      </c>
    </row>
    <row r="398" spans="1:57" x14ac:dyDescent="0.2">
      <c r="A398" t="s">
        <v>2222</v>
      </c>
      <c r="B398" s="1" t="s">
        <v>1311</v>
      </c>
      <c r="C398" s="1" t="s">
        <v>49</v>
      </c>
      <c r="D398">
        <v>14</v>
      </c>
      <c r="E398" t="s">
        <v>1312</v>
      </c>
      <c r="F398" s="18" t="s">
        <v>1313</v>
      </c>
      <c r="G398" s="44">
        <v>50.733604</v>
      </c>
      <c r="H398" s="45">
        <v>-2.4813689999999999</v>
      </c>
      <c r="I398" s="11">
        <v>90</v>
      </c>
      <c r="J398" s="14">
        <v>-6.8</v>
      </c>
      <c r="K398" s="14" t="s">
        <v>1314</v>
      </c>
      <c r="L398" t="s">
        <v>53</v>
      </c>
      <c r="M398" t="s">
        <v>2365</v>
      </c>
      <c r="N398" t="s">
        <v>54</v>
      </c>
      <c r="P398" s="1" t="s">
        <v>593</v>
      </c>
      <c r="Q398" s="1" t="s">
        <v>56</v>
      </c>
      <c r="R398" s="46" t="s">
        <v>1324</v>
      </c>
      <c r="S398" s="11" t="s">
        <v>58</v>
      </c>
      <c r="T398" s="46">
        <v>12</v>
      </c>
      <c r="V398" t="s">
        <v>71</v>
      </c>
      <c r="W398" t="s">
        <v>71</v>
      </c>
      <c r="X398" t="s">
        <v>85</v>
      </c>
      <c r="Y398" t="s">
        <v>85</v>
      </c>
      <c r="AB398" t="s">
        <v>1319</v>
      </c>
      <c r="AC398">
        <v>1</v>
      </c>
      <c r="AD398">
        <v>0</v>
      </c>
      <c r="AE398" t="s">
        <v>73</v>
      </c>
      <c r="AF398" t="s">
        <v>1325</v>
      </c>
      <c r="AG398" t="s">
        <v>67</v>
      </c>
      <c r="AH398">
        <v>0</v>
      </c>
      <c r="AM398" s="12"/>
      <c r="AP398" s="15"/>
      <c r="AS398" s="16">
        <v>0.71089500000000005</v>
      </c>
      <c r="AT398" s="16"/>
      <c r="AU398" s="16"/>
      <c r="AV398" s="16"/>
      <c r="AW398" s="48" t="s">
        <v>1317</v>
      </c>
      <c r="AX398" t="s">
        <v>1556</v>
      </c>
      <c r="AY398" t="s">
        <v>1556</v>
      </c>
      <c r="AZ398" t="s">
        <v>198</v>
      </c>
      <c r="BA398" t="s">
        <v>1556</v>
      </c>
      <c r="BB398" t="s">
        <v>1556</v>
      </c>
      <c r="BC398" t="s">
        <v>1821</v>
      </c>
      <c r="BD398" s="55">
        <f>1/2</f>
        <v>0.5</v>
      </c>
      <c r="BE398" t="s">
        <v>2372</v>
      </c>
    </row>
    <row r="399" spans="1:57" x14ac:dyDescent="0.2">
      <c r="A399" t="s">
        <v>2223</v>
      </c>
      <c r="B399" s="1" t="s">
        <v>1311</v>
      </c>
      <c r="C399" s="1" t="s">
        <v>49</v>
      </c>
      <c r="D399">
        <v>14</v>
      </c>
      <c r="E399" t="s">
        <v>1312</v>
      </c>
      <c r="F399" s="18" t="s">
        <v>1313</v>
      </c>
      <c r="G399" s="44">
        <v>50.733604</v>
      </c>
      <c r="H399" s="45">
        <v>-2.4813689999999999</v>
      </c>
      <c r="I399" s="11">
        <v>90</v>
      </c>
      <c r="J399" s="14">
        <v>-6.8</v>
      </c>
      <c r="K399" s="14" t="s">
        <v>1314</v>
      </c>
      <c r="L399" t="s">
        <v>53</v>
      </c>
      <c r="M399" t="s">
        <v>2365</v>
      </c>
      <c r="N399" t="s">
        <v>54</v>
      </c>
      <c r="P399" s="1" t="s">
        <v>593</v>
      </c>
      <c r="Q399" s="1" t="s">
        <v>56</v>
      </c>
      <c r="R399" s="46" t="s">
        <v>1326</v>
      </c>
      <c r="S399" s="11" t="s">
        <v>58</v>
      </c>
      <c r="T399" s="46">
        <v>17</v>
      </c>
      <c r="V399" t="s">
        <v>71</v>
      </c>
      <c r="W399" t="s">
        <v>71</v>
      </c>
      <c r="X399" t="s">
        <v>85</v>
      </c>
      <c r="Y399" t="s">
        <v>85</v>
      </c>
      <c r="AB399" t="s">
        <v>198</v>
      </c>
      <c r="AC399">
        <v>0</v>
      </c>
      <c r="AD399">
        <v>0</v>
      </c>
      <c r="AE399" t="s">
        <v>73</v>
      </c>
      <c r="AF399" t="s">
        <v>66</v>
      </c>
      <c r="AG399" t="s">
        <v>67</v>
      </c>
      <c r="AH399">
        <v>0</v>
      </c>
      <c r="AM399" s="12"/>
      <c r="AP399" s="15"/>
      <c r="AS399" s="16">
        <v>0.70981700000000003</v>
      </c>
      <c r="AT399" s="16"/>
      <c r="AU399" s="16"/>
      <c r="AV399" s="16"/>
      <c r="AW399" s="48" t="s">
        <v>1317</v>
      </c>
      <c r="AX399" t="s">
        <v>1556</v>
      </c>
      <c r="AY399" t="s">
        <v>1556</v>
      </c>
      <c r="AZ399" t="s">
        <v>198</v>
      </c>
      <c r="BA399" t="s">
        <v>1556</v>
      </c>
      <c r="BB399" t="s">
        <v>1556</v>
      </c>
      <c r="BC399" t="s">
        <v>198</v>
      </c>
      <c r="BD399" s="55">
        <f>0/2</f>
        <v>0</v>
      </c>
      <c r="BE399" t="s">
        <v>2371</v>
      </c>
    </row>
    <row r="400" spans="1:57" x14ac:dyDescent="0.2">
      <c r="A400" t="s">
        <v>2224</v>
      </c>
      <c r="B400" s="1" t="s">
        <v>1311</v>
      </c>
      <c r="C400" s="1" t="s">
        <v>49</v>
      </c>
      <c r="D400">
        <v>14</v>
      </c>
      <c r="E400" t="s">
        <v>1312</v>
      </c>
      <c r="F400" s="18" t="s">
        <v>1313</v>
      </c>
      <c r="G400" s="44">
        <v>50.733604</v>
      </c>
      <c r="H400" s="45">
        <v>-2.4813689999999999</v>
      </c>
      <c r="I400" s="11">
        <v>90</v>
      </c>
      <c r="J400" s="14">
        <v>-6.8</v>
      </c>
      <c r="K400" s="14" t="s">
        <v>1314</v>
      </c>
      <c r="L400" t="s">
        <v>53</v>
      </c>
      <c r="M400" t="s">
        <v>2365</v>
      </c>
      <c r="N400" t="s">
        <v>54</v>
      </c>
      <c r="P400" s="1" t="s">
        <v>593</v>
      </c>
      <c r="Q400" s="1" t="s">
        <v>56</v>
      </c>
      <c r="R400" s="46" t="s">
        <v>1327</v>
      </c>
      <c r="S400" s="11" t="s">
        <v>58</v>
      </c>
      <c r="T400" s="46">
        <v>18</v>
      </c>
      <c r="V400" t="s">
        <v>62</v>
      </c>
      <c r="W400" s="47" t="s">
        <v>71</v>
      </c>
      <c r="X400" t="s">
        <v>62</v>
      </c>
      <c r="Y400" t="s">
        <v>62</v>
      </c>
      <c r="AB400" t="s">
        <v>1328</v>
      </c>
      <c r="AC400">
        <v>1</v>
      </c>
      <c r="AD400">
        <v>0</v>
      </c>
      <c r="AE400" t="s">
        <v>73</v>
      </c>
      <c r="AF400" t="s">
        <v>1325</v>
      </c>
      <c r="AG400" t="s">
        <v>67</v>
      </c>
      <c r="AM400" s="12"/>
      <c r="AP400" s="15"/>
      <c r="AS400" s="16">
        <v>0.708287</v>
      </c>
      <c r="AT400" s="16"/>
      <c r="AU400" s="16"/>
      <c r="AV400" s="16"/>
      <c r="AW400" s="48" t="s">
        <v>1317</v>
      </c>
      <c r="AX400" t="s">
        <v>1556</v>
      </c>
      <c r="AY400" t="s">
        <v>1556</v>
      </c>
      <c r="AZ400" t="s">
        <v>198</v>
      </c>
      <c r="BA400" t="s">
        <v>1556</v>
      </c>
      <c r="BB400" t="s">
        <v>1556</v>
      </c>
      <c r="BC400" t="s">
        <v>198</v>
      </c>
      <c r="BD400" s="55">
        <f>0/2</f>
        <v>0</v>
      </c>
      <c r="BE400" t="s">
        <v>2371</v>
      </c>
    </row>
    <row r="401" spans="1:57" x14ac:dyDescent="0.2">
      <c r="A401" t="s">
        <v>2225</v>
      </c>
      <c r="B401" s="1" t="s">
        <v>1329</v>
      </c>
      <c r="C401" s="1" t="s">
        <v>49</v>
      </c>
      <c r="D401">
        <v>14</v>
      </c>
      <c r="E401" t="s">
        <v>1020</v>
      </c>
      <c r="F401" s="18" t="s">
        <v>1021</v>
      </c>
      <c r="G401" s="30">
        <v>53.567678000000001</v>
      </c>
      <c r="H401">
        <v>-1.1917709999999999</v>
      </c>
      <c r="I401" s="11">
        <v>22</v>
      </c>
      <c r="J401" s="18">
        <v>-8.1</v>
      </c>
      <c r="K401" s="18" t="s">
        <v>1330</v>
      </c>
      <c r="L401" s="12" t="s">
        <v>591</v>
      </c>
      <c r="M401" s="12" t="s">
        <v>2356</v>
      </c>
      <c r="N401" t="s">
        <v>54</v>
      </c>
      <c r="O401" s="1" t="s">
        <v>1331</v>
      </c>
      <c r="P401" s="1" t="s">
        <v>1331</v>
      </c>
      <c r="Q401" s="1" t="s">
        <v>722</v>
      </c>
      <c r="R401" s="46" t="s">
        <v>1332</v>
      </c>
      <c r="S401" s="11" t="s">
        <v>58</v>
      </c>
      <c r="T401">
        <v>8003</v>
      </c>
      <c r="U401" s="46">
        <v>8009</v>
      </c>
      <c r="V401" t="s">
        <v>279</v>
      </c>
      <c r="W401" s="1" t="s">
        <v>140</v>
      </c>
      <c r="X401" t="s">
        <v>79</v>
      </c>
      <c r="Y401" t="s">
        <v>79</v>
      </c>
      <c r="AA401" t="s">
        <v>1333</v>
      </c>
      <c r="AB401" t="s">
        <v>198</v>
      </c>
      <c r="AC401">
        <v>0</v>
      </c>
      <c r="AD401">
        <v>0</v>
      </c>
      <c r="AE401" t="s">
        <v>202</v>
      </c>
      <c r="AF401" t="s">
        <v>66</v>
      </c>
      <c r="AG401" t="s">
        <v>1334</v>
      </c>
      <c r="AH401">
        <v>1</v>
      </c>
      <c r="AK401" s="32">
        <v>26.918136020151135</v>
      </c>
      <c r="AL401" s="14">
        <v>17.879773299748113</v>
      </c>
      <c r="AM401" s="12">
        <v>18.100000000000001</v>
      </c>
      <c r="AN401" s="14">
        <v>16.700000000000003</v>
      </c>
      <c r="AO401" s="15">
        <v>-5.8695652173912949</v>
      </c>
      <c r="AP401" s="15">
        <v>-5.834163727959691</v>
      </c>
      <c r="AQ401" s="15">
        <v>14.373618275607974</v>
      </c>
      <c r="AR401" s="15">
        <v>14.43362080006832</v>
      </c>
      <c r="AS401" s="16">
        <v>0.71037499999999998</v>
      </c>
      <c r="AT401" s="16"/>
      <c r="AU401" s="17">
        <v>2.2304347826087048</v>
      </c>
      <c r="AV401" s="17">
        <v>2.2658362720403087</v>
      </c>
      <c r="AW401" s="48" t="s">
        <v>1335</v>
      </c>
      <c r="AX401" t="s">
        <v>198</v>
      </c>
      <c r="AY401" t="s">
        <v>1821</v>
      </c>
      <c r="AZ401" t="s">
        <v>198</v>
      </c>
      <c r="BA401" t="s">
        <v>1821</v>
      </c>
      <c r="BB401" t="s">
        <v>198</v>
      </c>
      <c r="BC401" t="s">
        <v>198</v>
      </c>
      <c r="BD401" s="55">
        <f>2/6</f>
        <v>0.33333333333333331</v>
      </c>
      <c r="BE401" t="s">
        <v>2371</v>
      </c>
    </row>
    <row r="402" spans="1:57" x14ac:dyDescent="0.2">
      <c r="A402" t="s">
        <v>2226</v>
      </c>
      <c r="B402" s="1" t="s">
        <v>1329</v>
      </c>
      <c r="C402" s="1" t="s">
        <v>49</v>
      </c>
      <c r="D402">
        <v>14</v>
      </c>
      <c r="E402" t="s">
        <v>1020</v>
      </c>
      <c r="F402" s="18" t="s">
        <v>1021</v>
      </c>
      <c r="G402" s="30">
        <v>53.567678000000001</v>
      </c>
      <c r="H402">
        <v>-1.1917709999999999</v>
      </c>
      <c r="I402" s="11">
        <v>22</v>
      </c>
      <c r="J402" s="18">
        <v>-8.1</v>
      </c>
      <c r="K402" s="18" t="s">
        <v>1330</v>
      </c>
      <c r="L402" s="12" t="s">
        <v>591</v>
      </c>
      <c r="M402" s="12" t="s">
        <v>2356</v>
      </c>
      <c r="N402" t="s">
        <v>54</v>
      </c>
      <c r="O402" s="1" t="s">
        <v>1336</v>
      </c>
      <c r="P402" s="1" t="s">
        <v>1336</v>
      </c>
      <c r="Q402" s="1" t="s">
        <v>722</v>
      </c>
      <c r="R402" s="46" t="s">
        <v>1337</v>
      </c>
      <c r="S402" s="11" t="s">
        <v>58</v>
      </c>
      <c r="T402">
        <v>8004</v>
      </c>
      <c r="U402" s="46">
        <v>8010</v>
      </c>
      <c r="V402" t="s">
        <v>163</v>
      </c>
      <c r="W402" s="1" t="s">
        <v>77</v>
      </c>
      <c r="X402" t="s">
        <v>78</v>
      </c>
      <c r="Y402" t="s">
        <v>79</v>
      </c>
      <c r="AA402" t="s">
        <v>1338</v>
      </c>
      <c r="AB402" t="s">
        <v>1339</v>
      </c>
      <c r="AC402">
        <v>2</v>
      </c>
      <c r="AD402">
        <v>0</v>
      </c>
      <c r="AE402" t="s">
        <v>544</v>
      </c>
      <c r="AF402" t="s">
        <v>248</v>
      </c>
      <c r="AG402" t="s">
        <v>1334</v>
      </c>
      <c r="AH402">
        <v>1</v>
      </c>
      <c r="AK402" s="32">
        <v>28.177581863979846</v>
      </c>
      <c r="AL402" s="14">
        <v>19.114030226700248</v>
      </c>
      <c r="AM402" s="12">
        <v>19.399999999999999</v>
      </c>
      <c r="AN402" s="14">
        <v>18</v>
      </c>
      <c r="AO402" s="15">
        <v>-3.0434782608695619</v>
      </c>
      <c r="AP402" s="15">
        <v>-3.8316448362720408</v>
      </c>
      <c r="AQ402" s="15">
        <v>19.163596168017694</v>
      </c>
      <c r="AR402" s="15">
        <v>17.827720616488065</v>
      </c>
      <c r="AS402" s="16">
        <v>0.70879999999999999</v>
      </c>
      <c r="AT402" s="16"/>
      <c r="AU402" s="17">
        <v>5.0565217391304378</v>
      </c>
      <c r="AV402" s="17">
        <v>4.2683551637279589</v>
      </c>
      <c r="AW402" s="48" t="s">
        <v>1335</v>
      </c>
      <c r="AX402" t="s">
        <v>1821</v>
      </c>
      <c r="AY402" t="s">
        <v>1821</v>
      </c>
      <c r="AZ402" t="s">
        <v>198</v>
      </c>
      <c r="BA402" t="s">
        <v>1821</v>
      </c>
      <c r="BB402" t="s">
        <v>1821</v>
      </c>
      <c r="BC402" t="s">
        <v>198</v>
      </c>
      <c r="BD402" s="55">
        <f>4/6</f>
        <v>0.66666666666666663</v>
      </c>
      <c r="BE402" t="s">
        <v>2372</v>
      </c>
    </row>
    <row r="403" spans="1:57" x14ac:dyDescent="0.2">
      <c r="A403" t="s">
        <v>2227</v>
      </c>
      <c r="B403" s="1" t="s">
        <v>1329</v>
      </c>
      <c r="C403" s="1" t="s">
        <v>49</v>
      </c>
      <c r="D403">
        <v>14</v>
      </c>
      <c r="E403" t="s">
        <v>1020</v>
      </c>
      <c r="F403" s="18" t="s">
        <v>1021</v>
      </c>
      <c r="G403" s="30">
        <v>53.567678000000001</v>
      </c>
      <c r="H403">
        <v>-1.1917709999999999</v>
      </c>
      <c r="I403" s="11">
        <v>22</v>
      </c>
      <c r="J403" s="18">
        <v>-8.1</v>
      </c>
      <c r="K403" s="18" t="s">
        <v>1330</v>
      </c>
      <c r="L403" s="12" t="s">
        <v>591</v>
      </c>
      <c r="M403" s="12" t="s">
        <v>2356</v>
      </c>
      <c r="N403" t="s">
        <v>54</v>
      </c>
      <c r="O403" s="1" t="s">
        <v>1331</v>
      </c>
      <c r="P403" s="1" t="s">
        <v>1331</v>
      </c>
      <c r="Q403" s="1" t="s">
        <v>722</v>
      </c>
      <c r="R403" s="46" t="s">
        <v>1340</v>
      </c>
      <c r="S403" s="11" t="s">
        <v>58</v>
      </c>
      <c r="T403">
        <v>8045</v>
      </c>
      <c r="U403" s="46">
        <v>8044</v>
      </c>
      <c r="V403" t="s">
        <v>279</v>
      </c>
      <c r="W403" t="s">
        <v>146</v>
      </c>
      <c r="X403" t="s">
        <v>85</v>
      </c>
      <c r="Y403" t="s">
        <v>85</v>
      </c>
      <c r="AA403" t="s">
        <v>1341</v>
      </c>
      <c r="AB403" t="s">
        <v>198</v>
      </c>
      <c r="AC403">
        <v>0</v>
      </c>
      <c r="AD403">
        <v>0</v>
      </c>
      <c r="AE403" t="s">
        <v>202</v>
      </c>
      <c r="AF403" t="s">
        <v>1044</v>
      </c>
      <c r="AG403" t="s">
        <v>1334</v>
      </c>
      <c r="AH403">
        <v>0</v>
      </c>
      <c r="AK403" s="32">
        <v>27.693179616353419</v>
      </c>
      <c r="AL403" s="14">
        <v>18.63931602402635</v>
      </c>
      <c r="AM403" s="12">
        <v>18.899999999999999</v>
      </c>
      <c r="AN403" s="14">
        <v>17.5</v>
      </c>
      <c r="AO403" s="15">
        <v>-4.1304347826086927</v>
      </c>
      <c r="AP403" s="15">
        <v>-4.6018444099980655</v>
      </c>
      <c r="AQ403" s="15">
        <v>17.321296978629334</v>
      </c>
      <c r="AR403" s="15">
        <v>16.522297610172771</v>
      </c>
      <c r="AS403" s="16">
        <v>0.70845400000000003</v>
      </c>
      <c r="AT403" s="16"/>
      <c r="AU403" s="17">
        <v>3.969565217391307</v>
      </c>
      <c r="AV403" s="17">
        <v>3.4981555900019341</v>
      </c>
      <c r="AW403" s="48" t="s">
        <v>1335</v>
      </c>
      <c r="AX403" t="s">
        <v>1821</v>
      </c>
      <c r="AY403" t="s">
        <v>1821</v>
      </c>
      <c r="AZ403" t="s">
        <v>1821</v>
      </c>
      <c r="BA403" t="s">
        <v>1821</v>
      </c>
      <c r="BB403" t="s">
        <v>1821</v>
      </c>
      <c r="BC403" t="s">
        <v>198</v>
      </c>
      <c r="BD403" s="55">
        <f>5/6</f>
        <v>0.83333333333333337</v>
      </c>
      <c r="BE403" t="s">
        <v>2372</v>
      </c>
    </row>
    <row r="404" spans="1:57" x14ac:dyDescent="0.2">
      <c r="A404" t="s">
        <v>2228</v>
      </c>
      <c r="B404" s="1" t="s">
        <v>1329</v>
      </c>
      <c r="C404" s="1" t="s">
        <v>49</v>
      </c>
      <c r="D404">
        <v>14</v>
      </c>
      <c r="E404" t="s">
        <v>1020</v>
      </c>
      <c r="F404" s="18" t="s">
        <v>1021</v>
      </c>
      <c r="G404" s="30">
        <v>53.567678000000001</v>
      </c>
      <c r="H404">
        <v>-1.1917709999999999</v>
      </c>
      <c r="I404" s="11">
        <v>22</v>
      </c>
      <c r="J404" s="18">
        <v>-8.1</v>
      </c>
      <c r="K404" s="18" t="s">
        <v>1330</v>
      </c>
      <c r="L404" s="12" t="s">
        <v>591</v>
      </c>
      <c r="M404" s="12" t="s">
        <v>2356</v>
      </c>
      <c r="N404" t="s">
        <v>54</v>
      </c>
      <c r="O404" s="1"/>
      <c r="P404" s="1" t="s">
        <v>1342</v>
      </c>
      <c r="Q404" s="1" t="s">
        <v>722</v>
      </c>
      <c r="R404" s="46" t="s">
        <v>1343</v>
      </c>
      <c r="S404" s="11" t="s">
        <v>58</v>
      </c>
      <c r="T404">
        <v>8054</v>
      </c>
      <c r="U404" s="46">
        <v>8053</v>
      </c>
      <c r="V404" t="s">
        <v>139</v>
      </c>
      <c r="W404" s="1" t="s">
        <v>140</v>
      </c>
      <c r="X404" t="s">
        <v>79</v>
      </c>
      <c r="Y404" t="s">
        <v>79</v>
      </c>
      <c r="AA404" t="s">
        <v>1344</v>
      </c>
      <c r="AB404" t="s">
        <v>198</v>
      </c>
      <c r="AC404">
        <v>0</v>
      </c>
      <c r="AD404">
        <v>0</v>
      </c>
      <c r="AE404" t="s">
        <v>202</v>
      </c>
      <c r="AF404" t="s">
        <v>1345</v>
      </c>
      <c r="AG404" t="s">
        <v>1334</v>
      </c>
      <c r="AH404">
        <v>1</v>
      </c>
      <c r="AK404" s="32">
        <v>26.433733772524704</v>
      </c>
      <c r="AL404" s="14">
        <v>17.405059097074208</v>
      </c>
      <c r="AM404" s="12">
        <v>17.600000000000001</v>
      </c>
      <c r="AN404" s="14">
        <v>16.200000000000003</v>
      </c>
      <c r="AO404" s="15">
        <v>-6.9565217391304248</v>
      </c>
      <c r="AP404" s="15">
        <v>-6.6043633016857157</v>
      </c>
      <c r="AQ404" s="15">
        <v>12.53131908621962</v>
      </c>
      <c r="AR404" s="15">
        <v>13.128197793753024</v>
      </c>
      <c r="AS404" s="16">
        <v>0.71658100000000002</v>
      </c>
      <c r="AT404" s="16"/>
      <c r="AU404" s="17">
        <v>1.1434782608695748</v>
      </c>
      <c r="AV404" s="17">
        <v>1.4956366983142839</v>
      </c>
      <c r="AW404" s="48" t="s">
        <v>1335</v>
      </c>
      <c r="AX404" t="s">
        <v>198</v>
      </c>
      <c r="AY404" t="s">
        <v>198</v>
      </c>
      <c r="AZ404" t="s">
        <v>1821</v>
      </c>
      <c r="BA404" t="s">
        <v>1821</v>
      </c>
      <c r="BB404" t="s">
        <v>198</v>
      </c>
      <c r="BC404" t="s">
        <v>1821</v>
      </c>
      <c r="BD404" s="55">
        <f>3/6</f>
        <v>0.5</v>
      </c>
      <c r="BE404" t="s">
        <v>2372</v>
      </c>
    </row>
    <row r="405" spans="1:57" x14ac:dyDescent="0.2">
      <c r="A405" t="s">
        <v>2229</v>
      </c>
      <c r="B405" s="1" t="s">
        <v>1329</v>
      </c>
      <c r="C405" s="1" t="s">
        <v>49</v>
      </c>
      <c r="D405">
        <v>14</v>
      </c>
      <c r="E405" t="s">
        <v>1020</v>
      </c>
      <c r="F405" s="18" t="s">
        <v>1021</v>
      </c>
      <c r="G405" s="30">
        <v>53.567678000000001</v>
      </c>
      <c r="H405">
        <v>-1.1917709999999999</v>
      </c>
      <c r="I405" s="11">
        <v>22</v>
      </c>
      <c r="J405" s="18">
        <v>-8.1</v>
      </c>
      <c r="K405" s="18" t="s">
        <v>1330</v>
      </c>
      <c r="L405" s="12" t="s">
        <v>591</v>
      </c>
      <c r="M405" s="12" t="s">
        <v>2356</v>
      </c>
      <c r="N405" t="s">
        <v>54</v>
      </c>
      <c r="O405" s="1"/>
      <c r="P405" s="1" t="s">
        <v>1342</v>
      </c>
      <c r="Q405" s="1" t="s">
        <v>722</v>
      </c>
      <c r="R405" s="46" t="s">
        <v>1346</v>
      </c>
      <c r="S405" s="11" t="s">
        <v>58</v>
      </c>
      <c r="T405">
        <v>8060</v>
      </c>
      <c r="U405" s="46">
        <v>8062</v>
      </c>
      <c r="V405" t="s">
        <v>1347</v>
      </c>
      <c r="W405" s="19" t="s">
        <v>84</v>
      </c>
      <c r="X405" t="s">
        <v>85</v>
      </c>
      <c r="Y405" t="s">
        <v>85</v>
      </c>
      <c r="AA405" t="s">
        <v>1348</v>
      </c>
      <c r="AB405" t="s">
        <v>198</v>
      </c>
      <c r="AC405">
        <v>0</v>
      </c>
      <c r="AD405">
        <v>0</v>
      </c>
      <c r="AE405" t="s">
        <v>202</v>
      </c>
      <c r="AF405" t="s">
        <v>66</v>
      </c>
      <c r="AG405" t="s">
        <v>1334</v>
      </c>
      <c r="AH405">
        <v>0</v>
      </c>
      <c r="AK405" s="32">
        <v>26.433733772524704</v>
      </c>
      <c r="AL405" s="14">
        <v>17.405059097074208</v>
      </c>
      <c r="AM405" s="12">
        <v>17.600000000000001</v>
      </c>
      <c r="AN405" s="14">
        <v>16.200000000000003</v>
      </c>
      <c r="AO405" s="15">
        <v>-6.9565217391304248</v>
      </c>
      <c r="AP405" s="15">
        <v>-6.6043633016857157</v>
      </c>
      <c r="AQ405" s="15">
        <v>12.53131908621962</v>
      </c>
      <c r="AR405" s="15">
        <v>13.128197793753024</v>
      </c>
      <c r="AS405" s="16">
        <v>0.710808</v>
      </c>
      <c r="AT405" s="16"/>
      <c r="AU405" s="17">
        <v>1.1434782608695748</v>
      </c>
      <c r="AV405" s="17">
        <v>1.4956366983142839</v>
      </c>
      <c r="AW405" s="48" t="s">
        <v>1335</v>
      </c>
      <c r="AX405" t="s">
        <v>198</v>
      </c>
      <c r="AY405" t="s">
        <v>198</v>
      </c>
      <c r="AZ405" t="s">
        <v>198</v>
      </c>
      <c r="BA405" t="s">
        <v>198</v>
      </c>
      <c r="BB405" t="s">
        <v>198</v>
      </c>
      <c r="BC405" t="s">
        <v>198</v>
      </c>
      <c r="BD405" s="55">
        <f>0/6</f>
        <v>0</v>
      </c>
      <c r="BE405" t="s">
        <v>2371</v>
      </c>
    </row>
    <row r="406" spans="1:57" x14ac:dyDescent="0.2">
      <c r="A406" t="s">
        <v>2230</v>
      </c>
      <c r="B406" s="1" t="s">
        <v>1329</v>
      </c>
      <c r="C406" s="1" t="s">
        <v>49</v>
      </c>
      <c r="D406">
        <v>14</v>
      </c>
      <c r="E406" t="s">
        <v>1020</v>
      </c>
      <c r="F406" s="18" t="s">
        <v>1021</v>
      </c>
      <c r="G406" s="30">
        <v>53.567678000000001</v>
      </c>
      <c r="H406">
        <v>-1.1917709999999999</v>
      </c>
      <c r="I406" s="11">
        <v>22</v>
      </c>
      <c r="J406" s="18">
        <v>-8.1</v>
      </c>
      <c r="K406" s="18" t="s">
        <v>1330</v>
      </c>
      <c r="L406" s="12" t="s">
        <v>591</v>
      </c>
      <c r="M406" s="12" t="s">
        <v>2356</v>
      </c>
      <c r="N406" t="s">
        <v>54</v>
      </c>
      <c r="O406" s="1" t="s">
        <v>1349</v>
      </c>
      <c r="P406" s="1" t="s">
        <v>1349</v>
      </c>
      <c r="Q406" s="1" t="s">
        <v>722</v>
      </c>
      <c r="R406" s="46" t="s">
        <v>1343</v>
      </c>
      <c r="S406" s="11" t="s">
        <v>58</v>
      </c>
      <c r="T406">
        <v>8058</v>
      </c>
      <c r="U406" s="46">
        <v>8063</v>
      </c>
      <c r="V406" t="s">
        <v>139</v>
      </c>
      <c r="W406" s="18" t="s">
        <v>127</v>
      </c>
      <c r="X406" t="s">
        <v>85</v>
      </c>
      <c r="Y406" t="s">
        <v>85</v>
      </c>
      <c r="AA406" t="s">
        <v>1350</v>
      </c>
      <c r="AB406" t="s">
        <v>198</v>
      </c>
      <c r="AC406">
        <v>0</v>
      </c>
      <c r="AD406">
        <v>0</v>
      </c>
      <c r="AE406" t="s">
        <v>202</v>
      </c>
      <c r="AF406" t="s">
        <v>434</v>
      </c>
      <c r="AG406" t="s">
        <v>1334</v>
      </c>
      <c r="AH406">
        <v>0</v>
      </c>
      <c r="AK406" s="32">
        <v>27.499418717302849</v>
      </c>
      <c r="AL406" s="14">
        <v>18.449430342956791</v>
      </c>
      <c r="AM406" s="12">
        <v>18.7</v>
      </c>
      <c r="AN406" s="14">
        <v>17.3</v>
      </c>
      <c r="AO406" s="15">
        <v>-4.5652173913043432</v>
      </c>
      <c r="AP406" s="15">
        <v>-4.9099242394884683</v>
      </c>
      <c r="AQ406" s="15">
        <v>16.584377302873996</v>
      </c>
      <c r="AR406" s="15">
        <v>16.000128407646663</v>
      </c>
      <c r="AS406" s="16">
        <v>0.71665999999999996</v>
      </c>
      <c r="AT406" s="16"/>
      <c r="AU406" s="17">
        <v>3.5347826086956564</v>
      </c>
      <c r="AV406" s="17">
        <v>3.1900757605115313</v>
      </c>
      <c r="AW406" s="48" t="s">
        <v>1335</v>
      </c>
      <c r="AX406" t="s">
        <v>198</v>
      </c>
      <c r="AY406" t="s">
        <v>1821</v>
      </c>
      <c r="AZ406" t="s">
        <v>1821</v>
      </c>
      <c r="BA406" t="s">
        <v>198</v>
      </c>
      <c r="BB406" t="s">
        <v>198</v>
      </c>
      <c r="BC406" t="s">
        <v>198</v>
      </c>
      <c r="BD406" s="55">
        <f>2/6</f>
        <v>0.33333333333333331</v>
      </c>
      <c r="BE406" t="s">
        <v>2371</v>
      </c>
    </row>
    <row r="407" spans="1:57" x14ac:dyDescent="0.2">
      <c r="A407" t="s">
        <v>2231</v>
      </c>
      <c r="B407" s="1" t="s">
        <v>1329</v>
      </c>
      <c r="C407" s="1" t="s">
        <v>49</v>
      </c>
      <c r="D407">
        <v>14</v>
      </c>
      <c r="E407" t="s">
        <v>1020</v>
      </c>
      <c r="F407" s="18" t="s">
        <v>1021</v>
      </c>
      <c r="G407" s="30">
        <v>53.567678000000001</v>
      </c>
      <c r="H407">
        <v>-1.1917709999999999</v>
      </c>
      <c r="I407" s="11">
        <v>22</v>
      </c>
      <c r="J407" s="18">
        <v>-8.1</v>
      </c>
      <c r="K407" s="18" t="s">
        <v>1330</v>
      </c>
      <c r="L407" s="12" t="s">
        <v>591</v>
      </c>
      <c r="M407" s="12" t="s">
        <v>2356</v>
      </c>
      <c r="N407" t="s">
        <v>54</v>
      </c>
      <c r="O407" s="1" t="s">
        <v>1349</v>
      </c>
      <c r="P407" s="1" t="s">
        <v>1349</v>
      </c>
      <c r="Q407" s="1" t="s">
        <v>722</v>
      </c>
      <c r="R407" s="46" t="s">
        <v>1351</v>
      </c>
      <c r="S407" s="11" t="s">
        <v>58</v>
      </c>
      <c r="T407">
        <v>8089</v>
      </c>
      <c r="U407" s="46">
        <v>8091</v>
      </c>
      <c r="V407" t="s">
        <v>1139</v>
      </c>
      <c r="W407" s="1" t="s">
        <v>115</v>
      </c>
      <c r="X407" t="s">
        <v>79</v>
      </c>
      <c r="Y407" t="s">
        <v>79</v>
      </c>
      <c r="AA407" t="s">
        <v>1352</v>
      </c>
      <c r="AB407" t="s">
        <v>198</v>
      </c>
      <c r="AC407">
        <v>0</v>
      </c>
      <c r="AD407">
        <v>0</v>
      </c>
      <c r="AE407" t="s">
        <v>202</v>
      </c>
      <c r="AF407" t="s">
        <v>66</v>
      </c>
      <c r="AG407" t="s">
        <v>1334</v>
      </c>
      <c r="AH407">
        <v>1</v>
      </c>
      <c r="AK407" s="32">
        <v>27.015016469676421</v>
      </c>
      <c r="AL407" s="14">
        <v>17.974716140282894</v>
      </c>
      <c r="AM407" s="12">
        <v>18.2</v>
      </c>
      <c r="AN407" s="14">
        <v>16.8</v>
      </c>
      <c r="AO407" s="15">
        <v>-5.6521739130434732</v>
      </c>
      <c r="AP407" s="15">
        <v>-5.680123813214486</v>
      </c>
      <c r="AQ407" s="15">
        <v>14.742078113485638</v>
      </c>
      <c r="AR407" s="15">
        <v>14.69470540133138</v>
      </c>
      <c r="AS407" s="16">
        <v>0.71060100000000004</v>
      </c>
      <c r="AT407" s="16"/>
      <c r="AU407" s="17">
        <v>2.4478260869565265</v>
      </c>
      <c r="AV407" s="17">
        <v>2.4198761867855136</v>
      </c>
      <c r="AW407" s="48" t="s">
        <v>1335</v>
      </c>
      <c r="AX407" t="s">
        <v>198</v>
      </c>
      <c r="AY407" t="s">
        <v>1821</v>
      </c>
      <c r="AZ407" t="s">
        <v>198</v>
      </c>
      <c r="BA407" t="s">
        <v>198</v>
      </c>
      <c r="BB407" t="s">
        <v>198</v>
      </c>
      <c r="BC407" t="s">
        <v>198</v>
      </c>
      <c r="BD407" s="55">
        <f>1/6</f>
        <v>0.16666666666666666</v>
      </c>
      <c r="BE407" t="s">
        <v>2371</v>
      </c>
    </row>
    <row r="408" spans="1:57" x14ac:dyDescent="0.2">
      <c r="A408" t="s">
        <v>2232</v>
      </c>
      <c r="B408" s="1" t="s">
        <v>1353</v>
      </c>
      <c r="C408" s="1" t="s">
        <v>49</v>
      </c>
      <c r="D408">
        <v>14</v>
      </c>
      <c r="E408" t="s">
        <v>238</v>
      </c>
      <c r="F408" s="18" t="s">
        <v>754</v>
      </c>
      <c r="G408" s="30">
        <v>52.395851</v>
      </c>
      <c r="H408">
        <v>0.241341</v>
      </c>
      <c r="I408" s="11">
        <v>24</v>
      </c>
      <c r="J408">
        <v>-7.6</v>
      </c>
      <c r="K408" t="s">
        <v>1354</v>
      </c>
      <c r="L408" s="12" t="s">
        <v>591</v>
      </c>
      <c r="M408" s="12" t="s">
        <v>2369</v>
      </c>
      <c r="N408" t="s">
        <v>592</v>
      </c>
      <c r="P408" s="1" t="s">
        <v>1355</v>
      </c>
      <c r="Q408" s="1" t="s">
        <v>722</v>
      </c>
      <c r="R408" s="46" t="s">
        <v>1356</v>
      </c>
      <c r="S408" s="11" t="s">
        <v>58</v>
      </c>
      <c r="T408" s="46">
        <v>1</v>
      </c>
      <c r="U408" s="46">
        <v>51</v>
      </c>
      <c r="V408" s="19" t="s">
        <v>1357</v>
      </c>
      <c r="W408" s="21" t="s">
        <v>1358</v>
      </c>
      <c r="X408" s="1" t="s">
        <v>62</v>
      </c>
      <c r="Y408" s="1" t="s">
        <v>79</v>
      </c>
      <c r="Z408" s="1"/>
      <c r="AA408" s="1" t="s">
        <v>1359</v>
      </c>
      <c r="AB408" s="1" t="s">
        <v>1360</v>
      </c>
      <c r="AC408" s="1">
        <v>8</v>
      </c>
      <c r="AD408" s="1">
        <v>1</v>
      </c>
      <c r="AE408" s="1" t="s">
        <v>73</v>
      </c>
      <c r="AF408" s="1" t="s">
        <v>66</v>
      </c>
      <c r="AG408" s="1" t="s">
        <v>1361</v>
      </c>
      <c r="AH408" s="1">
        <v>2</v>
      </c>
      <c r="AI408">
        <v>-15</v>
      </c>
      <c r="AJ408">
        <v>-4.7</v>
      </c>
      <c r="AK408" s="14">
        <v>26.064723000000001</v>
      </c>
      <c r="AL408" s="14">
        <v>17.043428540000001</v>
      </c>
      <c r="AM408" s="14">
        <v>17.219107080599997</v>
      </c>
      <c r="AN408" s="14">
        <v>15.64342854</v>
      </c>
      <c r="AO408" s="15">
        <v>-8.1664596956521702</v>
      </c>
      <c r="AP408" s="15">
        <v>-7.1910904299999956</v>
      </c>
      <c r="AQ408" s="15">
        <v>10.48057678703022</v>
      </c>
      <c r="AR408" s="15">
        <v>12.133745033898313</v>
      </c>
      <c r="AS408" s="16">
        <v>0.70895229057453568</v>
      </c>
      <c r="AT408" s="16"/>
      <c r="AU408" s="17">
        <v>-0.56645969565217058</v>
      </c>
      <c r="AV408" s="17">
        <v>0.40890957000000405</v>
      </c>
      <c r="AW408" s="48" t="s">
        <v>1798</v>
      </c>
      <c r="AX408" t="s">
        <v>198</v>
      </c>
      <c r="AY408" t="s">
        <v>198</v>
      </c>
      <c r="AZ408" t="s">
        <v>198</v>
      </c>
      <c r="BA408" t="s">
        <v>198</v>
      </c>
      <c r="BB408" t="s">
        <v>198</v>
      </c>
      <c r="BC408" t="s">
        <v>198</v>
      </c>
      <c r="BD408" s="55">
        <f>0/6</f>
        <v>0</v>
      </c>
      <c r="BE408" t="s">
        <v>2371</v>
      </c>
    </row>
    <row r="409" spans="1:57" x14ac:dyDescent="0.2">
      <c r="A409" t="s">
        <v>2233</v>
      </c>
      <c r="B409" s="1" t="s">
        <v>1353</v>
      </c>
      <c r="C409" s="1" t="s">
        <v>49</v>
      </c>
      <c r="D409">
        <v>14</v>
      </c>
      <c r="E409" t="s">
        <v>238</v>
      </c>
      <c r="F409" s="18" t="s">
        <v>754</v>
      </c>
      <c r="G409" s="30">
        <v>52.395851</v>
      </c>
      <c r="H409">
        <v>0.241341</v>
      </c>
      <c r="I409" s="11">
        <v>24</v>
      </c>
      <c r="J409">
        <v>-7.6</v>
      </c>
      <c r="K409" t="s">
        <v>1354</v>
      </c>
      <c r="L409" s="12" t="s">
        <v>591</v>
      </c>
      <c r="M409" s="12" t="s">
        <v>2369</v>
      </c>
      <c r="N409" t="s">
        <v>592</v>
      </c>
      <c r="P409" s="1" t="s">
        <v>1355</v>
      </c>
      <c r="Q409" s="1" t="s">
        <v>722</v>
      </c>
      <c r="R409" s="46" t="s">
        <v>1356</v>
      </c>
      <c r="S409" s="11" t="s">
        <v>58</v>
      </c>
      <c r="T409" s="46">
        <v>2</v>
      </c>
      <c r="U409" s="46">
        <v>45</v>
      </c>
      <c r="V409" t="s">
        <v>1363</v>
      </c>
      <c r="W409" s="21" t="s">
        <v>77</v>
      </c>
      <c r="X409" s="1" t="s">
        <v>78</v>
      </c>
      <c r="Y409" s="1" t="s">
        <v>79</v>
      </c>
      <c r="Z409" s="1">
        <v>161</v>
      </c>
      <c r="AA409" s="1" t="s">
        <v>1364</v>
      </c>
      <c r="AB409" s="1" t="s">
        <v>1365</v>
      </c>
      <c r="AC409" s="1">
        <v>7</v>
      </c>
      <c r="AD409" s="1">
        <v>1</v>
      </c>
      <c r="AE409" s="1" t="s">
        <v>202</v>
      </c>
      <c r="AF409" s="1" t="s">
        <v>66</v>
      </c>
      <c r="AG409" s="1" t="s">
        <v>1366</v>
      </c>
      <c r="AH409" s="1">
        <v>2</v>
      </c>
      <c r="AI409">
        <v>-15.1</v>
      </c>
      <c r="AJ409">
        <v>-5.8</v>
      </c>
      <c r="AK409" s="14">
        <v>24.930721999999999</v>
      </c>
      <c r="AL409" s="14">
        <v>15.932107559999999</v>
      </c>
      <c r="AM409" s="14">
        <v>16.048591248400001</v>
      </c>
      <c r="AN409" s="14">
        <v>14.532107559999998</v>
      </c>
      <c r="AO409" s="15">
        <v>-10.582374869565218</v>
      </c>
      <c r="AP409" s="15">
        <v>-8.9941520200000014</v>
      </c>
      <c r="AQ409" s="15">
        <v>6.3858053058216644</v>
      </c>
      <c r="AR409" s="15">
        <v>9.0777084406779629</v>
      </c>
      <c r="AS409" s="16">
        <v>0.70937733916714418</v>
      </c>
      <c r="AT409" s="16"/>
      <c r="AU409" s="17">
        <v>-2.9823748695652181</v>
      </c>
      <c r="AV409" s="17">
        <v>-1.3941520200000017</v>
      </c>
      <c r="AW409" s="48" t="s">
        <v>1798</v>
      </c>
      <c r="AX409" t="s">
        <v>1821</v>
      </c>
      <c r="AY409" t="s">
        <v>198</v>
      </c>
      <c r="AZ409" t="s">
        <v>198</v>
      </c>
      <c r="BA409" t="s">
        <v>1821</v>
      </c>
      <c r="BB409" t="s">
        <v>1821</v>
      </c>
      <c r="BC409" t="s">
        <v>198</v>
      </c>
      <c r="BD409" s="55">
        <f>3/6</f>
        <v>0.5</v>
      </c>
      <c r="BE409" t="s">
        <v>2372</v>
      </c>
    </row>
    <row r="410" spans="1:57" x14ac:dyDescent="0.2">
      <c r="A410" t="s">
        <v>2234</v>
      </c>
      <c r="B410" s="1" t="s">
        <v>1353</v>
      </c>
      <c r="C410" s="1" t="s">
        <v>49</v>
      </c>
      <c r="D410">
        <v>14</v>
      </c>
      <c r="E410" t="s">
        <v>238</v>
      </c>
      <c r="F410" s="18" t="s">
        <v>754</v>
      </c>
      <c r="G410" s="30">
        <v>52.395851</v>
      </c>
      <c r="H410">
        <v>0.241341</v>
      </c>
      <c r="I410" s="11">
        <v>24</v>
      </c>
      <c r="J410">
        <v>-7.6</v>
      </c>
      <c r="K410" t="s">
        <v>1354</v>
      </c>
      <c r="L410" s="12" t="s">
        <v>591</v>
      </c>
      <c r="M410" s="12" t="s">
        <v>2369</v>
      </c>
      <c r="N410" t="s">
        <v>592</v>
      </c>
      <c r="P410" s="1" t="s">
        <v>1355</v>
      </c>
      <c r="Q410" s="1" t="s">
        <v>722</v>
      </c>
      <c r="R410" s="46" t="s">
        <v>1356</v>
      </c>
      <c r="S410" s="11" t="s">
        <v>58</v>
      </c>
      <c r="T410" s="46">
        <v>3</v>
      </c>
      <c r="U410" s="46">
        <v>28</v>
      </c>
      <c r="V410" t="s">
        <v>151</v>
      </c>
      <c r="W410" s="46" t="s">
        <v>192</v>
      </c>
      <c r="X410" t="s">
        <v>62</v>
      </c>
      <c r="Y410" t="s">
        <v>85</v>
      </c>
      <c r="AA410" s="1" t="s">
        <v>1367</v>
      </c>
      <c r="AB410" s="1" t="s">
        <v>1368</v>
      </c>
      <c r="AC410" s="1">
        <v>2</v>
      </c>
      <c r="AD410" s="1">
        <v>0</v>
      </c>
      <c r="AE410" s="1" t="s">
        <v>73</v>
      </c>
      <c r="AF410" s="1" t="s">
        <v>66</v>
      </c>
      <c r="AG410" s="1" t="s">
        <v>1366</v>
      </c>
      <c r="AH410" s="1">
        <v>0</v>
      </c>
      <c r="AI410">
        <v>-14.1</v>
      </c>
      <c r="AJ410">
        <v>-4</v>
      </c>
      <c r="AK410" s="14">
        <v>26.786360000000002</v>
      </c>
      <c r="AL410" s="14">
        <v>17.750632800000002</v>
      </c>
      <c r="AM410" s="14">
        <v>17.963980792000001</v>
      </c>
      <c r="AN410" s="14">
        <v>16.350632800000003</v>
      </c>
      <c r="AO410" s="15">
        <v>-6.6290591304347721</v>
      </c>
      <c r="AP410" s="15">
        <v>-6.0436875999999984</v>
      </c>
      <c r="AQ410" s="15">
        <v>13.086340456890216</v>
      </c>
      <c r="AR410" s="15">
        <v>14.078495593220342</v>
      </c>
      <c r="AS410" s="16">
        <v>0.709306532810135</v>
      </c>
      <c r="AT410" s="16"/>
      <c r="AU410" s="17">
        <v>0.97094086956522752</v>
      </c>
      <c r="AV410" s="17">
        <v>1.5563124000000013</v>
      </c>
      <c r="AW410" s="48" t="s">
        <v>1798</v>
      </c>
      <c r="AX410" t="s">
        <v>198</v>
      </c>
      <c r="AY410" t="s">
        <v>198</v>
      </c>
      <c r="AZ410" t="s">
        <v>198</v>
      </c>
      <c r="BA410" t="s">
        <v>198</v>
      </c>
      <c r="BB410" t="s">
        <v>198</v>
      </c>
      <c r="BC410" t="s">
        <v>198</v>
      </c>
      <c r="BD410" s="55">
        <f>0/6</f>
        <v>0</v>
      </c>
      <c r="BE410" t="s">
        <v>2371</v>
      </c>
    </row>
    <row r="411" spans="1:57" x14ac:dyDescent="0.2">
      <c r="A411" t="s">
        <v>2235</v>
      </c>
      <c r="B411" s="1" t="s">
        <v>1353</v>
      </c>
      <c r="C411" s="1" t="s">
        <v>49</v>
      </c>
      <c r="D411">
        <v>14</v>
      </c>
      <c r="E411" t="s">
        <v>238</v>
      </c>
      <c r="F411" s="18" t="s">
        <v>754</v>
      </c>
      <c r="G411" s="30">
        <v>52.395851</v>
      </c>
      <c r="H411">
        <v>0.241341</v>
      </c>
      <c r="I411" s="11">
        <v>24</v>
      </c>
      <c r="J411">
        <v>-7.6</v>
      </c>
      <c r="K411" t="s">
        <v>1354</v>
      </c>
      <c r="L411" s="12" t="s">
        <v>591</v>
      </c>
      <c r="M411" s="12" t="s">
        <v>2369</v>
      </c>
      <c r="N411" t="s">
        <v>592</v>
      </c>
      <c r="P411" s="1" t="s">
        <v>1355</v>
      </c>
      <c r="Q411" s="1" t="s">
        <v>722</v>
      </c>
      <c r="R411" s="46" t="s">
        <v>1356</v>
      </c>
      <c r="S411" s="11" t="s">
        <v>58</v>
      </c>
      <c r="T411" s="46">
        <v>4</v>
      </c>
      <c r="U411" s="46">
        <v>36</v>
      </c>
      <c r="V411" s="21" t="s">
        <v>1369</v>
      </c>
      <c r="W411" s="21" t="s">
        <v>90</v>
      </c>
      <c r="X411" s="1" t="s">
        <v>62</v>
      </c>
      <c r="Y411" s="1" t="s">
        <v>78</v>
      </c>
      <c r="Z411" s="1"/>
      <c r="AA411" s="1"/>
      <c r="AB411" s="1" t="s">
        <v>220</v>
      </c>
      <c r="AC411" s="1">
        <v>1</v>
      </c>
      <c r="AD411" s="1">
        <v>0</v>
      </c>
      <c r="AE411" s="1" t="s">
        <v>406</v>
      </c>
      <c r="AF411" s="1" t="s">
        <v>66</v>
      </c>
      <c r="AG411" s="1" t="s">
        <v>1366</v>
      </c>
      <c r="AH411" s="1">
        <v>1</v>
      </c>
      <c r="AI411">
        <v>-15</v>
      </c>
      <c r="AJ411">
        <v>-1.9</v>
      </c>
      <c r="AK411" s="14">
        <v>28.951270999999998</v>
      </c>
      <c r="AL411" s="14">
        <v>19.872245579999998</v>
      </c>
      <c r="AM411" s="14">
        <v>20.198601926199999</v>
      </c>
      <c r="AN411" s="14">
        <v>18.472245579999999</v>
      </c>
      <c r="AO411" s="15">
        <v>-2.0168574347826072</v>
      </c>
      <c r="AP411" s="15">
        <v>-2.6014791099999997</v>
      </c>
      <c r="AQ411" s="15">
        <v>20.903631466470159</v>
      </c>
      <c r="AR411" s="15">
        <v>19.91274727118644</v>
      </c>
      <c r="AS411" s="16">
        <v>0.70933787479699129</v>
      </c>
      <c r="AT411" s="16"/>
      <c r="AU411" s="17">
        <v>5.5831425652173925</v>
      </c>
      <c r="AV411" s="17">
        <v>4.99852089</v>
      </c>
      <c r="AW411" s="48" t="s">
        <v>1798</v>
      </c>
      <c r="AX411" t="s">
        <v>1821</v>
      </c>
      <c r="AY411" t="s">
        <v>1821</v>
      </c>
      <c r="AZ411" t="s">
        <v>198</v>
      </c>
      <c r="BA411" t="s">
        <v>1821</v>
      </c>
      <c r="BB411" t="s">
        <v>1821</v>
      </c>
      <c r="BC411" t="s">
        <v>198</v>
      </c>
      <c r="BD411" s="55">
        <f>4/6</f>
        <v>0.66666666666666663</v>
      </c>
      <c r="BE411" t="s">
        <v>2372</v>
      </c>
    </row>
    <row r="412" spans="1:57" x14ac:dyDescent="0.2">
      <c r="A412" t="s">
        <v>2236</v>
      </c>
      <c r="B412" s="1" t="s">
        <v>1353</v>
      </c>
      <c r="C412" s="1" t="s">
        <v>49</v>
      </c>
      <c r="D412">
        <v>14</v>
      </c>
      <c r="E412" t="s">
        <v>238</v>
      </c>
      <c r="F412" s="18" t="s">
        <v>754</v>
      </c>
      <c r="G412" s="30">
        <v>52.395851</v>
      </c>
      <c r="H412">
        <v>0.241341</v>
      </c>
      <c r="I412" s="11">
        <v>24</v>
      </c>
      <c r="J412">
        <v>-7.6</v>
      </c>
      <c r="K412" t="s">
        <v>1354</v>
      </c>
      <c r="L412" s="12" t="s">
        <v>591</v>
      </c>
      <c r="M412" s="12" t="s">
        <v>2369</v>
      </c>
      <c r="N412" t="s">
        <v>592</v>
      </c>
      <c r="P412" s="1" t="s">
        <v>1355</v>
      </c>
      <c r="Q412" s="1" t="s">
        <v>722</v>
      </c>
      <c r="R412" s="46" t="s">
        <v>1356</v>
      </c>
      <c r="S412" s="11" t="s">
        <v>58</v>
      </c>
      <c r="T412" s="46">
        <v>5</v>
      </c>
      <c r="U412" s="46">
        <v>66</v>
      </c>
      <c r="V412" s="21" t="s">
        <v>1370</v>
      </c>
      <c r="W412" s="21" t="s">
        <v>966</v>
      </c>
      <c r="X412" s="1" t="s">
        <v>86</v>
      </c>
      <c r="Y412" s="1" t="s">
        <v>85</v>
      </c>
      <c r="Z412" s="1">
        <v>170</v>
      </c>
      <c r="AA412" s="1" t="s">
        <v>1371</v>
      </c>
      <c r="AB412" s="1" t="s">
        <v>198</v>
      </c>
      <c r="AC412" s="1">
        <v>0</v>
      </c>
      <c r="AD412" s="1">
        <v>0</v>
      </c>
      <c r="AE412" s="1" t="s">
        <v>73</v>
      </c>
      <c r="AF412" s="1" t="s">
        <v>66</v>
      </c>
      <c r="AG412" s="1" t="s">
        <v>1366</v>
      </c>
      <c r="AH412" s="1">
        <v>0</v>
      </c>
      <c r="AI412">
        <v>-15.3</v>
      </c>
      <c r="AJ412">
        <v>-6.1</v>
      </c>
      <c r="AK412" s="14">
        <v>24.621448999999998</v>
      </c>
      <c r="AL412" s="14">
        <v>15.629020019999999</v>
      </c>
      <c r="AM412" s="14">
        <v>15.729359657799998</v>
      </c>
      <c r="AN412" s="14">
        <v>14.229020019999998</v>
      </c>
      <c r="AO412" s="15">
        <v>-11.241260826086956</v>
      </c>
      <c r="AP412" s="15">
        <v>-9.4858960900000042</v>
      </c>
      <c r="AQ412" s="15">
        <v>5.2690494473102438</v>
      </c>
      <c r="AR412" s="15">
        <v>8.2442439152542306</v>
      </c>
      <c r="AS412" s="16">
        <v>0.70958734555163316</v>
      </c>
      <c r="AT412" s="16"/>
      <c r="AU412" s="17">
        <v>-3.6412608260869561</v>
      </c>
      <c r="AV412" s="17">
        <v>-1.8858960900000046</v>
      </c>
      <c r="AW412" s="48" t="s">
        <v>1798</v>
      </c>
      <c r="AX412" t="s">
        <v>1821</v>
      </c>
      <c r="AY412" t="s">
        <v>198</v>
      </c>
      <c r="AZ412" t="s">
        <v>198</v>
      </c>
      <c r="BA412" t="s">
        <v>1821</v>
      </c>
      <c r="BB412" t="s">
        <v>1821</v>
      </c>
      <c r="BC412" t="s">
        <v>198</v>
      </c>
      <c r="BD412" s="55">
        <f>3/6</f>
        <v>0.5</v>
      </c>
      <c r="BE412" t="s">
        <v>2372</v>
      </c>
    </row>
    <row r="413" spans="1:57" x14ac:dyDescent="0.2">
      <c r="A413" t="s">
        <v>2237</v>
      </c>
      <c r="B413" s="1" t="s">
        <v>1353</v>
      </c>
      <c r="C413" s="1" t="s">
        <v>49</v>
      </c>
      <c r="D413">
        <v>14</v>
      </c>
      <c r="E413" t="s">
        <v>238</v>
      </c>
      <c r="F413" s="18" t="s">
        <v>754</v>
      </c>
      <c r="G413" s="30">
        <v>52.395851</v>
      </c>
      <c r="H413">
        <v>0.241341</v>
      </c>
      <c r="I413" s="11">
        <v>24</v>
      </c>
      <c r="J413">
        <v>-7.6</v>
      </c>
      <c r="K413" t="s">
        <v>1354</v>
      </c>
      <c r="L413" s="12" t="s">
        <v>591</v>
      </c>
      <c r="M413" s="12" t="s">
        <v>2369</v>
      </c>
      <c r="N413" t="s">
        <v>592</v>
      </c>
      <c r="P413" s="1" t="s">
        <v>1355</v>
      </c>
      <c r="Q413" s="1" t="s">
        <v>722</v>
      </c>
      <c r="R413" s="46" t="s">
        <v>1356</v>
      </c>
      <c r="S413" s="11" t="s">
        <v>58</v>
      </c>
      <c r="T413" s="46">
        <v>6</v>
      </c>
      <c r="U413" s="46">
        <v>63</v>
      </c>
      <c r="V413" s="21" t="s">
        <v>1372</v>
      </c>
      <c r="W413" s="22" t="s">
        <v>146</v>
      </c>
      <c r="X413" s="1" t="s">
        <v>85</v>
      </c>
      <c r="Y413" s="1" t="s">
        <v>86</v>
      </c>
      <c r="Z413" s="1">
        <v>177</v>
      </c>
      <c r="AA413" s="1" t="s">
        <v>1373</v>
      </c>
      <c r="AB413" s="1" t="s">
        <v>1374</v>
      </c>
      <c r="AC413" s="1">
        <v>3</v>
      </c>
      <c r="AD413" s="1">
        <v>0</v>
      </c>
      <c r="AE413" s="1" t="s">
        <v>73</v>
      </c>
      <c r="AF413" s="1" t="s">
        <v>66</v>
      </c>
      <c r="AG413" s="1" t="s">
        <v>1366</v>
      </c>
      <c r="AH413" s="1">
        <v>0</v>
      </c>
      <c r="AI413">
        <v>-14.8</v>
      </c>
      <c r="AJ413">
        <v>-4.3</v>
      </c>
      <c r="AK413" s="14">
        <v>26.477087000000001</v>
      </c>
      <c r="AL413" s="14">
        <v>17.447545260000002</v>
      </c>
      <c r="AM413" s="14">
        <v>17.644749201400003</v>
      </c>
      <c r="AN413" s="14">
        <v>16.047545260000003</v>
      </c>
      <c r="AO413" s="15">
        <v>-7.287945086956511</v>
      </c>
      <c r="AP413" s="15">
        <v>-6.5354316699999941</v>
      </c>
      <c r="AQ413" s="15">
        <v>11.969584598378795</v>
      </c>
      <c r="AR413" s="15">
        <v>13.245031067796621</v>
      </c>
      <c r="AS413" s="16"/>
      <c r="AT413" s="16"/>
      <c r="AU413" s="17">
        <v>0.31205491304348865</v>
      </c>
      <c r="AV413" s="17">
        <v>1.0645683300000055</v>
      </c>
      <c r="AW413" s="48" t="s">
        <v>1362</v>
      </c>
      <c r="AX413" t="s">
        <v>198</v>
      </c>
      <c r="AY413" t="s">
        <v>198</v>
      </c>
      <c r="AZ413" t="s">
        <v>1556</v>
      </c>
      <c r="BA413" t="s">
        <v>1556</v>
      </c>
      <c r="BB413" t="s">
        <v>198</v>
      </c>
      <c r="BC413" t="s">
        <v>1556</v>
      </c>
      <c r="BD413" s="55">
        <f t="shared" ref="BD413" si="35">0/3</f>
        <v>0</v>
      </c>
      <c r="BE413" t="s">
        <v>2371</v>
      </c>
    </row>
    <row r="414" spans="1:57" x14ac:dyDescent="0.2">
      <c r="A414" t="s">
        <v>2238</v>
      </c>
      <c r="B414" s="1" t="s">
        <v>1353</v>
      </c>
      <c r="C414" s="1" t="s">
        <v>49</v>
      </c>
      <c r="D414">
        <v>14</v>
      </c>
      <c r="E414" t="s">
        <v>238</v>
      </c>
      <c r="F414" s="18" t="s">
        <v>754</v>
      </c>
      <c r="G414" s="30">
        <v>52.395851</v>
      </c>
      <c r="H414">
        <v>0.241341</v>
      </c>
      <c r="I414" s="11">
        <v>24</v>
      </c>
      <c r="J414">
        <v>-7.6</v>
      </c>
      <c r="K414" t="s">
        <v>1354</v>
      </c>
      <c r="L414" s="12" t="s">
        <v>591</v>
      </c>
      <c r="M414" s="12" t="s">
        <v>2369</v>
      </c>
      <c r="N414" t="s">
        <v>592</v>
      </c>
      <c r="P414" s="1" t="s">
        <v>1355</v>
      </c>
      <c r="Q414" s="1" t="s">
        <v>722</v>
      </c>
      <c r="R414" s="46" t="s">
        <v>1356</v>
      </c>
      <c r="S414" s="11" t="s">
        <v>58</v>
      </c>
      <c r="T414" s="46">
        <v>7</v>
      </c>
      <c r="U414" s="46">
        <v>60</v>
      </c>
      <c r="V414" s="21" t="s">
        <v>551</v>
      </c>
      <c r="W414" s="21" t="s">
        <v>140</v>
      </c>
      <c r="X414" t="s">
        <v>79</v>
      </c>
      <c r="Y414" t="s">
        <v>79</v>
      </c>
      <c r="Z414" s="1">
        <v>169</v>
      </c>
      <c r="AA414" s="1" t="s">
        <v>1375</v>
      </c>
      <c r="AB414" s="1" t="s">
        <v>1376</v>
      </c>
      <c r="AC414" s="1">
        <v>1</v>
      </c>
      <c r="AD414" s="1">
        <v>0</v>
      </c>
      <c r="AE414" s="1" t="s">
        <v>406</v>
      </c>
      <c r="AF414" s="1" t="s">
        <v>66</v>
      </c>
      <c r="AG414" s="1" t="s">
        <v>1366</v>
      </c>
      <c r="AH414" s="1">
        <v>1</v>
      </c>
      <c r="AI414">
        <v>-15.2</v>
      </c>
      <c r="AJ414">
        <v>-4.8</v>
      </c>
      <c r="AK414" s="14">
        <v>25.961632000000002</v>
      </c>
      <c r="AL414" s="14">
        <v>16.94239936</v>
      </c>
      <c r="AM414" s="14">
        <v>17.112696550400003</v>
      </c>
      <c r="AN414" s="14">
        <v>15.542399359999999</v>
      </c>
      <c r="AO414" s="15">
        <v>-8.3860883478260853</v>
      </c>
      <c r="AP414" s="15">
        <v>-7.3550051199999942</v>
      </c>
      <c r="AQ414" s="15">
        <v>10.108324834193075</v>
      </c>
      <c r="AR414" s="15">
        <v>11.855923525423739</v>
      </c>
      <c r="AS414" s="16">
        <v>0.70952252420200246</v>
      </c>
      <c r="AT414" s="16"/>
      <c r="AU414" s="17">
        <v>-0.78608834782608561</v>
      </c>
      <c r="AV414" s="17">
        <v>0.24499488000000547</v>
      </c>
      <c r="AW414" s="48" t="s">
        <v>1798</v>
      </c>
      <c r="AX414" t="s">
        <v>198</v>
      </c>
      <c r="AY414" t="s">
        <v>198</v>
      </c>
      <c r="AZ414" t="s">
        <v>198</v>
      </c>
      <c r="BA414" t="s">
        <v>198</v>
      </c>
      <c r="BB414" t="s">
        <v>198</v>
      </c>
      <c r="BC414" t="s">
        <v>198</v>
      </c>
      <c r="BD414" s="55">
        <f>0/6</f>
        <v>0</v>
      </c>
      <c r="BE414" t="s">
        <v>2371</v>
      </c>
    </row>
    <row r="415" spans="1:57" x14ac:dyDescent="0.2">
      <c r="A415" t="s">
        <v>2239</v>
      </c>
      <c r="B415" s="1" t="s">
        <v>1353</v>
      </c>
      <c r="C415" s="1" t="s">
        <v>49</v>
      </c>
      <c r="D415">
        <v>14</v>
      </c>
      <c r="E415" t="s">
        <v>238</v>
      </c>
      <c r="F415" s="18" t="s">
        <v>754</v>
      </c>
      <c r="G415" s="30">
        <v>52.395851</v>
      </c>
      <c r="H415">
        <v>0.241341</v>
      </c>
      <c r="I415" s="11">
        <v>24</v>
      </c>
      <c r="J415">
        <v>-7.6</v>
      </c>
      <c r="K415" t="s">
        <v>1354</v>
      </c>
      <c r="L415" s="12" t="s">
        <v>591</v>
      </c>
      <c r="M415" s="12" t="s">
        <v>2369</v>
      </c>
      <c r="N415" t="s">
        <v>592</v>
      </c>
      <c r="P415" s="1" t="s">
        <v>1355</v>
      </c>
      <c r="Q415" s="1" t="s">
        <v>722</v>
      </c>
      <c r="R415" s="46" t="s">
        <v>1356</v>
      </c>
      <c r="S415" s="11" t="s">
        <v>58</v>
      </c>
      <c r="T415" s="46">
        <v>8</v>
      </c>
      <c r="U415" s="46">
        <v>32</v>
      </c>
      <c r="V415" s="21" t="s">
        <v>1377</v>
      </c>
      <c r="W415" s="21" t="s">
        <v>140</v>
      </c>
      <c r="X415" s="1" t="s">
        <v>79</v>
      </c>
      <c r="Y415" s="1" t="s">
        <v>79</v>
      </c>
      <c r="Z415" s="1">
        <v>166</v>
      </c>
      <c r="AA415" s="1" t="s">
        <v>1378</v>
      </c>
      <c r="AB415" s="1" t="s">
        <v>1379</v>
      </c>
      <c r="AC415" s="1">
        <v>1</v>
      </c>
      <c r="AD415" s="1">
        <v>0</v>
      </c>
      <c r="AE415" s="1" t="s">
        <v>202</v>
      </c>
      <c r="AF415" s="1" t="s">
        <v>1380</v>
      </c>
      <c r="AG415" s="1" t="s">
        <v>1366</v>
      </c>
      <c r="AH415" s="1">
        <v>1</v>
      </c>
      <c r="AI415">
        <v>-14.8</v>
      </c>
      <c r="AJ415">
        <v>-4</v>
      </c>
      <c r="AK415" s="14">
        <v>26.786360000000002</v>
      </c>
      <c r="AL415" s="14">
        <v>17.750632800000002</v>
      </c>
      <c r="AM415" s="14">
        <v>17.963980792000001</v>
      </c>
      <c r="AN415" s="14">
        <v>16.350632800000003</v>
      </c>
      <c r="AO415" s="15">
        <v>-6.6290591304347721</v>
      </c>
      <c r="AP415" s="15">
        <v>-6.0436875999999984</v>
      </c>
      <c r="AQ415" s="15">
        <v>13.086340456890216</v>
      </c>
      <c r="AR415" s="15">
        <v>14.078495593220342</v>
      </c>
      <c r="AS415" s="16">
        <v>0.70934285988746892</v>
      </c>
      <c r="AT415" s="16"/>
      <c r="AU415" s="17">
        <v>0.97094086956522752</v>
      </c>
      <c r="AV415" s="17">
        <v>1.5563124000000013</v>
      </c>
      <c r="AW415" s="48" t="s">
        <v>1798</v>
      </c>
      <c r="AX415" t="s">
        <v>198</v>
      </c>
      <c r="AY415" t="s">
        <v>198</v>
      </c>
      <c r="AZ415" t="s">
        <v>198</v>
      </c>
      <c r="BA415" t="s">
        <v>198</v>
      </c>
      <c r="BB415" t="s">
        <v>198</v>
      </c>
      <c r="BC415" t="s">
        <v>198</v>
      </c>
      <c r="BD415" s="55">
        <f>0/6</f>
        <v>0</v>
      </c>
      <c r="BE415" t="s">
        <v>2371</v>
      </c>
    </row>
    <row r="416" spans="1:57" x14ac:dyDescent="0.2">
      <c r="A416" t="s">
        <v>2240</v>
      </c>
      <c r="B416" s="1" t="s">
        <v>1353</v>
      </c>
      <c r="C416" s="1" t="s">
        <v>49</v>
      </c>
      <c r="D416">
        <v>14</v>
      </c>
      <c r="E416" t="s">
        <v>238</v>
      </c>
      <c r="F416" s="18" t="s">
        <v>754</v>
      </c>
      <c r="G416" s="30">
        <v>52.395851</v>
      </c>
      <c r="H416">
        <v>0.241341</v>
      </c>
      <c r="I416" s="11">
        <v>24</v>
      </c>
      <c r="J416">
        <v>-7.6</v>
      </c>
      <c r="K416" t="s">
        <v>1354</v>
      </c>
      <c r="L416" s="12" t="s">
        <v>591</v>
      </c>
      <c r="M416" s="12" t="s">
        <v>2369</v>
      </c>
      <c r="N416" t="s">
        <v>592</v>
      </c>
      <c r="P416" s="1" t="s">
        <v>1355</v>
      </c>
      <c r="Q416" s="1" t="s">
        <v>722</v>
      </c>
      <c r="R416" s="46" t="s">
        <v>1356</v>
      </c>
      <c r="S416" s="11" t="s">
        <v>58</v>
      </c>
      <c r="T416" s="46">
        <v>11</v>
      </c>
      <c r="U416" s="46">
        <v>38</v>
      </c>
      <c r="V416" s="21" t="s">
        <v>134</v>
      </c>
      <c r="W416" s="21" t="s">
        <v>494</v>
      </c>
      <c r="X416" s="1" t="s">
        <v>79</v>
      </c>
      <c r="Y416" s="1" t="s">
        <v>79</v>
      </c>
      <c r="Z416" s="1">
        <v>165</v>
      </c>
      <c r="AA416" s="1" t="s">
        <v>1026</v>
      </c>
      <c r="AB416" s="1" t="s">
        <v>198</v>
      </c>
      <c r="AC416" s="1">
        <v>0</v>
      </c>
      <c r="AD416" s="1">
        <v>0</v>
      </c>
      <c r="AE416" s="1" t="s">
        <v>73</v>
      </c>
      <c r="AF416" s="1" t="s">
        <v>66</v>
      </c>
      <c r="AG416" s="1" t="s">
        <v>1366</v>
      </c>
      <c r="AH416" s="1">
        <v>1</v>
      </c>
      <c r="AI416">
        <v>-15.3</v>
      </c>
      <c r="AJ416">
        <v>-6.1</v>
      </c>
      <c r="AK416" s="14">
        <v>24.621448999999998</v>
      </c>
      <c r="AL416" s="14">
        <v>15.629020019999999</v>
      </c>
      <c r="AM416" s="14">
        <v>15.729359657799998</v>
      </c>
      <c r="AN416" s="14">
        <v>14.229020019999998</v>
      </c>
      <c r="AO416" s="15">
        <v>-11.241260826086956</v>
      </c>
      <c r="AP416" s="15">
        <v>-9.4858960900000042</v>
      </c>
      <c r="AQ416" s="15">
        <v>5.2690494473102438</v>
      </c>
      <c r="AR416" s="15">
        <v>8.2442439152542306</v>
      </c>
      <c r="AS416" s="16">
        <v>0.70943265911243514</v>
      </c>
      <c r="AT416" s="16"/>
      <c r="AU416" s="17">
        <v>-3.6412608260869561</v>
      </c>
      <c r="AV416" s="17">
        <v>-1.8858960900000046</v>
      </c>
      <c r="AW416" s="48" t="s">
        <v>1798</v>
      </c>
      <c r="AX416" t="s">
        <v>1821</v>
      </c>
      <c r="AY416" t="s">
        <v>198</v>
      </c>
      <c r="AZ416" t="s">
        <v>198</v>
      </c>
      <c r="BA416" t="s">
        <v>1821</v>
      </c>
      <c r="BB416" t="s">
        <v>1821</v>
      </c>
      <c r="BC416" t="s">
        <v>198</v>
      </c>
      <c r="BD416" s="55">
        <f>3/6</f>
        <v>0.5</v>
      </c>
      <c r="BE416" t="s">
        <v>2372</v>
      </c>
    </row>
    <row r="417" spans="1:57" x14ac:dyDescent="0.2">
      <c r="A417" t="s">
        <v>2241</v>
      </c>
      <c r="B417" s="1" t="s">
        <v>1353</v>
      </c>
      <c r="C417" s="1" t="s">
        <v>49</v>
      </c>
      <c r="D417">
        <v>14</v>
      </c>
      <c r="E417" t="s">
        <v>238</v>
      </c>
      <c r="F417" s="18" t="s">
        <v>754</v>
      </c>
      <c r="G417" s="30">
        <v>52.395851</v>
      </c>
      <c r="H417">
        <v>0.241341</v>
      </c>
      <c r="I417" s="11">
        <v>24</v>
      </c>
      <c r="J417">
        <v>-7.6</v>
      </c>
      <c r="K417" t="s">
        <v>1354</v>
      </c>
      <c r="L417" s="12" t="s">
        <v>591</v>
      </c>
      <c r="M417" s="12" t="s">
        <v>2369</v>
      </c>
      <c r="N417" t="s">
        <v>592</v>
      </c>
      <c r="P417" s="1" t="s">
        <v>1355</v>
      </c>
      <c r="Q417" s="1" t="s">
        <v>722</v>
      </c>
      <c r="R417" s="46" t="s">
        <v>1356</v>
      </c>
      <c r="S417" s="11" t="s">
        <v>58</v>
      </c>
      <c r="T417" s="46">
        <v>12</v>
      </c>
      <c r="U417" s="46">
        <v>54</v>
      </c>
      <c r="V417" s="21" t="s">
        <v>744</v>
      </c>
      <c r="W417" s="22" t="s">
        <v>84</v>
      </c>
      <c r="X417" s="1" t="s">
        <v>85</v>
      </c>
      <c r="Y417" s="1" t="s">
        <v>85</v>
      </c>
      <c r="Z417" s="1">
        <v>169</v>
      </c>
      <c r="AA417" s="1" t="s">
        <v>1381</v>
      </c>
      <c r="AB417" s="1" t="s">
        <v>198</v>
      </c>
      <c r="AC417" s="1">
        <v>0</v>
      </c>
      <c r="AD417" s="1">
        <v>0</v>
      </c>
      <c r="AE417" s="1" t="s">
        <v>73</v>
      </c>
      <c r="AF417" s="1" t="s">
        <v>66</v>
      </c>
      <c r="AG417" s="1" t="s">
        <v>1366</v>
      </c>
      <c r="AH417" s="1">
        <v>0</v>
      </c>
      <c r="AI417">
        <v>-14.7</v>
      </c>
      <c r="AJ417">
        <v>-6.5</v>
      </c>
      <c r="AK417" s="14">
        <v>24.209085000000002</v>
      </c>
      <c r="AL417" s="14">
        <v>15.224903300000001</v>
      </c>
      <c r="AM417" s="14">
        <v>15.303717537000002</v>
      </c>
      <c r="AN417" s="14">
        <v>13.824903300000001</v>
      </c>
      <c r="AO417" s="15">
        <v>-12.119775434782603</v>
      </c>
      <c r="AP417" s="15">
        <v>-10.141554849999999</v>
      </c>
      <c r="AQ417" s="15">
        <v>3.7800416359616889</v>
      </c>
      <c r="AR417" s="15">
        <v>7.1329578813559342</v>
      </c>
      <c r="AS417" s="16"/>
      <c r="AT417" s="16"/>
      <c r="AU417" s="17">
        <v>-4.5197754347826038</v>
      </c>
      <c r="AV417" s="17">
        <v>-2.5415548499999989</v>
      </c>
      <c r="AW417" s="48" t="s">
        <v>1362</v>
      </c>
      <c r="AX417" t="s">
        <v>1821</v>
      </c>
      <c r="AY417" t="s">
        <v>1821</v>
      </c>
      <c r="AZ417" t="s">
        <v>1556</v>
      </c>
      <c r="BA417" t="s">
        <v>1556</v>
      </c>
      <c r="BB417" t="s">
        <v>1821</v>
      </c>
      <c r="BC417" t="s">
        <v>1556</v>
      </c>
      <c r="BD417" s="55">
        <f>3/3</f>
        <v>1</v>
      </c>
      <c r="BE417" t="s">
        <v>2372</v>
      </c>
    </row>
    <row r="418" spans="1:57" x14ac:dyDescent="0.2">
      <c r="A418" t="s">
        <v>2242</v>
      </c>
      <c r="B418" s="1" t="s">
        <v>1353</v>
      </c>
      <c r="C418" s="1" t="s">
        <v>49</v>
      </c>
      <c r="D418">
        <v>14</v>
      </c>
      <c r="E418" t="s">
        <v>238</v>
      </c>
      <c r="F418" s="18" t="s">
        <v>754</v>
      </c>
      <c r="G418" s="30">
        <v>52.395851</v>
      </c>
      <c r="H418">
        <v>0.241341</v>
      </c>
      <c r="I418" s="11">
        <v>24</v>
      </c>
      <c r="J418">
        <v>-7.6</v>
      </c>
      <c r="K418" t="s">
        <v>1354</v>
      </c>
      <c r="L418" s="12" t="s">
        <v>591</v>
      </c>
      <c r="M418" s="12" t="s">
        <v>2369</v>
      </c>
      <c r="N418" t="s">
        <v>592</v>
      </c>
      <c r="P418" s="1" t="s">
        <v>1355</v>
      </c>
      <c r="Q418" s="1" t="s">
        <v>722</v>
      </c>
      <c r="R418" s="46" t="s">
        <v>1356</v>
      </c>
      <c r="S418" s="11" t="s">
        <v>58</v>
      </c>
      <c r="T418" s="46">
        <v>13</v>
      </c>
      <c r="U418" s="46">
        <v>48</v>
      </c>
      <c r="V418" s="21" t="s">
        <v>1372</v>
      </c>
      <c r="W418" s="22" t="s">
        <v>146</v>
      </c>
      <c r="X418" s="1" t="s">
        <v>86</v>
      </c>
      <c r="Y418" s="1" t="s">
        <v>85</v>
      </c>
      <c r="Z418" s="1">
        <v>170</v>
      </c>
      <c r="AA418" s="1" t="s">
        <v>1382</v>
      </c>
      <c r="AB418" s="1" t="s">
        <v>220</v>
      </c>
      <c r="AC418" s="1">
        <v>1</v>
      </c>
      <c r="AD418" s="1">
        <v>0</v>
      </c>
      <c r="AE418" s="1" t="s">
        <v>406</v>
      </c>
      <c r="AF418" s="1" t="s">
        <v>248</v>
      </c>
      <c r="AG418" s="1" t="s">
        <v>1366</v>
      </c>
      <c r="AH418" s="1">
        <v>0</v>
      </c>
      <c r="AI418">
        <v>-15.9</v>
      </c>
      <c r="AJ418">
        <v>-6.4</v>
      </c>
      <c r="AK418" s="14">
        <v>24.312176000000001</v>
      </c>
      <c r="AL418" s="14">
        <v>15.325932479999999</v>
      </c>
      <c r="AM418" s="14">
        <v>15.410128067200001</v>
      </c>
      <c r="AN418" s="14">
        <v>13.925932479999998</v>
      </c>
      <c r="AO418" s="15">
        <v>-11.900146782608696</v>
      </c>
      <c r="AP418" s="15">
        <v>-9.97764016</v>
      </c>
      <c r="AQ418" s="15">
        <v>4.1522935887988206</v>
      </c>
      <c r="AR418" s="15">
        <v>7.4107793898305081</v>
      </c>
      <c r="AS418" s="16">
        <v>0.70956502024961987</v>
      </c>
      <c r="AT418" s="16"/>
      <c r="AU418" s="17">
        <v>-4.3001467826086959</v>
      </c>
      <c r="AV418" s="17">
        <v>-2.3776401600000003</v>
      </c>
      <c r="AW418" s="48" t="s">
        <v>1798</v>
      </c>
      <c r="AX418" t="s">
        <v>1821</v>
      </c>
      <c r="AY418" t="s">
        <v>1821</v>
      </c>
      <c r="AZ418" t="s">
        <v>198</v>
      </c>
      <c r="BA418" t="s">
        <v>1821</v>
      </c>
      <c r="BB418" t="s">
        <v>1821</v>
      </c>
      <c r="BC418" t="s">
        <v>198</v>
      </c>
      <c r="BD418" s="55">
        <f>4/6</f>
        <v>0.66666666666666663</v>
      </c>
      <c r="BE418" t="s">
        <v>2372</v>
      </c>
    </row>
    <row r="419" spans="1:57" x14ac:dyDescent="0.2">
      <c r="A419" t="s">
        <v>2243</v>
      </c>
      <c r="B419" s="1" t="s">
        <v>1353</v>
      </c>
      <c r="C419" s="1" t="s">
        <v>49</v>
      </c>
      <c r="D419">
        <v>14</v>
      </c>
      <c r="E419" t="s">
        <v>238</v>
      </c>
      <c r="F419" s="18" t="s">
        <v>754</v>
      </c>
      <c r="G419" s="30">
        <v>52.395851</v>
      </c>
      <c r="H419">
        <v>0.241341</v>
      </c>
      <c r="I419" s="11">
        <v>24</v>
      </c>
      <c r="J419">
        <v>-7.6</v>
      </c>
      <c r="K419" t="s">
        <v>1354</v>
      </c>
      <c r="L419" s="12" t="s">
        <v>591</v>
      </c>
      <c r="M419" s="12" t="s">
        <v>2369</v>
      </c>
      <c r="N419" t="s">
        <v>592</v>
      </c>
      <c r="P419" s="1" t="s">
        <v>1355</v>
      </c>
      <c r="Q419" s="1" t="s">
        <v>722</v>
      </c>
      <c r="R419" s="46" t="s">
        <v>1356</v>
      </c>
      <c r="S419" s="11" t="s">
        <v>58</v>
      </c>
      <c r="T419" s="46">
        <v>14</v>
      </c>
      <c r="U419" s="46">
        <v>39</v>
      </c>
      <c r="V419" s="21" t="s">
        <v>744</v>
      </c>
      <c r="W419" s="22" t="s">
        <v>84</v>
      </c>
      <c r="X419" s="1" t="s">
        <v>85</v>
      </c>
      <c r="Y419" s="1" t="s">
        <v>85</v>
      </c>
      <c r="Z419" s="1"/>
      <c r="AA419" s="1" t="s">
        <v>1383</v>
      </c>
      <c r="AB419" s="1" t="s">
        <v>198</v>
      </c>
      <c r="AC419" s="1">
        <v>0</v>
      </c>
      <c r="AD419" s="1">
        <v>0</v>
      </c>
      <c r="AE419" s="1" t="s">
        <v>73</v>
      </c>
      <c r="AF419" s="1" t="s">
        <v>66</v>
      </c>
      <c r="AG419" s="1" t="s">
        <v>1366</v>
      </c>
      <c r="AH419" s="1">
        <v>0</v>
      </c>
      <c r="AI419">
        <v>-14.2</v>
      </c>
      <c r="AJ419">
        <v>-2.1</v>
      </c>
      <c r="AK419" s="14">
        <v>28.745089</v>
      </c>
      <c r="AL419" s="14">
        <v>19.670187219999999</v>
      </c>
      <c r="AM419" s="14">
        <v>19.985780865800002</v>
      </c>
      <c r="AN419" s="14">
        <v>18.27018722</v>
      </c>
      <c r="AO419" s="15">
        <v>-2.4561147391304305</v>
      </c>
      <c r="AP419" s="15">
        <v>-2.9293084899999968</v>
      </c>
      <c r="AQ419" s="15">
        <v>20.159127560795881</v>
      </c>
      <c r="AR419" s="15">
        <v>19.357104254237292</v>
      </c>
      <c r="AS419" s="16">
        <v>0.70935700290285197</v>
      </c>
      <c r="AT419" s="16"/>
      <c r="AU419" s="17">
        <v>5.1438852608695687</v>
      </c>
      <c r="AV419" s="17">
        <v>4.6706915100000028</v>
      </c>
      <c r="AW419" s="48" t="s">
        <v>1798</v>
      </c>
      <c r="AX419" t="s">
        <v>1821</v>
      </c>
      <c r="AY419" t="s">
        <v>1821</v>
      </c>
      <c r="AZ419" t="s">
        <v>198</v>
      </c>
      <c r="BA419" t="s">
        <v>1821</v>
      </c>
      <c r="BB419" t="s">
        <v>1821</v>
      </c>
      <c r="BC419" t="s">
        <v>198</v>
      </c>
      <c r="BD419" s="55">
        <f>4/6</f>
        <v>0.66666666666666663</v>
      </c>
      <c r="BE419" t="s">
        <v>2372</v>
      </c>
    </row>
    <row r="420" spans="1:57" x14ac:dyDescent="0.2">
      <c r="A420" t="s">
        <v>2244</v>
      </c>
      <c r="B420" s="1" t="s">
        <v>1353</v>
      </c>
      <c r="C420" s="1" t="s">
        <v>49</v>
      </c>
      <c r="D420">
        <v>14</v>
      </c>
      <c r="E420" t="s">
        <v>238</v>
      </c>
      <c r="F420" s="18" t="s">
        <v>754</v>
      </c>
      <c r="G420" s="30">
        <v>52.395851</v>
      </c>
      <c r="H420">
        <v>0.241341</v>
      </c>
      <c r="I420" s="11">
        <v>24</v>
      </c>
      <c r="J420">
        <v>-7.6</v>
      </c>
      <c r="K420" t="s">
        <v>1354</v>
      </c>
      <c r="L420" s="12" t="s">
        <v>591</v>
      </c>
      <c r="M420" s="12" t="s">
        <v>2369</v>
      </c>
      <c r="N420" t="s">
        <v>592</v>
      </c>
      <c r="P420" s="1" t="s">
        <v>1355</v>
      </c>
      <c r="Q420" s="1" t="s">
        <v>722</v>
      </c>
      <c r="R420" s="46" t="s">
        <v>1356</v>
      </c>
      <c r="S420" s="11" t="s">
        <v>58</v>
      </c>
      <c r="T420" s="46">
        <v>15</v>
      </c>
      <c r="U420" s="46">
        <v>42</v>
      </c>
      <c r="V420" s="21" t="s">
        <v>1369</v>
      </c>
      <c r="W420" s="22" t="s">
        <v>84</v>
      </c>
      <c r="X420" s="1" t="s">
        <v>85</v>
      </c>
      <c r="Y420" s="1" t="s">
        <v>85</v>
      </c>
      <c r="Z420" s="1"/>
      <c r="AA420" s="1" t="s">
        <v>1384</v>
      </c>
      <c r="AB420" s="1" t="s">
        <v>198</v>
      </c>
      <c r="AC420" s="1">
        <v>0</v>
      </c>
      <c r="AD420" s="1">
        <v>0</v>
      </c>
      <c r="AE420" s="1" t="s">
        <v>406</v>
      </c>
      <c r="AF420" s="20" t="s">
        <v>66</v>
      </c>
      <c r="AG420" s="20" t="s">
        <v>1366</v>
      </c>
      <c r="AH420" s="20">
        <v>0</v>
      </c>
      <c r="AI420">
        <v>-15.7</v>
      </c>
      <c r="AJ420">
        <v>-5.2</v>
      </c>
      <c r="AK420" s="14">
        <v>25.549267999999998</v>
      </c>
      <c r="AL420" s="14">
        <v>16.538282639999998</v>
      </c>
      <c r="AM420" s="14">
        <v>16.687054429599996</v>
      </c>
      <c r="AN420" s="14">
        <v>15.138282639999998</v>
      </c>
      <c r="AO420" s="15">
        <v>-9.26460295652174</v>
      </c>
      <c r="AP420" s="15">
        <v>-8.0106638800000027</v>
      </c>
      <c r="AQ420" s="15">
        <v>8.6193170228445091</v>
      </c>
      <c r="AR420" s="15">
        <v>10.744637491525419</v>
      </c>
      <c r="AS420" s="16">
        <v>0.70961336008989606</v>
      </c>
      <c r="AT420" s="16"/>
      <c r="AU420" s="17">
        <v>-1.6646029565217404</v>
      </c>
      <c r="AV420" s="17">
        <v>-0.41066388000000309</v>
      </c>
      <c r="AW420" s="48" t="s">
        <v>1798</v>
      </c>
      <c r="AX420" t="s">
        <v>198</v>
      </c>
      <c r="AY420" t="s">
        <v>198</v>
      </c>
      <c r="AZ420" t="s">
        <v>198</v>
      </c>
      <c r="BA420" t="s">
        <v>198</v>
      </c>
      <c r="BB420" t="s">
        <v>198</v>
      </c>
      <c r="BC420" t="s">
        <v>198</v>
      </c>
      <c r="BD420" s="55">
        <f>0/6</f>
        <v>0</v>
      </c>
      <c r="BE420" t="s">
        <v>2371</v>
      </c>
    </row>
    <row r="421" spans="1:57" x14ac:dyDescent="0.2">
      <c r="A421" t="s">
        <v>2245</v>
      </c>
      <c r="B421" s="1" t="s">
        <v>1385</v>
      </c>
      <c r="C421" s="1" t="s">
        <v>49</v>
      </c>
      <c r="D421">
        <v>14</v>
      </c>
      <c r="E421" t="s">
        <v>1020</v>
      </c>
      <c r="F421" s="18" t="s">
        <v>1021</v>
      </c>
      <c r="G421">
        <v>54.170580999999999</v>
      </c>
      <c r="H421">
        <v>-0.61534299999999997</v>
      </c>
      <c r="I421">
        <v>44</v>
      </c>
      <c r="J421">
        <v>-8.4</v>
      </c>
      <c r="K421" t="s">
        <v>1386</v>
      </c>
      <c r="L421" t="s">
        <v>53</v>
      </c>
      <c r="M421" t="s">
        <v>2365</v>
      </c>
      <c r="N421" t="s">
        <v>54</v>
      </c>
      <c r="P421" s="1" t="s">
        <v>1387</v>
      </c>
      <c r="Q421" s="1" t="s">
        <v>131</v>
      </c>
      <c r="R421" s="46" t="s">
        <v>757</v>
      </c>
      <c r="S421" s="11" t="s">
        <v>58</v>
      </c>
      <c r="T421" t="s">
        <v>1388</v>
      </c>
      <c r="U421" t="s">
        <v>1389</v>
      </c>
      <c r="V421" t="s">
        <v>244</v>
      </c>
      <c r="W421" s="46" t="s">
        <v>135</v>
      </c>
      <c r="X421" t="s">
        <v>62</v>
      </c>
      <c r="Y421" t="s">
        <v>85</v>
      </c>
      <c r="AA421" t="s">
        <v>1390</v>
      </c>
      <c r="AB421" t="s">
        <v>1391</v>
      </c>
      <c r="AC421">
        <v>7</v>
      </c>
      <c r="AD421">
        <v>0</v>
      </c>
      <c r="AE421" t="s">
        <v>73</v>
      </c>
      <c r="AF421" t="s">
        <v>691</v>
      </c>
      <c r="AG421" t="s">
        <v>303</v>
      </c>
      <c r="AH421">
        <v>0</v>
      </c>
      <c r="AK421" s="12">
        <f>(AM421+9.6849)/1.0322</f>
        <v>26.627494671575278</v>
      </c>
      <c r="AM421" s="12">
        <v>17.8</v>
      </c>
      <c r="AP421" s="15">
        <f>1.59*AK421-48.634</f>
        <v>-6.2962834721953058</v>
      </c>
      <c r="AS421" s="16">
        <v>0.70910099999999998</v>
      </c>
      <c r="AT421" s="12">
        <v>62</v>
      </c>
      <c r="AU421" s="16"/>
      <c r="AV421" s="17">
        <f>AP421-J421</f>
        <v>2.1037165278046945</v>
      </c>
      <c r="AW421" s="48" t="s">
        <v>1392</v>
      </c>
      <c r="AX421" t="s">
        <v>198</v>
      </c>
      <c r="AY421" t="s">
        <v>1821</v>
      </c>
      <c r="AZ421" t="s">
        <v>198</v>
      </c>
      <c r="BA421" t="s">
        <v>198</v>
      </c>
      <c r="BB421" t="s">
        <v>198</v>
      </c>
      <c r="BC421" t="s">
        <v>198</v>
      </c>
      <c r="BD421" s="55">
        <f>1/6</f>
        <v>0.16666666666666666</v>
      </c>
      <c r="BE421" t="s">
        <v>2371</v>
      </c>
    </row>
    <row r="422" spans="1:57" x14ac:dyDescent="0.2">
      <c r="A422" t="s">
        <v>2246</v>
      </c>
      <c r="B422" s="1" t="s">
        <v>1385</v>
      </c>
      <c r="C422" s="1" t="s">
        <v>49</v>
      </c>
      <c r="D422">
        <v>14</v>
      </c>
      <c r="E422" t="s">
        <v>1020</v>
      </c>
      <c r="F422" s="18" t="s">
        <v>1021</v>
      </c>
      <c r="G422">
        <v>54.170580999999999</v>
      </c>
      <c r="H422">
        <v>-0.61534299999999997</v>
      </c>
      <c r="I422">
        <v>44</v>
      </c>
      <c r="J422">
        <v>-8.4</v>
      </c>
      <c r="K422" t="s">
        <v>1386</v>
      </c>
      <c r="L422" t="s">
        <v>53</v>
      </c>
      <c r="M422" t="s">
        <v>2365</v>
      </c>
      <c r="N422" t="s">
        <v>54</v>
      </c>
      <c r="P422" s="1" t="s">
        <v>1387</v>
      </c>
      <c r="Q422" s="1" t="s">
        <v>131</v>
      </c>
      <c r="R422" s="46" t="s">
        <v>1393</v>
      </c>
      <c r="S422" s="11" t="s">
        <v>58</v>
      </c>
      <c r="T422" t="s">
        <v>1394</v>
      </c>
      <c r="U422" t="s">
        <v>1395</v>
      </c>
      <c r="V422" t="s">
        <v>114</v>
      </c>
      <c r="W422" t="s">
        <v>84</v>
      </c>
      <c r="X422" t="s">
        <v>62</v>
      </c>
      <c r="Y422" t="s">
        <v>85</v>
      </c>
      <c r="AA422" t="s">
        <v>1396</v>
      </c>
      <c r="AB422" t="s">
        <v>1397</v>
      </c>
      <c r="AC422">
        <v>8</v>
      </c>
      <c r="AD422">
        <v>0</v>
      </c>
      <c r="AE422" t="s">
        <v>73</v>
      </c>
      <c r="AF422" t="s">
        <v>1044</v>
      </c>
      <c r="AG422" t="s">
        <v>67</v>
      </c>
      <c r="AH422">
        <v>0</v>
      </c>
      <c r="AK422" s="12">
        <f t="shared" ref="AK422:AK434" si="36">(AM422+9.6849)/1.0322</f>
        <v>26.433733772524704</v>
      </c>
      <c r="AM422" s="12">
        <v>17.600000000000001</v>
      </c>
      <c r="AP422" s="15">
        <f t="shared" ref="AP422:AP445" si="37">1.59*AK422-48.634</f>
        <v>-6.6043633016857157</v>
      </c>
      <c r="AS422" s="16">
        <v>0.71006100000000005</v>
      </c>
      <c r="AT422" s="12">
        <v>76</v>
      </c>
      <c r="AU422" s="16"/>
      <c r="AV422" s="17">
        <f t="shared" ref="AV422:AV445" si="38">AP422-J422</f>
        <v>1.7956366983142846</v>
      </c>
      <c r="AW422" s="48" t="s">
        <v>1392</v>
      </c>
      <c r="AX422" t="s">
        <v>198</v>
      </c>
      <c r="AY422" t="s">
        <v>198</v>
      </c>
      <c r="AZ422" t="s">
        <v>198</v>
      </c>
      <c r="BA422" t="s">
        <v>198</v>
      </c>
      <c r="BB422" t="s">
        <v>198</v>
      </c>
      <c r="BC422" t="s">
        <v>198</v>
      </c>
      <c r="BD422" s="55">
        <f>0/6</f>
        <v>0</v>
      </c>
      <c r="BE422" t="s">
        <v>2371</v>
      </c>
    </row>
    <row r="423" spans="1:57" x14ac:dyDescent="0.2">
      <c r="A423" t="s">
        <v>2247</v>
      </c>
      <c r="B423" s="1" t="s">
        <v>1385</v>
      </c>
      <c r="C423" s="1" t="s">
        <v>49</v>
      </c>
      <c r="D423">
        <v>14</v>
      </c>
      <c r="E423" t="s">
        <v>1020</v>
      </c>
      <c r="F423" s="18" t="s">
        <v>1021</v>
      </c>
      <c r="G423">
        <v>54.170580999999999</v>
      </c>
      <c r="H423">
        <v>-0.61534299999999997</v>
      </c>
      <c r="I423">
        <v>44</v>
      </c>
      <c r="J423">
        <v>-8.4</v>
      </c>
      <c r="K423" t="s">
        <v>1386</v>
      </c>
      <c r="L423" t="s">
        <v>53</v>
      </c>
      <c r="M423" t="s">
        <v>2365</v>
      </c>
      <c r="N423" t="s">
        <v>54</v>
      </c>
      <c r="P423" s="1" t="s">
        <v>1387</v>
      </c>
      <c r="Q423" t="s">
        <v>131</v>
      </c>
      <c r="R423" s="46" t="s">
        <v>1398</v>
      </c>
      <c r="S423" s="11" t="s">
        <v>58</v>
      </c>
      <c r="T423" t="s">
        <v>1399</v>
      </c>
      <c r="U423" t="s">
        <v>1400</v>
      </c>
      <c r="V423" t="s">
        <v>71</v>
      </c>
      <c r="W423" t="s">
        <v>71</v>
      </c>
      <c r="X423" t="s">
        <v>62</v>
      </c>
      <c r="Y423" t="s">
        <v>85</v>
      </c>
      <c r="AA423" t="s">
        <v>1401</v>
      </c>
      <c r="AB423" t="s">
        <v>215</v>
      </c>
      <c r="AC423">
        <v>2</v>
      </c>
      <c r="AD423">
        <v>0</v>
      </c>
      <c r="AE423" t="s">
        <v>73</v>
      </c>
      <c r="AF423" t="s">
        <v>66</v>
      </c>
      <c r="AG423" t="s">
        <v>67</v>
      </c>
      <c r="AH423">
        <v>0</v>
      </c>
      <c r="AK423" s="12">
        <f t="shared" si="36"/>
        <v>27.015016469676421</v>
      </c>
      <c r="AM423" s="12">
        <v>18.2</v>
      </c>
      <c r="AO423">
        <v>-6.91</v>
      </c>
      <c r="AP423" s="15">
        <f t="shared" si="37"/>
        <v>-5.680123813214486</v>
      </c>
      <c r="AQ423" s="15">
        <v>12.610169491525424</v>
      </c>
      <c r="AS423" s="16">
        <v>0.70986499999999997</v>
      </c>
      <c r="AT423" s="12">
        <v>50</v>
      </c>
      <c r="AU423" s="17">
        <v>1.4900000000000002</v>
      </c>
      <c r="AV423" s="17">
        <f t="shared" si="38"/>
        <v>2.7198761867855143</v>
      </c>
      <c r="AW423" s="48" t="s">
        <v>1392</v>
      </c>
      <c r="AX423" t="s">
        <v>198</v>
      </c>
      <c r="AY423" t="s">
        <v>1821</v>
      </c>
      <c r="AZ423" t="s">
        <v>198</v>
      </c>
      <c r="BA423" t="s">
        <v>198</v>
      </c>
      <c r="BB423" t="s">
        <v>198</v>
      </c>
      <c r="BC423" t="s">
        <v>198</v>
      </c>
      <c r="BD423" s="55">
        <f>1/6</f>
        <v>0.16666666666666666</v>
      </c>
      <c r="BE423" t="s">
        <v>2371</v>
      </c>
    </row>
    <row r="424" spans="1:57" x14ac:dyDescent="0.2">
      <c r="A424" t="s">
        <v>2248</v>
      </c>
      <c r="B424" s="1" t="s">
        <v>1385</v>
      </c>
      <c r="C424" s="1" t="s">
        <v>49</v>
      </c>
      <c r="D424">
        <v>14</v>
      </c>
      <c r="E424" t="s">
        <v>1020</v>
      </c>
      <c r="F424" s="18" t="s">
        <v>1021</v>
      </c>
      <c r="G424">
        <v>54.170580999999999</v>
      </c>
      <c r="H424">
        <v>-0.61534299999999997</v>
      </c>
      <c r="I424">
        <v>44</v>
      </c>
      <c r="J424">
        <v>-8.4</v>
      </c>
      <c r="K424" t="s">
        <v>1386</v>
      </c>
      <c r="L424" t="s">
        <v>53</v>
      </c>
      <c r="M424" t="s">
        <v>2365</v>
      </c>
      <c r="N424" t="s">
        <v>54</v>
      </c>
      <c r="P424" s="1" t="s">
        <v>1387</v>
      </c>
      <c r="Q424" t="s">
        <v>131</v>
      </c>
      <c r="R424" s="46" t="s">
        <v>1402</v>
      </c>
      <c r="S424" s="11" t="s">
        <v>58</v>
      </c>
      <c r="T424" t="s">
        <v>1403</v>
      </c>
      <c r="U424" t="s">
        <v>1404</v>
      </c>
      <c r="V424" t="s">
        <v>265</v>
      </c>
      <c r="W424" s="46" t="s">
        <v>77</v>
      </c>
      <c r="X424" t="s">
        <v>79</v>
      </c>
      <c r="Y424" t="s">
        <v>79</v>
      </c>
      <c r="AA424" t="s">
        <v>1405</v>
      </c>
      <c r="AB424" t="s">
        <v>1406</v>
      </c>
      <c r="AC424">
        <v>6</v>
      </c>
      <c r="AD424">
        <v>1</v>
      </c>
      <c r="AE424" t="s">
        <v>73</v>
      </c>
      <c r="AF424" t="s">
        <v>66</v>
      </c>
      <c r="AG424" t="s">
        <v>303</v>
      </c>
      <c r="AH424" s="1">
        <v>1</v>
      </c>
      <c r="AK424" s="12">
        <f t="shared" si="36"/>
        <v>27.886940515403992</v>
      </c>
      <c r="AM424" s="12">
        <v>19.100000000000001</v>
      </c>
      <c r="AO424">
        <v>-5.91</v>
      </c>
      <c r="AP424" s="15">
        <f t="shared" si="37"/>
        <v>-4.2937645805076485</v>
      </c>
      <c r="AQ424" s="15">
        <v>14.305084745762711</v>
      </c>
      <c r="AS424" s="16">
        <v>0.70950199999999997</v>
      </c>
      <c r="AT424" s="12">
        <v>49</v>
      </c>
      <c r="AU424" s="17">
        <v>2.4900000000000002</v>
      </c>
      <c r="AV424" s="17">
        <f t="shared" si="38"/>
        <v>4.1062354194923518</v>
      </c>
      <c r="AW424" s="48" t="s">
        <v>1392</v>
      </c>
      <c r="AX424" t="s">
        <v>1821</v>
      </c>
      <c r="AY424" t="s">
        <v>1821</v>
      </c>
      <c r="AZ424" t="s">
        <v>198</v>
      </c>
      <c r="BA424" t="s">
        <v>1821</v>
      </c>
      <c r="BB424" t="s">
        <v>1821</v>
      </c>
      <c r="BC424" t="s">
        <v>198</v>
      </c>
      <c r="BD424" s="55">
        <f>2/6</f>
        <v>0.33333333333333331</v>
      </c>
      <c r="BE424" t="s">
        <v>2371</v>
      </c>
    </row>
    <row r="425" spans="1:57" x14ac:dyDescent="0.2">
      <c r="A425" t="s">
        <v>2249</v>
      </c>
      <c r="B425" s="1" t="s">
        <v>1385</v>
      </c>
      <c r="C425" s="1" t="s">
        <v>49</v>
      </c>
      <c r="D425">
        <v>14</v>
      </c>
      <c r="E425" t="s">
        <v>1020</v>
      </c>
      <c r="F425" s="18" t="s">
        <v>1021</v>
      </c>
      <c r="G425">
        <v>54.170580999999999</v>
      </c>
      <c r="H425">
        <v>-0.61534299999999997</v>
      </c>
      <c r="I425">
        <v>44</v>
      </c>
      <c r="J425">
        <v>-8.4</v>
      </c>
      <c r="K425" t="s">
        <v>1386</v>
      </c>
      <c r="L425" t="s">
        <v>53</v>
      </c>
      <c r="M425" t="s">
        <v>2365</v>
      </c>
      <c r="N425" t="s">
        <v>54</v>
      </c>
      <c r="P425" s="1" t="s">
        <v>1387</v>
      </c>
      <c r="Q425" t="s">
        <v>131</v>
      </c>
      <c r="R425" s="46" t="s">
        <v>1407</v>
      </c>
      <c r="S425" s="11" t="s">
        <v>58</v>
      </c>
      <c r="T425" t="s">
        <v>1408</v>
      </c>
      <c r="U425" t="s">
        <v>1409</v>
      </c>
      <c r="V425" t="s">
        <v>965</v>
      </c>
      <c r="W425" s="46" t="s">
        <v>77</v>
      </c>
      <c r="X425" t="s">
        <v>79</v>
      </c>
      <c r="Y425" t="s">
        <v>79</v>
      </c>
      <c r="AB425" t="s">
        <v>1410</v>
      </c>
      <c r="AC425">
        <v>3</v>
      </c>
      <c r="AD425">
        <v>0</v>
      </c>
      <c r="AE425" t="s">
        <v>109</v>
      </c>
      <c r="AF425" t="s">
        <v>1103</v>
      </c>
      <c r="AG425" t="s">
        <v>325</v>
      </c>
      <c r="AH425" s="1">
        <v>1</v>
      </c>
      <c r="AK425" s="12">
        <f t="shared" si="36"/>
        <v>26.821255570625848</v>
      </c>
      <c r="AM425" s="12">
        <v>18</v>
      </c>
      <c r="AO425">
        <v>-6.56</v>
      </c>
      <c r="AP425" s="15">
        <f t="shared" si="37"/>
        <v>-5.988203642704903</v>
      </c>
      <c r="AQ425" s="15">
        <v>13.203389830508476</v>
      </c>
      <c r="AS425" s="16">
        <v>0.70948500000000003</v>
      </c>
      <c r="AT425" s="12">
        <v>102</v>
      </c>
      <c r="AU425" s="17">
        <v>1.8400000000000007</v>
      </c>
      <c r="AV425" s="17">
        <f t="shared" si="38"/>
        <v>2.4117963572950973</v>
      </c>
      <c r="AW425" s="48" t="s">
        <v>1392</v>
      </c>
      <c r="AX425" t="s">
        <v>198</v>
      </c>
      <c r="AY425" t="s">
        <v>1821</v>
      </c>
      <c r="AZ425" t="s">
        <v>198</v>
      </c>
      <c r="BA425" t="s">
        <v>198</v>
      </c>
      <c r="BB425" t="s">
        <v>198</v>
      </c>
      <c r="BC425" t="s">
        <v>198</v>
      </c>
      <c r="BD425" s="55">
        <f>1/6</f>
        <v>0.16666666666666666</v>
      </c>
      <c r="BE425" t="s">
        <v>2371</v>
      </c>
    </row>
    <row r="426" spans="1:57" x14ac:dyDescent="0.2">
      <c r="A426" t="s">
        <v>2250</v>
      </c>
      <c r="B426" s="1" t="s">
        <v>1385</v>
      </c>
      <c r="C426" s="1" t="s">
        <v>49</v>
      </c>
      <c r="D426">
        <v>14</v>
      </c>
      <c r="E426" t="s">
        <v>1020</v>
      </c>
      <c r="F426" s="18" t="s">
        <v>1021</v>
      </c>
      <c r="G426">
        <v>54.170580999999999</v>
      </c>
      <c r="H426">
        <v>-0.61534299999999997</v>
      </c>
      <c r="I426">
        <v>44</v>
      </c>
      <c r="J426">
        <v>-8.4</v>
      </c>
      <c r="K426" t="s">
        <v>1386</v>
      </c>
      <c r="L426" t="s">
        <v>53</v>
      </c>
      <c r="M426" t="s">
        <v>2365</v>
      </c>
      <c r="N426" t="s">
        <v>54</v>
      </c>
      <c r="P426" s="1" t="s">
        <v>1387</v>
      </c>
      <c r="Q426" t="s">
        <v>131</v>
      </c>
      <c r="R426" s="46" t="s">
        <v>1411</v>
      </c>
      <c r="S426" s="11" t="s">
        <v>58</v>
      </c>
      <c r="T426" t="s">
        <v>1412</v>
      </c>
      <c r="U426" t="s">
        <v>1413</v>
      </c>
      <c r="V426" t="s">
        <v>114</v>
      </c>
      <c r="W426" t="s">
        <v>77</v>
      </c>
      <c r="X426" t="s">
        <v>62</v>
      </c>
      <c r="Y426" t="s">
        <v>79</v>
      </c>
      <c r="AA426" t="s">
        <v>1414</v>
      </c>
      <c r="AB426" t="s">
        <v>1415</v>
      </c>
      <c r="AC426">
        <v>6</v>
      </c>
      <c r="AD426">
        <v>1</v>
      </c>
      <c r="AE426" t="s">
        <v>73</v>
      </c>
      <c r="AF426" t="s">
        <v>1416</v>
      </c>
      <c r="AG426" t="s">
        <v>67</v>
      </c>
      <c r="AH426" s="1">
        <v>1</v>
      </c>
      <c r="AK426" s="12">
        <f t="shared" si="36"/>
        <v>26.918136020151135</v>
      </c>
      <c r="AM426" s="12">
        <v>18.100000000000001</v>
      </c>
      <c r="AO426">
        <v>-6.29</v>
      </c>
      <c r="AP426" s="15">
        <f t="shared" si="37"/>
        <v>-5.834163727959691</v>
      </c>
      <c r="AQ426" s="15">
        <v>13.661016949152541</v>
      </c>
      <c r="AS426" s="16">
        <v>0.70979199999999998</v>
      </c>
      <c r="AT426" s="12">
        <v>54</v>
      </c>
      <c r="AU426" s="17">
        <v>2.1100000000000003</v>
      </c>
      <c r="AV426" s="17">
        <f t="shared" si="38"/>
        <v>2.5658362720403094</v>
      </c>
      <c r="AW426" s="48" t="s">
        <v>1392</v>
      </c>
      <c r="AX426" t="s">
        <v>198</v>
      </c>
      <c r="AY426" t="s">
        <v>1821</v>
      </c>
      <c r="AZ426" t="s">
        <v>198</v>
      </c>
      <c r="BA426" t="s">
        <v>198</v>
      </c>
      <c r="BB426" t="s">
        <v>198</v>
      </c>
      <c r="BC426" t="s">
        <v>198</v>
      </c>
      <c r="BD426" s="55">
        <f>1/6</f>
        <v>0.16666666666666666</v>
      </c>
      <c r="BE426" t="s">
        <v>2371</v>
      </c>
    </row>
    <row r="427" spans="1:57" x14ac:dyDescent="0.2">
      <c r="A427" t="s">
        <v>2251</v>
      </c>
      <c r="B427" s="1" t="s">
        <v>1385</v>
      </c>
      <c r="C427" s="1" t="s">
        <v>49</v>
      </c>
      <c r="D427">
        <v>14</v>
      </c>
      <c r="E427" t="s">
        <v>1020</v>
      </c>
      <c r="F427" s="18" t="s">
        <v>1021</v>
      </c>
      <c r="G427">
        <v>54.170580999999999</v>
      </c>
      <c r="H427">
        <v>-0.61534299999999997</v>
      </c>
      <c r="I427">
        <v>44</v>
      </c>
      <c r="J427">
        <v>-8.4</v>
      </c>
      <c r="K427" t="s">
        <v>1386</v>
      </c>
      <c r="L427" t="s">
        <v>53</v>
      </c>
      <c r="M427" t="s">
        <v>2365</v>
      </c>
      <c r="N427" t="s">
        <v>54</v>
      </c>
      <c r="P427" s="1" t="s">
        <v>1387</v>
      </c>
      <c r="Q427" t="s">
        <v>131</v>
      </c>
      <c r="R427" s="46" t="s">
        <v>1398</v>
      </c>
      <c r="S427" s="11" t="s">
        <v>58</v>
      </c>
      <c r="T427" t="s">
        <v>1417</v>
      </c>
      <c r="U427" t="s">
        <v>1418</v>
      </c>
      <c r="V427" s="19" t="s">
        <v>1419</v>
      </c>
      <c r="W427" t="s">
        <v>152</v>
      </c>
      <c r="X427" t="s">
        <v>62</v>
      </c>
      <c r="Y427" t="s">
        <v>79</v>
      </c>
      <c r="AA427" t="s">
        <v>1420</v>
      </c>
      <c r="AB427" t="s">
        <v>1421</v>
      </c>
      <c r="AC427">
        <v>5</v>
      </c>
      <c r="AD427">
        <v>0</v>
      </c>
      <c r="AE427" t="s">
        <v>1076</v>
      </c>
      <c r="AF427" t="s">
        <v>1422</v>
      </c>
      <c r="AG427" t="s">
        <v>67</v>
      </c>
      <c r="AH427" s="1">
        <v>1</v>
      </c>
      <c r="AK427" s="12">
        <f t="shared" si="36"/>
        <v>26.530614222049991</v>
      </c>
      <c r="AM427" s="12">
        <v>17.7</v>
      </c>
      <c r="AO427">
        <v>-7.08</v>
      </c>
      <c r="AP427" s="15">
        <f t="shared" si="37"/>
        <v>-6.4503233869405108</v>
      </c>
      <c r="AQ427" s="15">
        <v>12.322033898305085</v>
      </c>
      <c r="AS427" s="16">
        <v>0.70989500000000005</v>
      </c>
      <c r="AT427" s="12">
        <v>68</v>
      </c>
      <c r="AU427" s="17">
        <v>1.3200000000000003</v>
      </c>
      <c r="AV427" s="17">
        <f t="shared" si="38"/>
        <v>1.9496766130594896</v>
      </c>
      <c r="AW427" s="48" t="s">
        <v>1392</v>
      </c>
      <c r="AX427" t="s">
        <v>198</v>
      </c>
      <c r="AY427" t="s">
        <v>198</v>
      </c>
      <c r="AZ427" t="s">
        <v>198</v>
      </c>
      <c r="BA427" t="s">
        <v>198</v>
      </c>
      <c r="BB427" t="s">
        <v>198</v>
      </c>
      <c r="BC427" t="s">
        <v>198</v>
      </c>
      <c r="BD427" s="55">
        <f>0/6</f>
        <v>0</v>
      </c>
      <c r="BE427" t="s">
        <v>2371</v>
      </c>
    </row>
    <row r="428" spans="1:57" x14ac:dyDescent="0.2">
      <c r="A428" t="s">
        <v>2252</v>
      </c>
      <c r="B428" s="1" t="s">
        <v>1385</v>
      </c>
      <c r="C428" s="1" t="s">
        <v>49</v>
      </c>
      <c r="D428">
        <v>14</v>
      </c>
      <c r="E428" t="s">
        <v>1020</v>
      </c>
      <c r="F428" s="18" t="s">
        <v>1021</v>
      </c>
      <c r="G428">
        <v>54.170580999999999</v>
      </c>
      <c r="H428">
        <v>-0.61534299999999997</v>
      </c>
      <c r="I428">
        <v>44</v>
      </c>
      <c r="J428">
        <v>-8.4</v>
      </c>
      <c r="K428" t="s">
        <v>1386</v>
      </c>
      <c r="L428" t="s">
        <v>53</v>
      </c>
      <c r="M428" t="s">
        <v>2365</v>
      </c>
      <c r="N428" t="s">
        <v>54</v>
      </c>
      <c r="P428" s="1" t="s">
        <v>1387</v>
      </c>
      <c r="Q428" t="s">
        <v>131</v>
      </c>
      <c r="R428" s="46" t="s">
        <v>1423</v>
      </c>
      <c r="S428" s="11" t="s">
        <v>58</v>
      </c>
      <c r="T428" t="s">
        <v>1417</v>
      </c>
      <c r="U428" t="s">
        <v>1418</v>
      </c>
      <c r="V428" s="19" t="s">
        <v>1419</v>
      </c>
      <c r="W428" t="s">
        <v>152</v>
      </c>
      <c r="X428" t="s">
        <v>62</v>
      </c>
      <c r="Y428" t="s">
        <v>79</v>
      </c>
      <c r="AA428" t="s">
        <v>1420</v>
      </c>
      <c r="AB428" t="s">
        <v>1421</v>
      </c>
      <c r="AC428">
        <v>5</v>
      </c>
      <c r="AD428">
        <v>0</v>
      </c>
      <c r="AE428" t="s">
        <v>1076</v>
      </c>
      <c r="AF428" t="s">
        <v>1422</v>
      </c>
      <c r="AG428" t="s">
        <v>67</v>
      </c>
      <c r="AH428" s="1">
        <v>1</v>
      </c>
      <c r="AK428" s="12">
        <f t="shared" si="36"/>
        <v>26.627494671575278</v>
      </c>
      <c r="AM428" s="12">
        <v>17.8</v>
      </c>
      <c r="AP428" s="15">
        <f t="shared" si="37"/>
        <v>-6.2962834721953058</v>
      </c>
      <c r="AS428" s="16">
        <v>0.70960599999999996</v>
      </c>
      <c r="AT428" s="12">
        <v>48</v>
      </c>
      <c r="AU428" s="17"/>
      <c r="AV428" s="17">
        <f t="shared" si="38"/>
        <v>2.1037165278046945</v>
      </c>
      <c r="AW428" s="48" t="s">
        <v>1392</v>
      </c>
      <c r="AX428" t="s">
        <v>198</v>
      </c>
      <c r="AY428" t="s">
        <v>1821</v>
      </c>
      <c r="AZ428" t="s">
        <v>198</v>
      </c>
      <c r="BA428" t="s">
        <v>198</v>
      </c>
      <c r="BB428" t="s">
        <v>198</v>
      </c>
      <c r="BC428" t="s">
        <v>198</v>
      </c>
      <c r="BD428" s="55">
        <f>1/6</f>
        <v>0.16666666666666666</v>
      </c>
      <c r="BE428" t="s">
        <v>2371</v>
      </c>
    </row>
    <row r="429" spans="1:57" x14ac:dyDescent="0.2">
      <c r="A429" t="s">
        <v>2253</v>
      </c>
      <c r="B429" s="1" t="s">
        <v>1385</v>
      </c>
      <c r="C429" s="1" t="s">
        <v>49</v>
      </c>
      <c r="D429">
        <v>14</v>
      </c>
      <c r="E429" t="s">
        <v>1020</v>
      </c>
      <c r="F429" s="18" t="s">
        <v>1021</v>
      </c>
      <c r="G429">
        <v>54.170580999999999</v>
      </c>
      <c r="H429">
        <v>-0.61534299999999997</v>
      </c>
      <c r="I429">
        <v>44</v>
      </c>
      <c r="J429">
        <v>-8.4</v>
      </c>
      <c r="K429" t="s">
        <v>1386</v>
      </c>
      <c r="L429" t="s">
        <v>53</v>
      </c>
      <c r="M429" t="s">
        <v>2365</v>
      </c>
      <c r="N429" t="s">
        <v>54</v>
      </c>
      <c r="P429" s="1" t="s">
        <v>1387</v>
      </c>
      <c r="Q429" s="1" t="s">
        <v>131</v>
      </c>
      <c r="R429" s="46" t="s">
        <v>757</v>
      </c>
      <c r="S429" s="11" t="s">
        <v>58</v>
      </c>
      <c r="T429" t="s">
        <v>1424</v>
      </c>
      <c r="U429" t="s">
        <v>1425</v>
      </c>
      <c r="V429" s="19" t="s">
        <v>1426</v>
      </c>
      <c r="W429" s="19" t="s">
        <v>1427</v>
      </c>
      <c r="X429" t="s">
        <v>62</v>
      </c>
      <c r="Y429" t="s">
        <v>85</v>
      </c>
      <c r="AA429" t="s">
        <v>1428</v>
      </c>
      <c r="AB429" t="s">
        <v>1429</v>
      </c>
      <c r="AC429">
        <v>2</v>
      </c>
      <c r="AD429">
        <v>0</v>
      </c>
      <c r="AE429" t="s">
        <v>188</v>
      </c>
      <c r="AF429" t="s">
        <v>1053</v>
      </c>
      <c r="AG429" t="s">
        <v>67</v>
      </c>
      <c r="AH429">
        <v>0</v>
      </c>
      <c r="AK429" s="12">
        <f t="shared" si="36"/>
        <v>26.627494671575278</v>
      </c>
      <c r="AM429" s="12">
        <v>17.8</v>
      </c>
      <c r="AP429" s="15">
        <f t="shared" si="37"/>
        <v>-6.2962834721953058</v>
      </c>
      <c r="AS429" s="16">
        <v>0.70849799999999996</v>
      </c>
      <c r="AT429" s="12">
        <v>79</v>
      </c>
      <c r="AU429" s="17"/>
      <c r="AV429" s="17">
        <f t="shared" si="38"/>
        <v>2.1037165278046945</v>
      </c>
      <c r="AW429" s="48" t="s">
        <v>1392</v>
      </c>
      <c r="AX429" t="s">
        <v>198</v>
      </c>
      <c r="AY429" t="s">
        <v>1821</v>
      </c>
      <c r="AZ429" t="s">
        <v>198</v>
      </c>
      <c r="BA429" t="s">
        <v>198</v>
      </c>
      <c r="BB429" t="s">
        <v>198</v>
      </c>
      <c r="BC429" t="s">
        <v>198</v>
      </c>
      <c r="BD429" s="55">
        <f>1/6</f>
        <v>0.16666666666666666</v>
      </c>
      <c r="BE429" t="s">
        <v>2371</v>
      </c>
    </row>
    <row r="430" spans="1:57" x14ac:dyDescent="0.2">
      <c r="A430" t="s">
        <v>2254</v>
      </c>
      <c r="B430" s="1" t="s">
        <v>1385</v>
      </c>
      <c r="C430" s="1" t="s">
        <v>49</v>
      </c>
      <c r="D430">
        <v>14</v>
      </c>
      <c r="E430" t="s">
        <v>1020</v>
      </c>
      <c r="F430" s="18" t="s">
        <v>1021</v>
      </c>
      <c r="G430">
        <v>54.170580999999999</v>
      </c>
      <c r="H430">
        <v>-0.61534299999999997</v>
      </c>
      <c r="I430">
        <v>44</v>
      </c>
      <c r="J430">
        <v>-8.4</v>
      </c>
      <c r="K430" t="s">
        <v>1386</v>
      </c>
      <c r="L430" t="s">
        <v>53</v>
      </c>
      <c r="M430" t="s">
        <v>2365</v>
      </c>
      <c r="N430" t="s">
        <v>54</v>
      </c>
      <c r="P430" s="1" t="s">
        <v>1387</v>
      </c>
      <c r="Q430" t="s">
        <v>131</v>
      </c>
      <c r="R430" s="46" t="s">
        <v>1430</v>
      </c>
      <c r="S430" s="11" t="s">
        <v>58</v>
      </c>
      <c r="T430" t="s">
        <v>1431</v>
      </c>
      <c r="U430" t="s">
        <v>1432</v>
      </c>
      <c r="V430" s="19" t="s">
        <v>1433</v>
      </c>
      <c r="W430" t="s">
        <v>1434</v>
      </c>
      <c r="X430" t="s">
        <v>62</v>
      </c>
      <c r="Y430" t="s">
        <v>79</v>
      </c>
      <c r="AB430" t="s">
        <v>1435</v>
      </c>
      <c r="AC430">
        <v>8</v>
      </c>
      <c r="AD430">
        <v>2</v>
      </c>
      <c r="AE430" t="s">
        <v>202</v>
      </c>
      <c r="AF430" t="s">
        <v>1044</v>
      </c>
      <c r="AG430" t="s">
        <v>67</v>
      </c>
      <c r="AH430" s="1">
        <v>1</v>
      </c>
      <c r="AK430" s="12">
        <f t="shared" si="36"/>
        <v>26.627494671575278</v>
      </c>
      <c r="AM430" s="12">
        <v>17.8</v>
      </c>
      <c r="AO430">
        <v>-7</v>
      </c>
      <c r="AP430" s="15">
        <f t="shared" si="37"/>
        <v>-6.2962834721953058</v>
      </c>
      <c r="AQ430" s="15">
        <v>12.457627118644067</v>
      </c>
      <c r="AS430" s="16">
        <v>0.70900200000000002</v>
      </c>
      <c r="AT430" s="12">
        <v>50</v>
      </c>
      <c r="AU430" s="17">
        <v>1.4000000000000004</v>
      </c>
      <c r="AV430" s="17">
        <f t="shared" si="38"/>
        <v>2.1037165278046945</v>
      </c>
      <c r="AW430" s="48" t="s">
        <v>1392</v>
      </c>
      <c r="AX430" t="s">
        <v>198</v>
      </c>
      <c r="AY430" t="s">
        <v>1821</v>
      </c>
      <c r="AZ430" t="s">
        <v>198</v>
      </c>
      <c r="BA430" t="s">
        <v>198</v>
      </c>
      <c r="BB430" t="s">
        <v>198</v>
      </c>
      <c r="BC430" t="s">
        <v>198</v>
      </c>
      <c r="BD430" s="55">
        <f>1/6</f>
        <v>0.16666666666666666</v>
      </c>
      <c r="BE430" t="s">
        <v>2371</v>
      </c>
    </row>
    <row r="431" spans="1:57" x14ac:dyDescent="0.2">
      <c r="A431" t="s">
        <v>2255</v>
      </c>
      <c r="B431" s="1" t="s">
        <v>1385</v>
      </c>
      <c r="C431" s="1" t="s">
        <v>49</v>
      </c>
      <c r="D431">
        <v>14</v>
      </c>
      <c r="E431" t="s">
        <v>1020</v>
      </c>
      <c r="F431" s="18" t="s">
        <v>1021</v>
      </c>
      <c r="G431">
        <v>54.170580999999999</v>
      </c>
      <c r="H431">
        <v>-0.61534299999999997</v>
      </c>
      <c r="I431">
        <v>44</v>
      </c>
      <c r="J431">
        <v>-8.4</v>
      </c>
      <c r="K431" t="s">
        <v>1386</v>
      </c>
      <c r="L431" t="s">
        <v>53</v>
      </c>
      <c r="M431" t="s">
        <v>2365</v>
      </c>
      <c r="N431" t="s">
        <v>54</v>
      </c>
      <c r="P431" s="1" t="s">
        <v>1387</v>
      </c>
      <c r="Q431" s="1" t="s">
        <v>1436</v>
      </c>
      <c r="R431" s="46" t="s">
        <v>1437</v>
      </c>
      <c r="S431" s="11" t="s">
        <v>58</v>
      </c>
      <c r="T431" t="s">
        <v>1438</v>
      </c>
      <c r="U431" t="s">
        <v>1439</v>
      </c>
      <c r="V431" s="19" t="s">
        <v>1440</v>
      </c>
      <c r="W431" s="19" t="s">
        <v>1427</v>
      </c>
      <c r="X431" t="s">
        <v>62</v>
      </c>
      <c r="Y431" t="s">
        <v>79</v>
      </c>
      <c r="AB431" t="s">
        <v>1441</v>
      </c>
      <c r="AC431">
        <v>1</v>
      </c>
      <c r="AD431">
        <v>0</v>
      </c>
      <c r="AE431" t="s">
        <v>73</v>
      </c>
      <c r="AF431" t="s">
        <v>674</v>
      </c>
      <c r="AG431" t="s">
        <v>1045</v>
      </c>
      <c r="AH431" s="1">
        <v>1</v>
      </c>
      <c r="AK431" s="12">
        <f t="shared" si="36"/>
        <v>26.724375121100561</v>
      </c>
      <c r="AM431" s="12">
        <v>17.899999999999999</v>
      </c>
      <c r="AO431">
        <v>-6.7</v>
      </c>
      <c r="AP431" s="15">
        <f t="shared" si="37"/>
        <v>-6.142243557450108</v>
      </c>
      <c r="AQ431" s="15">
        <v>12.966101694915254</v>
      </c>
      <c r="AS431" s="16">
        <v>0.70875699999999997</v>
      </c>
      <c r="AT431" s="12">
        <v>56</v>
      </c>
      <c r="AU431" s="17">
        <v>1.7000000000000002</v>
      </c>
      <c r="AV431" s="17">
        <f t="shared" si="38"/>
        <v>2.2577564425498924</v>
      </c>
      <c r="AW431" s="48" t="s">
        <v>1392</v>
      </c>
      <c r="AX431" t="s">
        <v>198</v>
      </c>
      <c r="AY431" t="s">
        <v>1821</v>
      </c>
      <c r="AZ431" t="s">
        <v>198</v>
      </c>
      <c r="BA431" t="s">
        <v>1821</v>
      </c>
      <c r="BB431" t="s">
        <v>198</v>
      </c>
      <c r="BC431" t="s">
        <v>1821</v>
      </c>
      <c r="BD431" s="55">
        <f>3/6</f>
        <v>0.5</v>
      </c>
      <c r="BE431" t="s">
        <v>2372</v>
      </c>
    </row>
    <row r="432" spans="1:57" x14ac:dyDescent="0.2">
      <c r="A432" t="s">
        <v>2256</v>
      </c>
      <c r="B432" s="1" t="s">
        <v>1385</v>
      </c>
      <c r="C432" s="1" t="s">
        <v>49</v>
      </c>
      <c r="D432">
        <v>14</v>
      </c>
      <c r="E432" t="s">
        <v>1020</v>
      </c>
      <c r="F432" s="18" t="s">
        <v>1021</v>
      </c>
      <c r="G432">
        <v>54.170580999999999</v>
      </c>
      <c r="H432">
        <v>-0.61534299999999997</v>
      </c>
      <c r="I432">
        <v>44</v>
      </c>
      <c r="J432">
        <v>-8.4</v>
      </c>
      <c r="K432" t="s">
        <v>1386</v>
      </c>
      <c r="L432" t="s">
        <v>53</v>
      </c>
      <c r="M432" t="s">
        <v>2365</v>
      </c>
      <c r="N432" t="s">
        <v>54</v>
      </c>
      <c r="P432" s="1" t="s">
        <v>1387</v>
      </c>
      <c r="Q432" t="s">
        <v>131</v>
      </c>
      <c r="R432" s="46" t="s">
        <v>1442</v>
      </c>
      <c r="S432" s="11" t="s">
        <v>58</v>
      </c>
      <c r="T432" t="s">
        <v>1443</v>
      </c>
      <c r="U432" t="s">
        <v>1444</v>
      </c>
      <c r="V432" s="19" t="s">
        <v>1445</v>
      </c>
      <c r="W432" s="46" t="s">
        <v>77</v>
      </c>
      <c r="X432" t="s">
        <v>79</v>
      </c>
      <c r="Y432" t="s">
        <v>79</v>
      </c>
      <c r="AA432" t="s">
        <v>1446</v>
      </c>
      <c r="AB432" t="s">
        <v>1447</v>
      </c>
      <c r="AC432">
        <v>7</v>
      </c>
      <c r="AD432">
        <v>1</v>
      </c>
      <c r="AE432" t="s">
        <v>73</v>
      </c>
      <c r="AF432" t="s">
        <v>674</v>
      </c>
      <c r="AG432" t="s">
        <v>1045</v>
      </c>
      <c r="AH432" s="1">
        <v>1</v>
      </c>
      <c r="AK432" s="12">
        <f t="shared" si="36"/>
        <v>26.821255570625848</v>
      </c>
      <c r="AM432" s="12">
        <v>18</v>
      </c>
      <c r="AO432">
        <v>-6.64</v>
      </c>
      <c r="AP432" s="15">
        <f t="shared" si="37"/>
        <v>-5.988203642704903</v>
      </c>
      <c r="AQ432" s="15">
        <v>13.067796610169491</v>
      </c>
      <c r="AS432" s="16">
        <v>0.71033900000000005</v>
      </c>
      <c r="AT432" s="12">
        <v>74</v>
      </c>
      <c r="AU432" s="17">
        <v>1.7600000000000007</v>
      </c>
      <c r="AV432" s="17">
        <f t="shared" si="38"/>
        <v>2.4117963572950973</v>
      </c>
      <c r="AW432" s="48" t="s">
        <v>1392</v>
      </c>
      <c r="AX432" t="s">
        <v>198</v>
      </c>
      <c r="AY432" t="s">
        <v>1821</v>
      </c>
      <c r="AZ432" t="s">
        <v>1821</v>
      </c>
      <c r="BA432" t="s">
        <v>1821</v>
      </c>
      <c r="BB432" t="s">
        <v>198</v>
      </c>
      <c r="BC432" t="s">
        <v>1821</v>
      </c>
      <c r="BD432" s="55">
        <f>4/6</f>
        <v>0.66666666666666663</v>
      </c>
      <c r="BE432" t="s">
        <v>2372</v>
      </c>
    </row>
    <row r="433" spans="1:57" x14ac:dyDescent="0.2">
      <c r="A433" t="s">
        <v>2257</v>
      </c>
      <c r="B433" s="1" t="s">
        <v>1385</v>
      </c>
      <c r="C433" s="1" t="s">
        <v>49</v>
      </c>
      <c r="D433">
        <v>14</v>
      </c>
      <c r="E433" t="s">
        <v>1020</v>
      </c>
      <c r="F433" s="18" t="s">
        <v>1021</v>
      </c>
      <c r="G433">
        <v>54.170580999999999</v>
      </c>
      <c r="H433">
        <v>-0.61534299999999997</v>
      </c>
      <c r="I433">
        <v>44</v>
      </c>
      <c r="J433">
        <v>-8.4</v>
      </c>
      <c r="K433" t="s">
        <v>1386</v>
      </c>
      <c r="L433" t="s">
        <v>53</v>
      </c>
      <c r="M433" t="s">
        <v>2365</v>
      </c>
      <c r="N433" t="s">
        <v>54</v>
      </c>
      <c r="P433" s="1" t="s">
        <v>1387</v>
      </c>
      <c r="Q433" s="1" t="s">
        <v>156</v>
      </c>
      <c r="R433" s="46" t="s">
        <v>1448</v>
      </c>
      <c r="S433" s="11" t="s">
        <v>58</v>
      </c>
      <c r="T433" t="s">
        <v>1449</v>
      </c>
      <c r="U433" t="s">
        <v>1450</v>
      </c>
      <c r="V433" s="19" t="s">
        <v>965</v>
      </c>
      <c r="W433" t="s">
        <v>84</v>
      </c>
      <c r="X433" t="s">
        <v>85</v>
      </c>
      <c r="Y433" t="s">
        <v>85</v>
      </c>
      <c r="AA433" t="s">
        <v>1451</v>
      </c>
      <c r="AB433" t="s">
        <v>1452</v>
      </c>
      <c r="AC433">
        <v>1</v>
      </c>
      <c r="AD433">
        <v>0</v>
      </c>
      <c r="AE433" t="s">
        <v>73</v>
      </c>
      <c r="AF433" t="s">
        <v>1053</v>
      </c>
      <c r="AG433" t="s">
        <v>67</v>
      </c>
      <c r="AH433" s="1">
        <v>0</v>
      </c>
      <c r="AK433" s="12">
        <f t="shared" si="36"/>
        <v>26.821255570625848</v>
      </c>
      <c r="AM433" s="12">
        <v>18</v>
      </c>
      <c r="AO433">
        <v>-6.54</v>
      </c>
      <c r="AP433" s="15">
        <f t="shared" si="37"/>
        <v>-5.988203642704903</v>
      </c>
      <c r="AQ433" s="15">
        <v>13.23728813559322</v>
      </c>
      <c r="AS433" s="16">
        <v>0.70953200000000005</v>
      </c>
      <c r="AT433" s="12">
        <v>42</v>
      </c>
      <c r="AU433" s="17">
        <v>1.8600000000000003</v>
      </c>
      <c r="AV433" s="17">
        <f t="shared" si="38"/>
        <v>2.4117963572950973</v>
      </c>
      <c r="AW433" s="48" t="s">
        <v>1392</v>
      </c>
      <c r="AX433" t="s">
        <v>198</v>
      </c>
      <c r="AY433" t="s">
        <v>1821</v>
      </c>
      <c r="AZ433" t="s">
        <v>198</v>
      </c>
      <c r="BA433" t="s">
        <v>198</v>
      </c>
      <c r="BB433" t="s">
        <v>198</v>
      </c>
      <c r="BC433" t="s">
        <v>198</v>
      </c>
      <c r="BD433" s="55">
        <f>1/6</f>
        <v>0.16666666666666666</v>
      </c>
      <c r="BE433" t="s">
        <v>2371</v>
      </c>
    </row>
    <row r="434" spans="1:57" x14ac:dyDescent="0.2">
      <c r="A434" t="s">
        <v>2258</v>
      </c>
      <c r="B434" s="1" t="s">
        <v>1385</v>
      </c>
      <c r="C434" s="1" t="s">
        <v>49</v>
      </c>
      <c r="D434">
        <v>14</v>
      </c>
      <c r="E434" t="s">
        <v>1020</v>
      </c>
      <c r="F434" s="18" t="s">
        <v>1021</v>
      </c>
      <c r="G434">
        <v>54.170580999999999</v>
      </c>
      <c r="H434">
        <v>-0.61534299999999997</v>
      </c>
      <c r="I434">
        <v>44</v>
      </c>
      <c r="J434">
        <v>-8.4</v>
      </c>
      <c r="K434" t="s">
        <v>1386</v>
      </c>
      <c r="L434" t="s">
        <v>53</v>
      </c>
      <c r="M434" t="s">
        <v>2365</v>
      </c>
      <c r="N434" t="s">
        <v>54</v>
      </c>
      <c r="P434" s="1" t="s">
        <v>1453</v>
      </c>
      <c r="Q434" s="1" t="s">
        <v>131</v>
      </c>
      <c r="R434" s="46" t="s">
        <v>1398</v>
      </c>
      <c r="S434" s="11" t="s">
        <v>58</v>
      </c>
      <c r="T434" t="s">
        <v>1454</v>
      </c>
      <c r="U434" t="s">
        <v>1455</v>
      </c>
      <c r="V434" s="21" t="s">
        <v>1456</v>
      </c>
      <c r="W434" s="21" t="s">
        <v>77</v>
      </c>
      <c r="X434" s="1" t="s">
        <v>79</v>
      </c>
      <c r="Y434" s="1" t="s">
        <v>79</v>
      </c>
      <c r="Z434" s="1"/>
      <c r="AA434" s="1" t="s">
        <v>1457</v>
      </c>
      <c r="AB434" s="1" t="s">
        <v>1458</v>
      </c>
      <c r="AC434" s="1">
        <v>10</v>
      </c>
      <c r="AD434" s="1">
        <v>1</v>
      </c>
      <c r="AE434" s="1" t="s">
        <v>202</v>
      </c>
      <c r="AF434" s="1" t="s">
        <v>210</v>
      </c>
      <c r="AG434" s="1" t="s">
        <v>67</v>
      </c>
      <c r="AH434" s="1">
        <v>2</v>
      </c>
      <c r="AK434" s="12">
        <f t="shared" si="36"/>
        <v>26.918136020151135</v>
      </c>
      <c r="AM434" s="12">
        <v>18.100000000000001</v>
      </c>
      <c r="AO434">
        <v>-6.25</v>
      </c>
      <c r="AP434" s="15">
        <f t="shared" si="37"/>
        <v>-5.834163727959691</v>
      </c>
      <c r="AQ434" s="15">
        <v>13.728813559322035</v>
      </c>
      <c r="AS434" s="16">
        <v>0.70822799999999997</v>
      </c>
      <c r="AT434" s="12">
        <v>100</v>
      </c>
      <c r="AU434" s="17">
        <v>2.1500000000000004</v>
      </c>
      <c r="AV434" s="17">
        <f t="shared" si="38"/>
        <v>2.5658362720403094</v>
      </c>
      <c r="AW434" s="48" t="s">
        <v>1459</v>
      </c>
      <c r="AX434" t="s">
        <v>198</v>
      </c>
      <c r="AY434" t="s">
        <v>1821</v>
      </c>
      <c r="AZ434" t="s">
        <v>198</v>
      </c>
      <c r="BA434" t="s">
        <v>198</v>
      </c>
      <c r="BB434" t="s">
        <v>198</v>
      </c>
      <c r="BC434" t="s">
        <v>198</v>
      </c>
      <c r="BD434" s="55">
        <f>1/6</f>
        <v>0.16666666666666666</v>
      </c>
      <c r="BE434" t="s">
        <v>2371</v>
      </c>
    </row>
    <row r="435" spans="1:57" x14ac:dyDescent="0.2">
      <c r="A435" t="s">
        <v>2259</v>
      </c>
      <c r="B435" s="1" t="s">
        <v>1385</v>
      </c>
      <c r="C435" s="1" t="s">
        <v>49</v>
      </c>
      <c r="D435">
        <v>14</v>
      </c>
      <c r="E435" t="s">
        <v>1020</v>
      </c>
      <c r="F435" s="18" t="s">
        <v>1021</v>
      </c>
      <c r="G435">
        <v>54.170580999999999</v>
      </c>
      <c r="H435">
        <v>-0.61534299999999997</v>
      </c>
      <c r="I435">
        <v>44</v>
      </c>
      <c r="J435">
        <v>-8.4</v>
      </c>
      <c r="K435" t="s">
        <v>1386</v>
      </c>
      <c r="L435" t="s">
        <v>53</v>
      </c>
      <c r="M435" t="s">
        <v>2365</v>
      </c>
      <c r="N435" t="s">
        <v>54</v>
      </c>
      <c r="P435" s="1" t="s">
        <v>1387</v>
      </c>
      <c r="Q435" t="s">
        <v>131</v>
      </c>
      <c r="R435" s="46" t="s">
        <v>1460</v>
      </c>
      <c r="S435" s="11" t="s">
        <v>58</v>
      </c>
      <c r="T435" t="s">
        <v>1461</v>
      </c>
      <c r="U435" t="s">
        <v>1462</v>
      </c>
      <c r="V435" s="19" t="s">
        <v>965</v>
      </c>
      <c r="W435" s="46" t="s">
        <v>77</v>
      </c>
      <c r="X435" t="s">
        <v>79</v>
      </c>
      <c r="Y435" t="s">
        <v>79</v>
      </c>
      <c r="AA435" t="s">
        <v>1463</v>
      </c>
      <c r="AB435" t="s">
        <v>1464</v>
      </c>
      <c r="AC435">
        <v>3</v>
      </c>
      <c r="AD435">
        <v>1</v>
      </c>
      <c r="AE435" t="s">
        <v>73</v>
      </c>
      <c r="AF435" t="s">
        <v>434</v>
      </c>
      <c r="AG435" t="s">
        <v>67</v>
      </c>
      <c r="AH435" s="1">
        <v>1</v>
      </c>
      <c r="AK435" s="12">
        <f>(AM435+9.6849)/1.0322</f>
        <v>26.046211974423564</v>
      </c>
      <c r="AM435" s="12">
        <v>17.2</v>
      </c>
      <c r="AO435">
        <v>-8.36</v>
      </c>
      <c r="AP435" s="15">
        <f t="shared" si="37"/>
        <v>-7.2205229606665355</v>
      </c>
      <c r="AQ435" s="15">
        <v>10.152542372881356</v>
      </c>
      <c r="AS435" s="16">
        <v>0.70936399999999999</v>
      </c>
      <c r="AT435" s="12">
        <v>70</v>
      </c>
      <c r="AU435" s="17">
        <v>4.0000000000000924E-2</v>
      </c>
      <c r="AV435" s="17">
        <f t="shared" si="38"/>
        <v>1.1794770393334648</v>
      </c>
      <c r="AW435" s="48" t="s">
        <v>1392</v>
      </c>
      <c r="AX435" t="s">
        <v>198</v>
      </c>
      <c r="AY435" t="s">
        <v>198</v>
      </c>
      <c r="AZ435" t="s">
        <v>198</v>
      </c>
      <c r="BA435" t="s">
        <v>198</v>
      </c>
      <c r="BB435" t="s">
        <v>198</v>
      </c>
      <c r="BC435" t="s">
        <v>198</v>
      </c>
      <c r="BD435" s="55">
        <f>0/6</f>
        <v>0</v>
      </c>
      <c r="BE435" t="s">
        <v>2371</v>
      </c>
    </row>
    <row r="436" spans="1:57" x14ac:dyDescent="0.2">
      <c r="A436" t="s">
        <v>2260</v>
      </c>
      <c r="B436" s="1" t="s">
        <v>1385</v>
      </c>
      <c r="C436" s="1" t="s">
        <v>49</v>
      </c>
      <c r="D436">
        <v>14</v>
      </c>
      <c r="E436" t="s">
        <v>1020</v>
      </c>
      <c r="F436" s="18" t="s">
        <v>1021</v>
      </c>
      <c r="G436">
        <v>54.170580999999999</v>
      </c>
      <c r="H436">
        <v>-0.61534299999999997</v>
      </c>
      <c r="I436">
        <v>44</v>
      </c>
      <c r="J436">
        <v>-8.4</v>
      </c>
      <c r="K436" t="s">
        <v>1386</v>
      </c>
      <c r="L436" t="s">
        <v>53</v>
      </c>
      <c r="M436" t="s">
        <v>2365</v>
      </c>
      <c r="N436" t="s">
        <v>54</v>
      </c>
      <c r="P436" s="1" t="s">
        <v>1387</v>
      </c>
      <c r="Q436" s="1" t="s">
        <v>156</v>
      </c>
      <c r="R436" s="46" t="s">
        <v>1407</v>
      </c>
      <c r="S436" s="11" t="s">
        <v>58</v>
      </c>
      <c r="T436" t="s">
        <v>1465</v>
      </c>
      <c r="U436" t="s">
        <v>1466</v>
      </c>
      <c r="V436" s="19" t="s">
        <v>163</v>
      </c>
      <c r="W436" t="s">
        <v>84</v>
      </c>
      <c r="X436" t="s">
        <v>86</v>
      </c>
      <c r="Y436" t="s">
        <v>85</v>
      </c>
      <c r="AA436" t="s">
        <v>1467</v>
      </c>
      <c r="AB436" t="s">
        <v>1468</v>
      </c>
      <c r="AC436">
        <v>3</v>
      </c>
      <c r="AD436">
        <v>0</v>
      </c>
      <c r="AE436" t="s">
        <v>544</v>
      </c>
      <c r="AF436" t="s">
        <v>1053</v>
      </c>
      <c r="AG436" t="s">
        <v>67</v>
      </c>
      <c r="AH436">
        <v>0</v>
      </c>
      <c r="AK436" s="12"/>
      <c r="AM436" s="12"/>
      <c r="AP436" s="15"/>
      <c r="AS436" s="16">
        <v>0.70866399999999996</v>
      </c>
      <c r="AT436" s="12">
        <v>65</v>
      </c>
      <c r="AU436" s="17"/>
      <c r="AV436" s="17"/>
      <c r="AW436" s="48" t="s">
        <v>1392</v>
      </c>
      <c r="AX436" t="s">
        <v>1556</v>
      </c>
      <c r="AY436" t="s">
        <v>1556</v>
      </c>
      <c r="AZ436" t="s">
        <v>198</v>
      </c>
      <c r="BA436" t="s">
        <v>1556</v>
      </c>
      <c r="BB436" t="s">
        <v>1556</v>
      </c>
      <c r="BC436" t="s">
        <v>198</v>
      </c>
      <c r="BD436" s="55">
        <f>0/2</f>
        <v>0</v>
      </c>
      <c r="BE436" t="s">
        <v>2371</v>
      </c>
    </row>
    <row r="437" spans="1:57" x14ac:dyDescent="0.2">
      <c r="A437" t="s">
        <v>2261</v>
      </c>
      <c r="B437" s="1" t="s">
        <v>1385</v>
      </c>
      <c r="C437" s="1" t="s">
        <v>49</v>
      </c>
      <c r="D437">
        <v>14</v>
      </c>
      <c r="E437" t="s">
        <v>1020</v>
      </c>
      <c r="F437" s="18" t="s">
        <v>1021</v>
      </c>
      <c r="G437">
        <v>54.170580999999999</v>
      </c>
      <c r="H437">
        <v>-0.61534299999999997</v>
      </c>
      <c r="I437">
        <v>44</v>
      </c>
      <c r="J437">
        <v>-8.4</v>
      </c>
      <c r="K437" t="s">
        <v>1386</v>
      </c>
      <c r="L437" t="s">
        <v>53</v>
      </c>
      <c r="M437" t="s">
        <v>2365</v>
      </c>
      <c r="N437" t="s">
        <v>54</v>
      </c>
      <c r="P437" s="1" t="s">
        <v>103</v>
      </c>
      <c r="Q437" s="1" t="s">
        <v>104</v>
      </c>
      <c r="R437" s="46" t="s">
        <v>757</v>
      </c>
      <c r="S437" s="11" t="s">
        <v>58</v>
      </c>
      <c r="T437" t="s">
        <v>1469</v>
      </c>
      <c r="U437" t="s">
        <v>1470</v>
      </c>
      <c r="V437" s="19" t="s">
        <v>1471</v>
      </c>
      <c r="W437" s="46" t="s">
        <v>152</v>
      </c>
      <c r="X437" t="s">
        <v>62</v>
      </c>
      <c r="Y437" t="s">
        <v>79</v>
      </c>
      <c r="AA437" t="s">
        <v>1472</v>
      </c>
      <c r="AB437" t="s">
        <v>1473</v>
      </c>
      <c r="AC437">
        <v>2</v>
      </c>
      <c r="AD437">
        <v>1</v>
      </c>
      <c r="AE437" t="s">
        <v>73</v>
      </c>
      <c r="AF437" t="s">
        <v>674</v>
      </c>
      <c r="AG437" t="s">
        <v>67</v>
      </c>
      <c r="AH437" s="1">
        <v>1</v>
      </c>
      <c r="AK437" s="12">
        <f t="shared" ref="AK437:AK445" si="39">(AM437+9.6849)/1.0322</f>
        <v>25.368048827746559</v>
      </c>
      <c r="AM437" s="12">
        <v>16.5</v>
      </c>
      <c r="AO437">
        <v>-9.69</v>
      </c>
      <c r="AP437" s="15">
        <f t="shared" si="37"/>
        <v>-8.2988023638829702</v>
      </c>
      <c r="AQ437" s="15">
        <v>7.898305084745763</v>
      </c>
      <c r="AS437" s="16">
        <v>0.70848</v>
      </c>
      <c r="AT437" s="12">
        <v>34</v>
      </c>
      <c r="AU437" s="17">
        <v>-1.2899999999999991</v>
      </c>
      <c r="AV437" s="17">
        <f t="shared" si="38"/>
        <v>0.10119763611703014</v>
      </c>
      <c r="AW437" s="48" t="s">
        <v>1392</v>
      </c>
      <c r="AX437" t="s">
        <v>1821</v>
      </c>
      <c r="AY437" t="s">
        <v>198</v>
      </c>
      <c r="AZ437" t="s">
        <v>198</v>
      </c>
      <c r="BA437" t="s">
        <v>198</v>
      </c>
      <c r="BB437" t="s">
        <v>198</v>
      </c>
      <c r="BC437" t="s">
        <v>198</v>
      </c>
      <c r="BD437" s="55">
        <f>1/6</f>
        <v>0.16666666666666666</v>
      </c>
      <c r="BE437" t="s">
        <v>2371</v>
      </c>
    </row>
    <row r="438" spans="1:57" x14ac:dyDescent="0.2">
      <c r="A438" t="s">
        <v>2262</v>
      </c>
      <c r="B438" s="1" t="s">
        <v>1385</v>
      </c>
      <c r="C438" s="1" t="s">
        <v>49</v>
      </c>
      <c r="D438">
        <v>14</v>
      </c>
      <c r="E438" t="s">
        <v>1020</v>
      </c>
      <c r="F438" s="18" t="s">
        <v>1021</v>
      </c>
      <c r="G438">
        <v>54.170580999999999</v>
      </c>
      <c r="H438">
        <v>-0.61534299999999997</v>
      </c>
      <c r="I438">
        <v>44</v>
      </c>
      <c r="J438">
        <v>-8.4</v>
      </c>
      <c r="K438" t="s">
        <v>1386</v>
      </c>
      <c r="L438" t="s">
        <v>53</v>
      </c>
      <c r="M438" t="s">
        <v>2365</v>
      </c>
      <c r="N438" t="s">
        <v>54</v>
      </c>
      <c r="P438" s="1" t="s">
        <v>1387</v>
      </c>
      <c r="Q438" t="s">
        <v>131</v>
      </c>
      <c r="R438" s="46" t="s">
        <v>757</v>
      </c>
      <c r="S438" s="11" t="s">
        <v>58</v>
      </c>
      <c r="T438" t="s">
        <v>1474</v>
      </c>
      <c r="U438" t="s">
        <v>1475</v>
      </c>
      <c r="V438" s="19" t="s">
        <v>1471</v>
      </c>
      <c r="W438" s="46" t="s">
        <v>152</v>
      </c>
      <c r="X438" t="s">
        <v>62</v>
      </c>
      <c r="Y438" t="s">
        <v>79</v>
      </c>
      <c r="AA438" t="s">
        <v>1476</v>
      </c>
      <c r="AB438" t="s">
        <v>1477</v>
      </c>
      <c r="AC438">
        <v>4</v>
      </c>
      <c r="AD438">
        <v>1</v>
      </c>
      <c r="AE438" t="s">
        <v>202</v>
      </c>
      <c r="AF438" t="s">
        <v>1044</v>
      </c>
      <c r="AG438" t="s">
        <v>67</v>
      </c>
      <c r="AH438" s="1">
        <v>1</v>
      </c>
      <c r="AK438" s="12">
        <f t="shared" si="39"/>
        <v>26.627494671575278</v>
      </c>
      <c r="AM438" s="12">
        <v>17.8</v>
      </c>
      <c r="AO438">
        <v>-7.07</v>
      </c>
      <c r="AP438" s="15">
        <f t="shared" si="37"/>
        <v>-6.2962834721953058</v>
      </c>
      <c r="AQ438" s="15">
        <v>12.338983050847457</v>
      </c>
      <c r="AS438" s="16">
        <v>0.70976700000000004</v>
      </c>
      <c r="AT438" s="12">
        <v>66</v>
      </c>
      <c r="AU438" s="17">
        <v>1.33</v>
      </c>
      <c r="AV438" s="17">
        <f t="shared" si="38"/>
        <v>2.1037165278046945</v>
      </c>
      <c r="AW438" s="48" t="s">
        <v>1392</v>
      </c>
      <c r="AX438" t="s">
        <v>198</v>
      </c>
      <c r="AY438" t="s">
        <v>1821</v>
      </c>
      <c r="AZ438" t="s">
        <v>198</v>
      </c>
      <c r="BA438" t="s">
        <v>198</v>
      </c>
      <c r="BB438" t="s">
        <v>198</v>
      </c>
      <c r="BC438" t="s">
        <v>198</v>
      </c>
      <c r="BD438" s="55">
        <f>1/6</f>
        <v>0.16666666666666666</v>
      </c>
      <c r="BE438" t="s">
        <v>2371</v>
      </c>
    </row>
    <row r="439" spans="1:57" x14ac:dyDescent="0.2">
      <c r="A439" t="s">
        <v>2263</v>
      </c>
      <c r="B439" s="1" t="s">
        <v>1385</v>
      </c>
      <c r="C439" s="1" t="s">
        <v>49</v>
      </c>
      <c r="D439">
        <v>14</v>
      </c>
      <c r="E439" t="s">
        <v>1020</v>
      </c>
      <c r="F439" s="18" t="s">
        <v>1021</v>
      </c>
      <c r="G439">
        <v>54.170580999999999</v>
      </c>
      <c r="H439">
        <v>-0.61534299999999997</v>
      </c>
      <c r="I439">
        <v>44</v>
      </c>
      <c r="J439">
        <v>-8.4</v>
      </c>
      <c r="K439" t="s">
        <v>1386</v>
      </c>
      <c r="L439" t="s">
        <v>53</v>
      </c>
      <c r="M439" t="s">
        <v>2365</v>
      </c>
      <c r="N439" t="s">
        <v>54</v>
      </c>
      <c r="P439" s="1" t="s">
        <v>1387</v>
      </c>
      <c r="Q439" t="s">
        <v>131</v>
      </c>
      <c r="R439" s="46" t="s">
        <v>1442</v>
      </c>
      <c r="S439" s="11" t="s">
        <v>58</v>
      </c>
      <c r="T439" t="s">
        <v>1478</v>
      </c>
      <c r="U439" t="s">
        <v>1479</v>
      </c>
      <c r="V439" s="19" t="s">
        <v>1106</v>
      </c>
      <c r="W439" s="46" t="s">
        <v>152</v>
      </c>
      <c r="X439" t="s">
        <v>62</v>
      </c>
      <c r="Y439" t="s">
        <v>79</v>
      </c>
      <c r="AA439" t="s">
        <v>1480</v>
      </c>
      <c r="AB439" t="s">
        <v>1481</v>
      </c>
      <c r="AC439">
        <v>11</v>
      </c>
      <c r="AD439">
        <v>1</v>
      </c>
      <c r="AE439" t="s">
        <v>73</v>
      </c>
      <c r="AF439" t="s">
        <v>1482</v>
      </c>
      <c r="AG439" t="s">
        <v>67</v>
      </c>
      <c r="AH439">
        <v>2</v>
      </c>
      <c r="AK439" s="12">
        <f t="shared" si="39"/>
        <v>25.755570625847703</v>
      </c>
      <c r="AM439" s="12">
        <v>16.899999999999999</v>
      </c>
      <c r="AO439">
        <v>-8.9499999999999993</v>
      </c>
      <c r="AP439" s="15">
        <f t="shared" si="37"/>
        <v>-7.6826427049021504</v>
      </c>
      <c r="AQ439" s="15">
        <v>9.1525423728813564</v>
      </c>
      <c r="AS439" s="16">
        <v>0.70913199999999998</v>
      </c>
      <c r="AT439" s="12">
        <v>72</v>
      </c>
      <c r="AU439" s="17">
        <v>-0.54999999999999893</v>
      </c>
      <c r="AV439" s="17">
        <f t="shared" si="38"/>
        <v>0.71735729509784996</v>
      </c>
      <c r="AW439" s="48" t="s">
        <v>1392</v>
      </c>
      <c r="AX439" t="s">
        <v>198</v>
      </c>
      <c r="AY439" t="s">
        <v>198</v>
      </c>
      <c r="AZ439" t="s">
        <v>198</v>
      </c>
      <c r="BA439" t="s">
        <v>198</v>
      </c>
      <c r="BB439" t="s">
        <v>198</v>
      </c>
      <c r="BC439" t="s">
        <v>198</v>
      </c>
      <c r="BD439" s="55">
        <f>0/6</f>
        <v>0</v>
      </c>
      <c r="BE439" t="s">
        <v>2371</v>
      </c>
    </row>
    <row r="440" spans="1:57" x14ac:dyDescent="0.2">
      <c r="A440" t="s">
        <v>2264</v>
      </c>
      <c r="B440" s="1" t="s">
        <v>1385</v>
      </c>
      <c r="C440" s="1" t="s">
        <v>49</v>
      </c>
      <c r="D440">
        <v>14</v>
      </c>
      <c r="E440" t="s">
        <v>1020</v>
      </c>
      <c r="F440" s="18" t="s">
        <v>1021</v>
      </c>
      <c r="G440">
        <v>54.170580999999999</v>
      </c>
      <c r="H440">
        <v>-0.61534299999999997</v>
      </c>
      <c r="I440">
        <v>44</v>
      </c>
      <c r="J440">
        <v>-8.4</v>
      </c>
      <c r="K440" t="s">
        <v>1386</v>
      </c>
      <c r="L440" t="s">
        <v>53</v>
      </c>
      <c r="M440" t="s">
        <v>2365</v>
      </c>
      <c r="N440" t="s">
        <v>54</v>
      </c>
      <c r="P440" s="1" t="s">
        <v>1387</v>
      </c>
      <c r="Q440" s="18" t="s">
        <v>56</v>
      </c>
      <c r="R440" s="46" t="s">
        <v>1411</v>
      </c>
      <c r="S440" s="11" t="s">
        <v>58</v>
      </c>
      <c r="T440" t="s">
        <v>1483</v>
      </c>
      <c r="U440" t="s">
        <v>1484</v>
      </c>
      <c r="V440" s="19" t="s">
        <v>1485</v>
      </c>
      <c r="W440" t="s">
        <v>115</v>
      </c>
      <c r="X440" t="s">
        <v>79</v>
      </c>
      <c r="Y440" t="s">
        <v>79</v>
      </c>
      <c r="AA440" t="s">
        <v>1486</v>
      </c>
      <c r="AB440" t="s">
        <v>198</v>
      </c>
      <c r="AC440">
        <v>0</v>
      </c>
      <c r="AD440">
        <v>0</v>
      </c>
      <c r="AE440" t="s">
        <v>202</v>
      </c>
      <c r="AF440" t="s">
        <v>66</v>
      </c>
      <c r="AG440" t="s">
        <v>67</v>
      </c>
      <c r="AH440" s="1">
        <v>1</v>
      </c>
      <c r="AK440" s="12">
        <f t="shared" si="39"/>
        <v>25.464929277271846</v>
      </c>
      <c r="AM440" s="12">
        <v>16.600000000000001</v>
      </c>
      <c r="AO440">
        <v>-9.4700000000000006</v>
      </c>
      <c r="AP440" s="15">
        <f t="shared" si="37"/>
        <v>-8.1447624491377653</v>
      </c>
      <c r="AQ440" s="15">
        <v>8.2711864406779654</v>
      </c>
      <c r="AS440" s="16">
        <v>0.71022799999999997</v>
      </c>
      <c r="AT440" s="12">
        <v>50</v>
      </c>
      <c r="AU440" s="17">
        <v>-1.0700000000000003</v>
      </c>
      <c r="AV440" s="17">
        <f t="shared" si="38"/>
        <v>0.2552375508622351</v>
      </c>
      <c r="AW440" s="48" t="s">
        <v>1392</v>
      </c>
      <c r="AX440" t="s">
        <v>198</v>
      </c>
      <c r="AY440" t="s">
        <v>198</v>
      </c>
      <c r="AZ440" t="s">
        <v>1821</v>
      </c>
      <c r="BA440" t="s">
        <v>1821</v>
      </c>
      <c r="BB440" t="s">
        <v>198</v>
      </c>
      <c r="BC440" t="s">
        <v>198</v>
      </c>
      <c r="BD440" s="55">
        <f>2/6</f>
        <v>0.33333333333333331</v>
      </c>
      <c r="BE440" t="s">
        <v>2371</v>
      </c>
    </row>
    <row r="441" spans="1:57" x14ac:dyDescent="0.2">
      <c r="A441" t="s">
        <v>2265</v>
      </c>
      <c r="B441" s="1" t="s">
        <v>1385</v>
      </c>
      <c r="C441" s="1" t="s">
        <v>49</v>
      </c>
      <c r="D441">
        <v>14</v>
      </c>
      <c r="E441" t="s">
        <v>1020</v>
      </c>
      <c r="F441" s="18" t="s">
        <v>1021</v>
      </c>
      <c r="G441">
        <v>54.170580999999999</v>
      </c>
      <c r="H441">
        <v>-0.61534299999999997</v>
      </c>
      <c r="I441">
        <v>44</v>
      </c>
      <c r="J441">
        <v>-8.4</v>
      </c>
      <c r="K441" t="s">
        <v>1386</v>
      </c>
      <c r="L441" t="s">
        <v>53</v>
      </c>
      <c r="M441" t="s">
        <v>2365</v>
      </c>
      <c r="N441" t="s">
        <v>54</v>
      </c>
      <c r="P441" s="1" t="s">
        <v>1387</v>
      </c>
      <c r="Q441" t="s">
        <v>131</v>
      </c>
      <c r="R441" s="46" t="s">
        <v>1398</v>
      </c>
      <c r="S441" s="11" t="s">
        <v>58</v>
      </c>
      <c r="T441" t="s">
        <v>1487</v>
      </c>
      <c r="U441" t="s">
        <v>1488</v>
      </c>
      <c r="V441" s="19" t="s">
        <v>265</v>
      </c>
      <c r="W441" t="s">
        <v>77</v>
      </c>
      <c r="X441" t="s">
        <v>79</v>
      </c>
      <c r="Y441" t="s">
        <v>79</v>
      </c>
      <c r="AA441" t="s">
        <v>1489</v>
      </c>
      <c r="AB441" t="s">
        <v>1490</v>
      </c>
      <c r="AC441">
        <v>7</v>
      </c>
      <c r="AD441">
        <v>2</v>
      </c>
      <c r="AE441" t="s">
        <v>65</v>
      </c>
      <c r="AF441" t="s">
        <v>1044</v>
      </c>
      <c r="AG441" t="s">
        <v>67</v>
      </c>
      <c r="AH441" s="1">
        <v>1</v>
      </c>
      <c r="AK441" s="12">
        <f t="shared" si="39"/>
        <v>26.046211974423564</v>
      </c>
      <c r="AM441" s="12">
        <v>17.2</v>
      </c>
      <c r="AO441">
        <v>-8.2100000000000009</v>
      </c>
      <c r="AP441" s="15">
        <f t="shared" si="37"/>
        <v>-7.2205229606665355</v>
      </c>
      <c r="AQ441" s="15">
        <v>10.406779661016948</v>
      </c>
      <c r="AS441" s="16">
        <v>0.70918899999999996</v>
      </c>
      <c r="AT441" s="12">
        <v>77</v>
      </c>
      <c r="AU441" s="17">
        <v>0.1899999999999995</v>
      </c>
      <c r="AV441" s="17">
        <f t="shared" si="38"/>
        <v>1.1794770393334648</v>
      </c>
      <c r="AW441" s="48" t="s">
        <v>1392</v>
      </c>
      <c r="AX441" t="s">
        <v>198</v>
      </c>
      <c r="AY441" t="s">
        <v>198</v>
      </c>
      <c r="AZ441" t="s">
        <v>198</v>
      </c>
      <c r="BA441" t="s">
        <v>198</v>
      </c>
      <c r="BB441" t="s">
        <v>198</v>
      </c>
      <c r="BC441" t="s">
        <v>198</v>
      </c>
      <c r="BD441" s="55">
        <f>0/6</f>
        <v>0</v>
      </c>
      <c r="BE441" t="s">
        <v>2371</v>
      </c>
    </row>
    <row r="442" spans="1:57" x14ac:dyDescent="0.2">
      <c r="A442" t="s">
        <v>2266</v>
      </c>
      <c r="B442" s="1" t="s">
        <v>1385</v>
      </c>
      <c r="C442" s="1" t="s">
        <v>49</v>
      </c>
      <c r="D442">
        <v>14</v>
      </c>
      <c r="E442" t="s">
        <v>1020</v>
      </c>
      <c r="F442" s="18" t="s">
        <v>1021</v>
      </c>
      <c r="G442">
        <v>54.170580999999999</v>
      </c>
      <c r="H442">
        <v>-0.61534299999999997</v>
      </c>
      <c r="I442">
        <v>44</v>
      </c>
      <c r="J442">
        <v>-8.4</v>
      </c>
      <c r="K442" t="s">
        <v>1386</v>
      </c>
      <c r="L442" t="s">
        <v>53</v>
      </c>
      <c r="M442" t="s">
        <v>2365</v>
      </c>
      <c r="N442" t="s">
        <v>54</v>
      </c>
      <c r="P442" s="1" t="s">
        <v>1387</v>
      </c>
      <c r="Q442" s="1" t="s">
        <v>131</v>
      </c>
      <c r="R442" s="46" t="s">
        <v>1411</v>
      </c>
      <c r="S442" s="11" t="s">
        <v>58</v>
      </c>
      <c r="T442" t="s">
        <v>1491</v>
      </c>
      <c r="U442" t="s">
        <v>1492</v>
      </c>
      <c r="V442" s="19" t="s">
        <v>229</v>
      </c>
      <c r="W442" t="s">
        <v>140</v>
      </c>
      <c r="X442" t="s">
        <v>79</v>
      </c>
      <c r="Y442" t="s">
        <v>85</v>
      </c>
      <c r="AA442" t="s">
        <v>1493</v>
      </c>
      <c r="AB442" t="s">
        <v>1494</v>
      </c>
      <c r="AC442">
        <v>3</v>
      </c>
      <c r="AD442">
        <v>0</v>
      </c>
      <c r="AE442" t="s">
        <v>73</v>
      </c>
      <c r="AF442" t="s">
        <v>66</v>
      </c>
      <c r="AG442" t="s">
        <v>1495</v>
      </c>
      <c r="AH442">
        <v>0</v>
      </c>
      <c r="AK442" s="12">
        <f t="shared" si="39"/>
        <v>26.046211974423564</v>
      </c>
      <c r="AM442" s="12">
        <v>17.2</v>
      </c>
      <c r="AO442">
        <v>-8.33</v>
      </c>
      <c r="AP442" s="15">
        <f t="shared" si="37"/>
        <v>-7.2205229606665355</v>
      </c>
      <c r="AQ442" s="15">
        <v>10.203389830508474</v>
      </c>
      <c r="AS442" s="16">
        <v>0.70906400000000003</v>
      </c>
      <c r="AT442" s="12">
        <v>84</v>
      </c>
      <c r="AU442" s="17">
        <v>7.0000000000000284E-2</v>
      </c>
      <c r="AV442" s="17">
        <f t="shared" si="38"/>
        <v>1.1794770393334648</v>
      </c>
      <c r="AW442" s="48" t="s">
        <v>1392</v>
      </c>
      <c r="AX442" t="s">
        <v>198</v>
      </c>
      <c r="AY442" t="s">
        <v>198</v>
      </c>
      <c r="AZ442" t="s">
        <v>198</v>
      </c>
      <c r="BA442" t="s">
        <v>198</v>
      </c>
      <c r="BB442" t="s">
        <v>198</v>
      </c>
      <c r="BC442" t="s">
        <v>198</v>
      </c>
      <c r="BD442" s="55">
        <f>0/6</f>
        <v>0</v>
      </c>
      <c r="BE442" t="s">
        <v>2371</v>
      </c>
    </row>
    <row r="443" spans="1:57" x14ac:dyDescent="0.2">
      <c r="A443" t="s">
        <v>2267</v>
      </c>
      <c r="B443" s="1" t="s">
        <v>1385</v>
      </c>
      <c r="C443" s="1" t="s">
        <v>49</v>
      </c>
      <c r="D443">
        <v>14</v>
      </c>
      <c r="E443" t="s">
        <v>1020</v>
      </c>
      <c r="F443" s="18" t="s">
        <v>1021</v>
      </c>
      <c r="G443">
        <v>54.170580999999999</v>
      </c>
      <c r="H443">
        <v>-0.61534299999999997</v>
      </c>
      <c r="I443">
        <v>44</v>
      </c>
      <c r="J443">
        <v>-8.4</v>
      </c>
      <c r="K443" t="s">
        <v>1386</v>
      </c>
      <c r="L443" t="s">
        <v>53</v>
      </c>
      <c r="M443" t="s">
        <v>2365</v>
      </c>
      <c r="N443" t="s">
        <v>54</v>
      </c>
      <c r="P443" s="1" t="s">
        <v>1387</v>
      </c>
      <c r="Q443" s="18" t="s">
        <v>56</v>
      </c>
      <c r="R443" s="46" t="s">
        <v>1448</v>
      </c>
      <c r="S443" s="11" t="s">
        <v>58</v>
      </c>
      <c r="T443" t="s">
        <v>1496</v>
      </c>
      <c r="U443" t="s">
        <v>1497</v>
      </c>
      <c r="V443" s="19" t="s">
        <v>71</v>
      </c>
      <c r="W443" t="s">
        <v>71</v>
      </c>
      <c r="X443" t="s">
        <v>85</v>
      </c>
      <c r="Y443" t="s">
        <v>85</v>
      </c>
      <c r="AA443" t="s">
        <v>1498</v>
      </c>
      <c r="AB443" t="s">
        <v>198</v>
      </c>
      <c r="AC443">
        <v>0</v>
      </c>
      <c r="AD443">
        <v>0</v>
      </c>
      <c r="AE443" t="s">
        <v>544</v>
      </c>
      <c r="AF443" t="s">
        <v>1044</v>
      </c>
      <c r="AG443" t="s">
        <v>67</v>
      </c>
      <c r="AH443">
        <v>0</v>
      </c>
      <c r="AK443" s="12">
        <f t="shared" si="39"/>
        <v>26.918136020151135</v>
      </c>
      <c r="AM443" s="12">
        <v>18.100000000000001</v>
      </c>
      <c r="AO443">
        <v>-6.37</v>
      </c>
      <c r="AP443" s="15">
        <f t="shared" si="37"/>
        <v>-5.834163727959691</v>
      </c>
      <c r="AQ443" s="15">
        <v>13.525423728813559</v>
      </c>
      <c r="AS443" s="16">
        <v>0.70954899999999999</v>
      </c>
      <c r="AT443" s="12">
        <v>101</v>
      </c>
      <c r="AU443" s="17">
        <v>2.0300000000000002</v>
      </c>
      <c r="AV443" s="17">
        <f t="shared" si="38"/>
        <v>2.5658362720403094</v>
      </c>
      <c r="AW443" s="48" t="s">
        <v>1392</v>
      </c>
      <c r="AX443" t="s">
        <v>198</v>
      </c>
      <c r="AY443" t="s">
        <v>1821</v>
      </c>
      <c r="AZ443" t="s">
        <v>198</v>
      </c>
      <c r="BA443" t="s">
        <v>198</v>
      </c>
      <c r="BB443" t="s">
        <v>198</v>
      </c>
      <c r="BC443" t="s">
        <v>198</v>
      </c>
      <c r="BD443" s="55">
        <f>1/6</f>
        <v>0.16666666666666666</v>
      </c>
      <c r="BE443" t="s">
        <v>2371</v>
      </c>
    </row>
    <row r="444" spans="1:57" x14ac:dyDescent="0.2">
      <c r="A444" t="s">
        <v>2268</v>
      </c>
      <c r="B444" s="1" t="s">
        <v>1385</v>
      </c>
      <c r="C444" s="1" t="s">
        <v>49</v>
      </c>
      <c r="D444">
        <v>14</v>
      </c>
      <c r="E444" t="s">
        <v>1020</v>
      </c>
      <c r="F444" s="18" t="s">
        <v>1021</v>
      </c>
      <c r="G444">
        <v>54.170580999999999</v>
      </c>
      <c r="H444">
        <v>-0.61534299999999997</v>
      </c>
      <c r="I444">
        <v>44</v>
      </c>
      <c r="J444">
        <v>-8.4</v>
      </c>
      <c r="K444" t="s">
        <v>1386</v>
      </c>
      <c r="L444" t="s">
        <v>53</v>
      </c>
      <c r="M444" t="s">
        <v>2365</v>
      </c>
      <c r="N444" t="s">
        <v>54</v>
      </c>
      <c r="P444" s="1" t="s">
        <v>1387</v>
      </c>
      <c r="Q444" s="18" t="s">
        <v>56</v>
      </c>
      <c r="R444" s="46" t="s">
        <v>1411</v>
      </c>
      <c r="S444" s="11" t="s">
        <v>58</v>
      </c>
      <c r="T444" t="s">
        <v>1499</v>
      </c>
      <c r="U444" t="s">
        <v>1500</v>
      </c>
      <c r="V444" s="19" t="s">
        <v>1501</v>
      </c>
      <c r="W444" s="46" t="s">
        <v>146</v>
      </c>
      <c r="X444" t="s">
        <v>85</v>
      </c>
      <c r="Y444" t="s">
        <v>85</v>
      </c>
      <c r="AA444" t="s">
        <v>1502</v>
      </c>
      <c r="AB444" t="s">
        <v>198</v>
      </c>
      <c r="AC444">
        <v>0</v>
      </c>
      <c r="AD444">
        <v>0</v>
      </c>
      <c r="AE444" t="s">
        <v>65</v>
      </c>
      <c r="AF444" t="s">
        <v>1044</v>
      </c>
      <c r="AG444" t="s">
        <v>67</v>
      </c>
      <c r="AH444">
        <v>0</v>
      </c>
      <c r="AK444" s="12">
        <f t="shared" si="39"/>
        <v>25.755570625847703</v>
      </c>
      <c r="AM444" s="12">
        <v>16.899999999999999</v>
      </c>
      <c r="AO444">
        <v>-8.89</v>
      </c>
      <c r="AP444" s="15">
        <f t="shared" si="37"/>
        <v>-7.6826427049021504</v>
      </c>
      <c r="AQ444" s="15">
        <v>9.2542372881355917</v>
      </c>
      <c r="AS444" s="16">
        <v>0.71057000000000003</v>
      </c>
      <c r="AT444" s="12">
        <v>58</v>
      </c>
      <c r="AU444" s="17">
        <v>-0.49000000000000021</v>
      </c>
      <c r="AV444" s="17">
        <f t="shared" si="38"/>
        <v>0.71735729509784996</v>
      </c>
      <c r="AW444" s="48" t="s">
        <v>1392</v>
      </c>
      <c r="AX444" t="s">
        <v>198</v>
      </c>
      <c r="AY444" t="s">
        <v>198</v>
      </c>
      <c r="AZ444" t="s">
        <v>1821</v>
      </c>
      <c r="BA444" t="s">
        <v>1821</v>
      </c>
      <c r="BB444" t="s">
        <v>1821</v>
      </c>
      <c r="BC444" t="s">
        <v>1821</v>
      </c>
      <c r="BD444" s="55">
        <f>4/6</f>
        <v>0.66666666666666663</v>
      </c>
      <c r="BE444" t="s">
        <v>2372</v>
      </c>
    </row>
    <row r="445" spans="1:57" x14ac:dyDescent="0.2">
      <c r="A445" t="s">
        <v>2269</v>
      </c>
      <c r="B445" s="1" t="s">
        <v>1385</v>
      </c>
      <c r="C445" s="1" t="s">
        <v>49</v>
      </c>
      <c r="D445">
        <v>14</v>
      </c>
      <c r="E445" t="s">
        <v>1020</v>
      </c>
      <c r="F445" s="18" t="s">
        <v>1021</v>
      </c>
      <c r="G445">
        <v>54.170580999999999</v>
      </c>
      <c r="H445">
        <v>-0.61534299999999997</v>
      </c>
      <c r="I445">
        <v>44</v>
      </c>
      <c r="J445">
        <v>-8.4</v>
      </c>
      <c r="K445" t="s">
        <v>1386</v>
      </c>
      <c r="L445" t="s">
        <v>53</v>
      </c>
      <c r="M445" t="s">
        <v>2365</v>
      </c>
      <c r="N445" t="s">
        <v>54</v>
      </c>
      <c r="P445" s="1" t="s">
        <v>1387</v>
      </c>
      <c r="Q445" s="1" t="s">
        <v>131</v>
      </c>
      <c r="R445" s="46" t="s">
        <v>1407</v>
      </c>
      <c r="S445" s="11" t="s">
        <v>58</v>
      </c>
      <c r="T445" t="s">
        <v>1503</v>
      </c>
      <c r="U445" t="s">
        <v>1504</v>
      </c>
      <c r="V445" s="19" t="s">
        <v>265</v>
      </c>
      <c r="W445" t="s">
        <v>84</v>
      </c>
      <c r="X445" t="s">
        <v>62</v>
      </c>
      <c r="Y445" t="s">
        <v>85</v>
      </c>
      <c r="AA445" t="s">
        <v>1505</v>
      </c>
      <c r="AB445" t="s">
        <v>1506</v>
      </c>
      <c r="AC445">
        <v>6</v>
      </c>
      <c r="AD445">
        <v>0</v>
      </c>
      <c r="AE445" t="s">
        <v>73</v>
      </c>
      <c r="AF445" t="s">
        <v>66</v>
      </c>
      <c r="AG445" t="s">
        <v>119</v>
      </c>
      <c r="AH445">
        <v>0</v>
      </c>
      <c r="AK445" s="12">
        <f t="shared" si="39"/>
        <v>25.755570625847703</v>
      </c>
      <c r="AM445" s="12">
        <v>16.899999999999999</v>
      </c>
      <c r="AO445">
        <v>-8.9499999999999993</v>
      </c>
      <c r="AP445" s="15">
        <f t="shared" si="37"/>
        <v>-7.6826427049021504</v>
      </c>
      <c r="AQ445" s="15">
        <v>9.1525423728813564</v>
      </c>
      <c r="AS445" s="16">
        <v>0.70860999999999996</v>
      </c>
      <c r="AT445" s="12">
        <v>79</v>
      </c>
      <c r="AU445" s="17">
        <v>-0.54999999999999893</v>
      </c>
      <c r="AV445" s="17">
        <f t="shared" si="38"/>
        <v>0.71735729509784996</v>
      </c>
      <c r="AW445" s="48" t="s">
        <v>1392</v>
      </c>
      <c r="AX445" t="s">
        <v>198</v>
      </c>
      <c r="AY445" t="s">
        <v>198</v>
      </c>
      <c r="AZ445" t="s">
        <v>198</v>
      </c>
      <c r="BA445" t="s">
        <v>198</v>
      </c>
      <c r="BB445" t="s">
        <v>198</v>
      </c>
      <c r="BC445" t="s">
        <v>198</v>
      </c>
      <c r="BD445" s="55">
        <f>2/5</f>
        <v>0.4</v>
      </c>
      <c r="BE445" t="s">
        <v>2371</v>
      </c>
    </row>
    <row r="446" spans="1:57" x14ac:dyDescent="0.2">
      <c r="A446" t="s">
        <v>2270</v>
      </c>
      <c r="B446" s="1" t="s">
        <v>1385</v>
      </c>
      <c r="C446" s="1" t="s">
        <v>49</v>
      </c>
      <c r="D446">
        <v>14</v>
      </c>
      <c r="E446" t="s">
        <v>1020</v>
      </c>
      <c r="F446" s="18" t="s">
        <v>1021</v>
      </c>
      <c r="G446">
        <v>54.170580999999999</v>
      </c>
      <c r="H446">
        <v>-0.61534299999999997</v>
      </c>
      <c r="I446">
        <v>44</v>
      </c>
      <c r="J446">
        <v>-8.4</v>
      </c>
      <c r="K446" t="s">
        <v>1386</v>
      </c>
      <c r="L446" t="s">
        <v>53</v>
      </c>
      <c r="M446" t="s">
        <v>2365</v>
      </c>
      <c r="N446" t="s">
        <v>54</v>
      </c>
      <c r="P446" s="1" t="s">
        <v>1387</v>
      </c>
      <c r="Q446" t="s">
        <v>131</v>
      </c>
      <c r="R446" s="46" t="s">
        <v>1448</v>
      </c>
      <c r="S446" s="11" t="s">
        <v>58</v>
      </c>
      <c r="T446" t="s">
        <v>1507</v>
      </c>
      <c r="U446" t="s">
        <v>1508</v>
      </c>
      <c r="V446" s="19" t="s">
        <v>1509</v>
      </c>
      <c r="W446" t="s">
        <v>1322</v>
      </c>
      <c r="X446" t="s">
        <v>62</v>
      </c>
      <c r="Y446" t="s">
        <v>79</v>
      </c>
      <c r="AA446" t="s">
        <v>1510</v>
      </c>
      <c r="AB446" t="s">
        <v>1511</v>
      </c>
      <c r="AC446">
        <v>3</v>
      </c>
      <c r="AD446">
        <v>1</v>
      </c>
      <c r="AE446" t="s">
        <v>202</v>
      </c>
      <c r="AF446" t="s">
        <v>1044</v>
      </c>
      <c r="AG446" t="s">
        <v>1512</v>
      </c>
      <c r="AH446">
        <v>1</v>
      </c>
      <c r="AK446" s="12"/>
      <c r="AM446" s="12"/>
      <c r="AP446" s="15"/>
      <c r="AS446" s="16">
        <v>0.70885699999999996</v>
      </c>
      <c r="AT446" s="12">
        <v>79</v>
      </c>
      <c r="AU446" s="17"/>
      <c r="AV446" s="17"/>
      <c r="AW446" s="48" t="s">
        <v>1392</v>
      </c>
      <c r="AX446" t="s">
        <v>1556</v>
      </c>
      <c r="AY446" t="s">
        <v>1556</v>
      </c>
      <c r="AZ446" t="s">
        <v>198</v>
      </c>
      <c r="BA446" t="s">
        <v>1556</v>
      </c>
      <c r="BB446" t="s">
        <v>1556</v>
      </c>
      <c r="BC446" t="s">
        <v>1821</v>
      </c>
      <c r="BD446" s="55">
        <f>1/2</f>
        <v>0.5</v>
      </c>
      <c r="BE446" t="s">
        <v>2372</v>
      </c>
    </row>
    <row r="447" spans="1:57" x14ac:dyDescent="0.2">
      <c r="A447" t="s">
        <v>2271</v>
      </c>
      <c r="B447" s="1" t="s">
        <v>1385</v>
      </c>
      <c r="C447" s="1" t="s">
        <v>49</v>
      </c>
      <c r="D447">
        <v>14</v>
      </c>
      <c r="E447" t="s">
        <v>1020</v>
      </c>
      <c r="F447" s="18" t="s">
        <v>1021</v>
      </c>
      <c r="G447">
        <v>54.170580999999999</v>
      </c>
      <c r="H447">
        <v>-0.61534299999999997</v>
      </c>
      <c r="I447">
        <v>44</v>
      </c>
      <c r="J447">
        <v>-8.4</v>
      </c>
      <c r="K447" t="s">
        <v>1386</v>
      </c>
      <c r="L447" t="s">
        <v>53</v>
      </c>
      <c r="M447" t="s">
        <v>2365</v>
      </c>
      <c r="N447" t="s">
        <v>54</v>
      </c>
      <c r="P447" s="1" t="s">
        <v>1387</v>
      </c>
      <c r="Q447" s="1" t="s">
        <v>131</v>
      </c>
      <c r="R447" s="46" t="s">
        <v>1513</v>
      </c>
      <c r="S447" s="11" t="s">
        <v>58</v>
      </c>
      <c r="T447" t="s">
        <v>1514</v>
      </c>
      <c r="U447" t="s">
        <v>1515</v>
      </c>
      <c r="V447" s="19" t="s">
        <v>1501</v>
      </c>
      <c r="W447" s="46" t="s">
        <v>127</v>
      </c>
      <c r="X447" t="s">
        <v>85</v>
      </c>
      <c r="Y447" t="s">
        <v>85</v>
      </c>
      <c r="AA447" t="s">
        <v>1516</v>
      </c>
      <c r="AB447" t="s">
        <v>1517</v>
      </c>
      <c r="AC447">
        <v>4</v>
      </c>
      <c r="AD447">
        <v>0</v>
      </c>
      <c r="AE447" t="s">
        <v>202</v>
      </c>
      <c r="AF447" t="s">
        <v>66</v>
      </c>
      <c r="AG447" t="s">
        <v>67</v>
      </c>
      <c r="AH447">
        <v>0</v>
      </c>
      <c r="AK447" s="12"/>
      <c r="AM447" s="12"/>
      <c r="AP447" s="15"/>
      <c r="AS447" s="16">
        <v>0.70993700000000004</v>
      </c>
      <c r="AT447" s="12">
        <v>67</v>
      </c>
      <c r="AU447" s="17"/>
      <c r="AV447" s="17"/>
      <c r="AW447" s="48" t="s">
        <v>1392</v>
      </c>
      <c r="AX447" t="s">
        <v>1556</v>
      </c>
      <c r="AY447" t="s">
        <v>1556</v>
      </c>
      <c r="AZ447" t="s">
        <v>198</v>
      </c>
      <c r="BA447" t="s">
        <v>1556</v>
      </c>
      <c r="BB447" t="s">
        <v>1556</v>
      </c>
      <c r="BC447" t="s">
        <v>198</v>
      </c>
      <c r="BD447" s="55">
        <f>0/2</f>
        <v>0</v>
      </c>
      <c r="BE447" t="s">
        <v>2371</v>
      </c>
    </row>
    <row r="448" spans="1:57" x14ac:dyDescent="0.2">
      <c r="A448" t="s">
        <v>2272</v>
      </c>
      <c r="B448" s="1" t="s">
        <v>1385</v>
      </c>
      <c r="C448" s="1" t="s">
        <v>49</v>
      </c>
      <c r="D448">
        <v>14</v>
      </c>
      <c r="E448" t="s">
        <v>1020</v>
      </c>
      <c r="F448" s="18" t="s">
        <v>1021</v>
      </c>
      <c r="G448">
        <v>54.170580999999999</v>
      </c>
      <c r="H448">
        <v>-0.61534299999999997</v>
      </c>
      <c r="I448">
        <v>44</v>
      </c>
      <c r="J448">
        <v>-8.4</v>
      </c>
      <c r="K448" t="s">
        <v>1386</v>
      </c>
      <c r="L448" t="s">
        <v>53</v>
      </c>
      <c r="M448" t="s">
        <v>2365</v>
      </c>
      <c r="N448" t="s">
        <v>54</v>
      </c>
      <c r="P448" s="1" t="s">
        <v>1387</v>
      </c>
      <c r="Q448" s="1" t="s">
        <v>131</v>
      </c>
      <c r="R448" s="46" t="s">
        <v>757</v>
      </c>
      <c r="S448" s="11" t="s">
        <v>58</v>
      </c>
      <c r="T448" t="s">
        <v>1518</v>
      </c>
      <c r="U448" t="s">
        <v>1519</v>
      </c>
      <c r="V448" s="19" t="s">
        <v>965</v>
      </c>
      <c r="W448" t="s">
        <v>77</v>
      </c>
      <c r="X448" t="s">
        <v>79</v>
      </c>
      <c r="Y448" t="s">
        <v>79</v>
      </c>
      <c r="AA448" t="s">
        <v>1505</v>
      </c>
      <c r="AB448" t="s">
        <v>1520</v>
      </c>
      <c r="AC448">
        <v>1</v>
      </c>
      <c r="AD448">
        <v>1</v>
      </c>
      <c r="AE448" t="s">
        <v>73</v>
      </c>
      <c r="AF448" t="s">
        <v>66</v>
      </c>
      <c r="AG448" t="s">
        <v>303</v>
      </c>
      <c r="AH448" s="1">
        <v>1</v>
      </c>
      <c r="AK448" s="12">
        <f>(AM448+9.6849)/1.0322</f>
        <v>25.561809726797133</v>
      </c>
      <c r="AM448" s="12">
        <v>16.7</v>
      </c>
      <c r="AO448">
        <v>-9.27</v>
      </c>
      <c r="AP448" s="15">
        <f t="shared" ref="AP448" si="40">1.59*AK448-48.634</f>
        <v>-7.9907225343925603</v>
      </c>
      <c r="AQ448" s="15">
        <v>8.6101694915254239</v>
      </c>
      <c r="AS448" s="16">
        <v>0.70899000000000001</v>
      </c>
      <c r="AT448" s="12">
        <v>72</v>
      </c>
      <c r="AU448" s="17">
        <v>-0.86999999999999922</v>
      </c>
      <c r="AV448" s="17">
        <f t="shared" ref="AV448" si="41">AP448-J448</f>
        <v>0.40927746560744005</v>
      </c>
      <c r="AW448" s="48" t="s">
        <v>1392</v>
      </c>
      <c r="AX448" t="s">
        <v>198</v>
      </c>
      <c r="AY448" t="s">
        <v>198</v>
      </c>
      <c r="AZ448" t="s">
        <v>198</v>
      </c>
      <c r="BA448" t="s">
        <v>1821</v>
      </c>
      <c r="BB448" t="s">
        <v>198</v>
      </c>
      <c r="BC448" t="s">
        <v>198</v>
      </c>
      <c r="BD448" s="55">
        <f>1/6</f>
        <v>0.16666666666666666</v>
      </c>
      <c r="BE448" t="s">
        <v>2371</v>
      </c>
    </row>
    <row r="449" spans="1:57" x14ac:dyDescent="0.2">
      <c r="A449" t="s">
        <v>2273</v>
      </c>
      <c r="B449" s="1" t="s">
        <v>1385</v>
      </c>
      <c r="C449" s="1" t="s">
        <v>49</v>
      </c>
      <c r="D449">
        <v>14</v>
      </c>
      <c r="E449" t="s">
        <v>1020</v>
      </c>
      <c r="F449" s="18" t="s">
        <v>1021</v>
      </c>
      <c r="G449">
        <v>54.170580999999999</v>
      </c>
      <c r="H449">
        <v>-0.61534299999999997</v>
      </c>
      <c r="I449">
        <v>44</v>
      </c>
      <c r="J449">
        <v>-8.4</v>
      </c>
      <c r="K449" t="s">
        <v>1386</v>
      </c>
      <c r="L449" t="s">
        <v>53</v>
      </c>
      <c r="M449" t="s">
        <v>2365</v>
      </c>
      <c r="N449" t="s">
        <v>54</v>
      </c>
      <c r="P449" s="1" t="s">
        <v>1387</v>
      </c>
      <c r="Q449" s="1" t="s">
        <v>1436</v>
      </c>
      <c r="R449" s="46" t="s">
        <v>1448</v>
      </c>
      <c r="S449" s="11" t="s">
        <v>58</v>
      </c>
      <c r="T449" t="s">
        <v>1521</v>
      </c>
      <c r="U449" t="s">
        <v>1522</v>
      </c>
      <c r="V449" s="19" t="s">
        <v>1523</v>
      </c>
      <c r="W449" s="49" t="s">
        <v>1322</v>
      </c>
      <c r="X449" t="s">
        <v>62</v>
      </c>
      <c r="Y449" t="s">
        <v>79</v>
      </c>
      <c r="AA449" t="s">
        <v>1505</v>
      </c>
      <c r="AB449" t="s">
        <v>1524</v>
      </c>
      <c r="AC449">
        <v>1</v>
      </c>
      <c r="AD449">
        <v>0</v>
      </c>
      <c r="AE449" t="s">
        <v>73</v>
      </c>
      <c r="AF449" t="s">
        <v>1053</v>
      </c>
      <c r="AG449" t="s">
        <v>67</v>
      </c>
      <c r="AH449" s="1">
        <v>1</v>
      </c>
      <c r="AK449" s="12"/>
      <c r="AM449" s="12"/>
      <c r="AP449" s="15"/>
      <c r="AS449" s="16">
        <v>0.70901400000000003</v>
      </c>
      <c r="AT449" s="12">
        <v>118</v>
      </c>
      <c r="AU449" s="17"/>
      <c r="AV449" s="17"/>
      <c r="AW449" s="48" t="s">
        <v>1392</v>
      </c>
      <c r="AX449" t="s">
        <v>1556</v>
      </c>
      <c r="AY449" t="s">
        <v>1556</v>
      </c>
      <c r="AZ449" t="s">
        <v>198</v>
      </c>
      <c r="BA449" t="s">
        <v>1556</v>
      </c>
      <c r="BB449" t="s">
        <v>1556</v>
      </c>
      <c r="BC449" t="s">
        <v>198</v>
      </c>
      <c r="BD449" s="55">
        <f>0/2</f>
        <v>0</v>
      </c>
      <c r="BE449" t="s">
        <v>2371</v>
      </c>
    </row>
    <row r="450" spans="1:57" x14ac:dyDescent="0.2">
      <c r="A450" t="s">
        <v>2274</v>
      </c>
      <c r="B450" s="1" t="s">
        <v>1385</v>
      </c>
      <c r="C450" s="1" t="s">
        <v>49</v>
      </c>
      <c r="D450">
        <v>14</v>
      </c>
      <c r="E450" t="s">
        <v>1020</v>
      </c>
      <c r="F450" s="18" t="s">
        <v>1021</v>
      </c>
      <c r="G450">
        <v>54.170580999999999</v>
      </c>
      <c r="H450">
        <v>-0.61534299999999997</v>
      </c>
      <c r="I450">
        <v>44</v>
      </c>
      <c r="J450">
        <v>-8.4</v>
      </c>
      <c r="K450" t="s">
        <v>1386</v>
      </c>
      <c r="L450" t="s">
        <v>53</v>
      </c>
      <c r="M450" t="s">
        <v>2365</v>
      </c>
      <c r="N450" t="s">
        <v>54</v>
      </c>
      <c r="P450" s="1" t="s">
        <v>1387</v>
      </c>
      <c r="Q450" s="1" t="s">
        <v>131</v>
      </c>
      <c r="R450" s="46" t="s">
        <v>1411</v>
      </c>
      <c r="S450" s="11" t="s">
        <v>58</v>
      </c>
      <c r="T450" t="s">
        <v>1525</v>
      </c>
      <c r="U450" t="s">
        <v>1526</v>
      </c>
      <c r="V450" s="19" t="s">
        <v>71</v>
      </c>
      <c r="W450" t="s">
        <v>71</v>
      </c>
      <c r="X450" t="s">
        <v>79</v>
      </c>
      <c r="Y450" t="s">
        <v>85</v>
      </c>
      <c r="AA450" t="s">
        <v>1527</v>
      </c>
      <c r="AB450" t="s">
        <v>1528</v>
      </c>
      <c r="AC450">
        <v>3</v>
      </c>
      <c r="AD450">
        <v>0</v>
      </c>
      <c r="AE450" t="s">
        <v>97</v>
      </c>
      <c r="AF450" t="s">
        <v>1529</v>
      </c>
      <c r="AG450" t="s">
        <v>67</v>
      </c>
      <c r="AH450">
        <v>0</v>
      </c>
      <c r="AK450" s="12">
        <f>(AM450+9.6849)/1.0322</f>
        <v>26.530614222049991</v>
      </c>
      <c r="AM450" s="12">
        <v>17.7</v>
      </c>
      <c r="AO450">
        <v>-7.22</v>
      </c>
      <c r="AP450" s="15">
        <f t="shared" ref="AP450" si="42">1.59*AK450-48.634</f>
        <v>-6.4503233869405108</v>
      </c>
      <c r="AQ450" s="15">
        <v>12.084745762711865</v>
      </c>
      <c r="AS450" s="16">
        <v>0.710808</v>
      </c>
      <c r="AT450" s="12">
        <v>47</v>
      </c>
      <c r="AU450" s="17">
        <v>1.1800000000000006</v>
      </c>
      <c r="AV450" s="17">
        <f t="shared" ref="AV450" si="43">AP450-J450</f>
        <v>1.9496766130594896</v>
      </c>
      <c r="AW450" s="48" t="s">
        <v>1392</v>
      </c>
      <c r="AX450" t="s">
        <v>198</v>
      </c>
      <c r="AY450" t="s">
        <v>198</v>
      </c>
      <c r="AZ450" t="s">
        <v>1821</v>
      </c>
      <c r="BA450" t="s">
        <v>1821</v>
      </c>
      <c r="BB450" t="s">
        <v>198</v>
      </c>
      <c r="BC450" t="s">
        <v>1821</v>
      </c>
      <c r="BD450" s="55">
        <f>3/6</f>
        <v>0.5</v>
      </c>
      <c r="BE450" t="s">
        <v>2372</v>
      </c>
    </row>
    <row r="451" spans="1:57" x14ac:dyDescent="0.2">
      <c r="A451" t="s">
        <v>2275</v>
      </c>
      <c r="B451" s="1" t="s">
        <v>1385</v>
      </c>
      <c r="C451" s="1" t="s">
        <v>49</v>
      </c>
      <c r="D451">
        <v>14</v>
      </c>
      <c r="E451" t="s">
        <v>1020</v>
      </c>
      <c r="F451" s="18" t="s">
        <v>1021</v>
      </c>
      <c r="G451">
        <v>54.170580999999999</v>
      </c>
      <c r="H451">
        <v>-0.61534299999999997</v>
      </c>
      <c r="I451">
        <v>44</v>
      </c>
      <c r="J451">
        <v>-8.4</v>
      </c>
      <c r="K451" t="s">
        <v>1386</v>
      </c>
      <c r="L451" t="s">
        <v>53</v>
      </c>
      <c r="M451" t="s">
        <v>2365</v>
      </c>
      <c r="N451" t="s">
        <v>54</v>
      </c>
      <c r="P451" s="1" t="s">
        <v>1387</v>
      </c>
      <c r="Q451" s="18" t="s">
        <v>56</v>
      </c>
      <c r="R451" s="46" t="s">
        <v>1398</v>
      </c>
      <c r="S451" s="11" t="s">
        <v>58</v>
      </c>
      <c r="T451" t="s">
        <v>1530</v>
      </c>
      <c r="U451" t="s">
        <v>1531</v>
      </c>
      <c r="V451" s="19" t="s">
        <v>71</v>
      </c>
      <c r="W451" t="s">
        <v>71</v>
      </c>
      <c r="X451" t="s">
        <v>79</v>
      </c>
      <c r="Y451" t="s">
        <v>79</v>
      </c>
      <c r="AA451" t="s">
        <v>1532</v>
      </c>
      <c r="AB451" t="s">
        <v>198</v>
      </c>
      <c r="AC451">
        <v>0</v>
      </c>
      <c r="AD451">
        <v>0</v>
      </c>
      <c r="AE451" t="s">
        <v>1076</v>
      </c>
      <c r="AF451" t="s">
        <v>1533</v>
      </c>
      <c r="AG451" t="s">
        <v>67</v>
      </c>
      <c r="AH451" s="1">
        <v>1</v>
      </c>
      <c r="AK451" s="12"/>
      <c r="AM451" s="12"/>
      <c r="AO451">
        <v>-11.21</v>
      </c>
      <c r="AP451" s="15"/>
      <c r="AQ451" s="15">
        <v>5.322033898305083</v>
      </c>
      <c r="AS451" s="16">
        <v>0.70879599999999998</v>
      </c>
      <c r="AT451" s="12">
        <v>172</v>
      </c>
      <c r="AU451" s="17">
        <v>-2.8100000000000005</v>
      </c>
      <c r="AV451" s="17"/>
      <c r="AW451" s="48" t="s">
        <v>1392</v>
      </c>
      <c r="AX451" t="s">
        <v>1556</v>
      </c>
      <c r="AY451" t="s">
        <v>1821</v>
      </c>
      <c r="AZ451" t="s">
        <v>198</v>
      </c>
      <c r="BA451" t="s">
        <v>1821</v>
      </c>
      <c r="BB451" t="s">
        <v>1821</v>
      </c>
      <c r="BC451" t="s">
        <v>198</v>
      </c>
      <c r="BD451" s="55">
        <f>3/6</f>
        <v>0.5</v>
      </c>
      <c r="BE451" t="s">
        <v>2372</v>
      </c>
    </row>
    <row r="452" spans="1:57" x14ac:dyDescent="0.2">
      <c r="A452" t="s">
        <v>2276</v>
      </c>
      <c r="B452" s="1" t="s">
        <v>1385</v>
      </c>
      <c r="C452" s="1" t="s">
        <v>49</v>
      </c>
      <c r="D452">
        <v>14</v>
      </c>
      <c r="E452" t="s">
        <v>1020</v>
      </c>
      <c r="F452" s="18" t="s">
        <v>1021</v>
      </c>
      <c r="G452">
        <v>54.170580999999999</v>
      </c>
      <c r="H452">
        <v>-0.61534299999999997</v>
      </c>
      <c r="I452">
        <v>44</v>
      </c>
      <c r="J452">
        <v>-8.4</v>
      </c>
      <c r="K452" t="s">
        <v>1386</v>
      </c>
      <c r="L452" t="s">
        <v>53</v>
      </c>
      <c r="M452" t="s">
        <v>2365</v>
      </c>
      <c r="N452" t="s">
        <v>54</v>
      </c>
      <c r="P452" s="1" t="s">
        <v>1387</v>
      </c>
      <c r="Q452" s="18" t="s">
        <v>56</v>
      </c>
      <c r="R452" s="46" t="s">
        <v>1448</v>
      </c>
      <c r="S452" s="11" t="s">
        <v>58</v>
      </c>
      <c r="T452" t="s">
        <v>1534</v>
      </c>
      <c r="U452" t="s">
        <v>1535</v>
      </c>
      <c r="V452" s="19" t="s">
        <v>1536</v>
      </c>
      <c r="W452">
        <v>0</v>
      </c>
      <c r="X452" t="s">
        <v>62</v>
      </c>
      <c r="Y452" t="s">
        <v>62</v>
      </c>
      <c r="AB452" t="s">
        <v>198</v>
      </c>
      <c r="AC452">
        <v>0</v>
      </c>
      <c r="AD452">
        <v>0</v>
      </c>
      <c r="AE452" t="s">
        <v>73</v>
      </c>
      <c r="AF452" t="s">
        <v>1044</v>
      </c>
      <c r="AG452" t="s">
        <v>67</v>
      </c>
      <c r="AK452" s="12">
        <f>(AM452+9.6849)/1.0322</f>
        <v>24.786766130594845</v>
      </c>
      <c r="AM452" s="12">
        <v>15.9</v>
      </c>
      <c r="AP452" s="15"/>
      <c r="AS452" s="16">
        <v>0.709032</v>
      </c>
      <c r="AT452" s="12">
        <v>70</v>
      </c>
      <c r="AU452" s="17"/>
      <c r="AV452" s="17"/>
      <c r="AW452" s="48" t="s">
        <v>1392</v>
      </c>
      <c r="AX452" t="s">
        <v>1821</v>
      </c>
      <c r="AY452" t="s">
        <v>1556</v>
      </c>
      <c r="AZ452" t="s">
        <v>198</v>
      </c>
      <c r="BA452" t="s">
        <v>1556</v>
      </c>
      <c r="BB452" t="s">
        <v>1556</v>
      </c>
      <c r="BC452" t="s">
        <v>198</v>
      </c>
      <c r="BD452" s="55">
        <f>1/3</f>
        <v>0.33333333333333331</v>
      </c>
      <c r="BE452" t="s">
        <v>2371</v>
      </c>
    </row>
    <row r="453" spans="1:57" x14ac:dyDescent="0.2">
      <c r="A453" t="s">
        <v>2277</v>
      </c>
      <c r="B453" s="1" t="s">
        <v>1385</v>
      </c>
      <c r="C453" s="1" t="s">
        <v>49</v>
      </c>
      <c r="D453">
        <v>14</v>
      </c>
      <c r="E453" t="s">
        <v>1020</v>
      </c>
      <c r="F453" s="18" t="s">
        <v>1021</v>
      </c>
      <c r="G453">
        <v>54.170580999999999</v>
      </c>
      <c r="H453">
        <v>-0.61534299999999997</v>
      </c>
      <c r="I453">
        <v>44</v>
      </c>
      <c r="J453">
        <v>-8.4</v>
      </c>
      <c r="K453" t="s">
        <v>1386</v>
      </c>
      <c r="L453" t="s">
        <v>53</v>
      </c>
      <c r="M453" t="s">
        <v>2365</v>
      </c>
      <c r="N453" t="s">
        <v>54</v>
      </c>
      <c r="P453" s="1" t="s">
        <v>1387</v>
      </c>
      <c r="Q453" t="s">
        <v>131</v>
      </c>
      <c r="R453" s="46" t="s">
        <v>1442</v>
      </c>
      <c r="S453" s="11" t="s">
        <v>58</v>
      </c>
      <c r="T453" t="s">
        <v>1537</v>
      </c>
      <c r="U453" t="s">
        <v>1538</v>
      </c>
      <c r="V453" s="19" t="s">
        <v>71</v>
      </c>
      <c r="W453" t="s">
        <v>71</v>
      </c>
      <c r="X453" t="s">
        <v>62</v>
      </c>
      <c r="Y453" t="s">
        <v>79</v>
      </c>
      <c r="AA453" t="s">
        <v>1505</v>
      </c>
      <c r="AB453" t="s">
        <v>1539</v>
      </c>
      <c r="AC453">
        <v>10</v>
      </c>
      <c r="AD453">
        <v>1</v>
      </c>
      <c r="AE453" t="s">
        <v>73</v>
      </c>
      <c r="AF453" t="s">
        <v>1053</v>
      </c>
      <c r="AG453" t="s">
        <v>67</v>
      </c>
      <c r="AH453">
        <v>2</v>
      </c>
      <c r="AK453" s="12">
        <f>(AM453+9.6849)/1.0322</f>
        <v>26.046211974423564</v>
      </c>
      <c r="AM453" s="12">
        <v>17.2</v>
      </c>
      <c r="AO453">
        <v>-8.32</v>
      </c>
      <c r="AP453" s="15">
        <f t="shared" ref="AP453" si="44">1.59*AK453-48.634</f>
        <v>-7.2205229606665355</v>
      </c>
      <c r="AS453" s="16">
        <v>0.71048199999999995</v>
      </c>
      <c r="AT453" s="12">
        <v>111</v>
      </c>
      <c r="AU453" s="17">
        <v>8.0000000000000071E-2</v>
      </c>
      <c r="AV453" s="17">
        <f t="shared" ref="AV453" si="45">AP453-J453</f>
        <v>1.1794770393334648</v>
      </c>
      <c r="AW453" s="48" t="s">
        <v>1392</v>
      </c>
      <c r="AX453" t="s">
        <v>198</v>
      </c>
      <c r="AY453" t="s">
        <v>198</v>
      </c>
      <c r="AZ453" t="s">
        <v>1821</v>
      </c>
      <c r="BA453" t="s">
        <v>1821</v>
      </c>
      <c r="BB453" t="s">
        <v>198</v>
      </c>
      <c r="BC453" t="s">
        <v>1821</v>
      </c>
      <c r="BD453" s="55">
        <f>3/6</f>
        <v>0.5</v>
      </c>
      <c r="BE453" t="s">
        <v>2372</v>
      </c>
    </row>
    <row r="454" spans="1:57" ht="17" x14ac:dyDescent="0.2">
      <c r="A454" t="s">
        <v>2278</v>
      </c>
      <c r="B454" s="36" t="s">
        <v>878</v>
      </c>
      <c r="C454" t="s">
        <v>49</v>
      </c>
      <c r="D454">
        <v>14</v>
      </c>
      <c r="E454" t="s">
        <v>879</v>
      </c>
      <c r="F454" s="18" t="s">
        <v>880</v>
      </c>
      <c r="G454" s="37">
        <v>54.969169999999998</v>
      </c>
      <c r="H454" s="37">
        <v>-1.610501</v>
      </c>
      <c r="I454" s="1">
        <v>27</v>
      </c>
      <c r="J454" s="38">
        <v>-8.6</v>
      </c>
      <c r="K454" s="12" t="s">
        <v>881</v>
      </c>
      <c r="L454" s="12" t="s">
        <v>591</v>
      </c>
      <c r="M454" t="s">
        <v>2354</v>
      </c>
      <c r="N454" t="s">
        <v>565</v>
      </c>
      <c r="P454" s="36" t="s">
        <v>882</v>
      </c>
      <c r="Q454" s="36" t="s">
        <v>740</v>
      </c>
      <c r="R454" s="46" t="s">
        <v>1540</v>
      </c>
      <c r="S454" t="s">
        <v>58</v>
      </c>
      <c r="T454" s="46" t="s">
        <v>885</v>
      </c>
      <c r="V454">
        <v>8</v>
      </c>
      <c r="W454">
        <v>2</v>
      </c>
      <c r="X454" t="s">
        <v>62</v>
      </c>
      <c r="Y454" t="s">
        <v>62</v>
      </c>
      <c r="AB454" s="1" t="s">
        <v>198</v>
      </c>
      <c r="AC454" s="1">
        <v>0</v>
      </c>
      <c r="AD454" s="1">
        <v>0</v>
      </c>
      <c r="AE454" s="1" t="s">
        <v>73</v>
      </c>
      <c r="AF454" s="1" t="s">
        <v>66</v>
      </c>
      <c r="AG454" s="1" t="s">
        <v>67</v>
      </c>
      <c r="AH454" s="1"/>
      <c r="AK454" s="32">
        <v>26.656558806432859</v>
      </c>
      <c r="AL454" s="12">
        <v>17.623427630304199</v>
      </c>
      <c r="AM454" s="12">
        <v>17.829999999999998</v>
      </c>
      <c r="AN454" s="14">
        <v>16.43</v>
      </c>
      <c r="AO454" s="15">
        <v>-6.4565217391304319</v>
      </c>
      <c r="AP454" s="15">
        <v>-6.2500714977717564</v>
      </c>
      <c r="AQ454" s="15">
        <v>13.378776713338251</v>
      </c>
      <c r="AR454" s="15">
        <v>13.72869237665804</v>
      </c>
      <c r="AS454" s="16"/>
      <c r="AT454" s="16"/>
      <c r="AU454" s="17">
        <v>2.1434782608695677</v>
      </c>
      <c r="AV454" s="17">
        <v>2.3499285022282432</v>
      </c>
      <c r="AW454" s="48" t="s">
        <v>1541</v>
      </c>
      <c r="AX454" t="s">
        <v>198</v>
      </c>
      <c r="AY454" t="s">
        <v>1821</v>
      </c>
      <c r="AZ454" t="s">
        <v>1556</v>
      </c>
      <c r="BA454" t="s">
        <v>1556</v>
      </c>
      <c r="BB454" t="s">
        <v>198</v>
      </c>
      <c r="BC454" t="s">
        <v>1556</v>
      </c>
      <c r="BD454" s="55">
        <f>1/3</f>
        <v>0.33333333333333331</v>
      </c>
      <c r="BE454" t="s">
        <v>2371</v>
      </c>
    </row>
    <row r="455" spans="1:57" ht="17" x14ac:dyDescent="0.2">
      <c r="A455" t="s">
        <v>2279</v>
      </c>
      <c r="B455" s="36" t="s">
        <v>878</v>
      </c>
      <c r="C455" t="s">
        <v>49</v>
      </c>
      <c r="D455">
        <v>14</v>
      </c>
      <c r="E455" t="s">
        <v>879</v>
      </c>
      <c r="F455" s="18" t="s">
        <v>880</v>
      </c>
      <c r="G455" s="37">
        <v>54.969169999999998</v>
      </c>
      <c r="H455" s="37">
        <v>-1.610501</v>
      </c>
      <c r="I455" s="1">
        <v>27</v>
      </c>
      <c r="J455" s="38">
        <v>-8.6</v>
      </c>
      <c r="K455" s="12" t="s">
        <v>881</v>
      </c>
      <c r="L455" s="12" t="s">
        <v>591</v>
      </c>
      <c r="M455" t="s">
        <v>2354</v>
      </c>
      <c r="N455" t="s">
        <v>565</v>
      </c>
      <c r="P455" s="36" t="s">
        <v>882</v>
      </c>
      <c r="Q455" s="36" t="s">
        <v>740</v>
      </c>
      <c r="R455" s="46" t="s">
        <v>1542</v>
      </c>
      <c r="S455" t="s">
        <v>58</v>
      </c>
      <c r="T455" s="46" t="s">
        <v>885</v>
      </c>
      <c r="V455">
        <v>8</v>
      </c>
      <c r="W455">
        <v>2</v>
      </c>
      <c r="X455" t="s">
        <v>62</v>
      </c>
      <c r="Y455" t="s">
        <v>62</v>
      </c>
      <c r="AB455" s="1" t="s">
        <v>198</v>
      </c>
      <c r="AC455" s="1">
        <v>0</v>
      </c>
      <c r="AD455" s="1">
        <v>0</v>
      </c>
      <c r="AE455" s="1" t="s">
        <v>73</v>
      </c>
      <c r="AF455" s="1" t="s">
        <v>66</v>
      </c>
      <c r="AG455" s="1" t="s">
        <v>67</v>
      </c>
      <c r="AH455" s="1"/>
      <c r="AK455" s="32">
        <v>26.433733772524704</v>
      </c>
      <c r="AL455" s="12">
        <v>17.405059097074208</v>
      </c>
      <c r="AM455" s="12">
        <v>17.600000000000001</v>
      </c>
      <c r="AN455" s="14">
        <v>16.200000000000003</v>
      </c>
      <c r="AO455" s="15">
        <v>-6.9565217391304248</v>
      </c>
      <c r="AP455" s="15">
        <v>-6.6043633016857157</v>
      </c>
      <c r="AQ455" s="15">
        <v>12.53131908621962</v>
      </c>
      <c r="AR455" s="15">
        <v>13.128197793753024</v>
      </c>
      <c r="AS455" s="16"/>
      <c r="AT455" s="16"/>
      <c r="AU455" s="17">
        <v>1.6434782608695748</v>
      </c>
      <c r="AV455" s="17">
        <v>1.9956366983142839</v>
      </c>
      <c r="AW455" s="48" t="s">
        <v>1541</v>
      </c>
      <c r="AX455" t="s">
        <v>198</v>
      </c>
      <c r="AY455" t="s">
        <v>198</v>
      </c>
      <c r="AZ455" t="s">
        <v>1556</v>
      </c>
      <c r="BA455" t="s">
        <v>1556</v>
      </c>
      <c r="BB455" t="s">
        <v>198</v>
      </c>
      <c r="BC455" t="s">
        <v>1556</v>
      </c>
      <c r="BD455" s="55">
        <f t="shared" ref="BD455:BD463" si="46">0/3</f>
        <v>0</v>
      </c>
      <c r="BE455" t="s">
        <v>2371</v>
      </c>
    </row>
    <row r="456" spans="1:57" ht="17" x14ac:dyDescent="0.2">
      <c r="A456" t="s">
        <v>2280</v>
      </c>
      <c r="B456" s="36" t="s">
        <v>1150</v>
      </c>
      <c r="C456" s="36" t="s">
        <v>49</v>
      </c>
      <c r="D456">
        <v>14</v>
      </c>
      <c r="E456" t="s">
        <v>1151</v>
      </c>
      <c r="F456" s="18" t="s">
        <v>1021</v>
      </c>
      <c r="G456" s="30">
        <v>53.360779999999998</v>
      </c>
      <c r="H456" s="30">
        <v>-0.57426999999999995</v>
      </c>
      <c r="I456">
        <v>57</v>
      </c>
      <c r="J456" s="12">
        <v>-8.5350036621093697</v>
      </c>
      <c r="K456" s="12" t="s">
        <v>1152</v>
      </c>
      <c r="L456" s="12" t="s">
        <v>591</v>
      </c>
      <c r="M456" s="1" t="s">
        <v>2368</v>
      </c>
      <c r="N456" t="s">
        <v>54</v>
      </c>
      <c r="P456" t="s">
        <v>1153</v>
      </c>
      <c r="Q456" s="36" t="s">
        <v>1154</v>
      </c>
      <c r="R456" s="46" t="s">
        <v>883</v>
      </c>
      <c r="S456" t="s">
        <v>58</v>
      </c>
      <c r="T456" s="46" t="s">
        <v>1156</v>
      </c>
      <c r="V456" s="21" t="s">
        <v>1157</v>
      </c>
      <c r="W456" s="18" t="s">
        <v>127</v>
      </c>
      <c r="X456" t="s">
        <v>85</v>
      </c>
      <c r="Y456" s="1" t="s">
        <v>85</v>
      </c>
      <c r="Z456" s="1">
        <v>167</v>
      </c>
      <c r="AA456" s="1"/>
      <c r="AB456" s="1" t="s">
        <v>198</v>
      </c>
      <c r="AC456" s="1">
        <v>0</v>
      </c>
      <c r="AD456" s="1">
        <v>0</v>
      </c>
      <c r="AE456" s="1" t="s">
        <v>73</v>
      </c>
      <c r="AF456" s="1" t="s">
        <v>66</v>
      </c>
      <c r="AG456" s="1" t="s">
        <v>1158</v>
      </c>
      <c r="AH456" s="1">
        <v>0</v>
      </c>
      <c r="AK456" s="32">
        <v>26.501550087192406</v>
      </c>
      <c r="AL456" s="14">
        <v>17.471519085448559</v>
      </c>
      <c r="AM456" s="12">
        <v>17.670000000000002</v>
      </c>
      <c r="AN456" s="14">
        <v>16.270000000000003</v>
      </c>
      <c r="AO456" s="15">
        <v>-6.8043478260869463</v>
      </c>
      <c r="AP456" s="15">
        <v>-6.4965353613640744</v>
      </c>
      <c r="AQ456" s="15">
        <v>12.789240972733989</v>
      </c>
      <c r="AR456" s="15">
        <v>13.310957014637163</v>
      </c>
      <c r="AS456" s="16"/>
      <c r="AT456" s="16"/>
      <c r="AU456" s="17">
        <v>1.7306558360224233</v>
      </c>
      <c r="AV456" s="17">
        <v>2.0384683007452953</v>
      </c>
      <c r="AW456" s="48" t="s">
        <v>1541</v>
      </c>
      <c r="AX456" t="s">
        <v>198</v>
      </c>
      <c r="AY456" t="s">
        <v>198</v>
      </c>
      <c r="AZ456" t="s">
        <v>1556</v>
      </c>
      <c r="BA456" t="s">
        <v>1556</v>
      </c>
      <c r="BB456" t="s">
        <v>198</v>
      </c>
      <c r="BC456" t="s">
        <v>1556</v>
      </c>
      <c r="BD456" s="55">
        <f t="shared" si="46"/>
        <v>0</v>
      </c>
      <c r="BE456" t="s">
        <v>2371</v>
      </c>
    </row>
    <row r="457" spans="1:57" ht="17" x14ac:dyDescent="0.2">
      <c r="A457" t="s">
        <v>2281</v>
      </c>
      <c r="B457" s="36" t="s">
        <v>1150</v>
      </c>
      <c r="C457" s="36" t="s">
        <v>49</v>
      </c>
      <c r="D457">
        <v>14</v>
      </c>
      <c r="E457" t="s">
        <v>1151</v>
      </c>
      <c r="F457" s="18" t="s">
        <v>1021</v>
      </c>
      <c r="G457" s="30">
        <v>53.360779999999998</v>
      </c>
      <c r="H457" s="30">
        <v>-0.57426999999999995</v>
      </c>
      <c r="I457">
        <v>57</v>
      </c>
      <c r="J457" s="12">
        <v>-8.5350036621093697</v>
      </c>
      <c r="K457" s="12" t="s">
        <v>1152</v>
      </c>
      <c r="L457" s="12" t="s">
        <v>591</v>
      </c>
      <c r="M457" s="1" t="s">
        <v>2368</v>
      </c>
      <c r="N457" t="s">
        <v>54</v>
      </c>
      <c r="P457" t="s">
        <v>1153</v>
      </c>
      <c r="Q457" s="36" t="s">
        <v>1154</v>
      </c>
      <c r="R457" s="46" t="s">
        <v>827</v>
      </c>
      <c r="S457" t="s">
        <v>58</v>
      </c>
      <c r="T457" s="46" t="s">
        <v>1156</v>
      </c>
      <c r="V457" s="21" t="s">
        <v>1157</v>
      </c>
      <c r="W457" s="18" t="s">
        <v>127</v>
      </c>
      <c r="X457" t="s">
        <v>85</v>
      </c>
      <c r="Y457" s="1" t="s">
        <v>85</v>
      </c>
      <c r="Z457" s="1">
        <v>167</v>
      </c>
      <c r="AA457" s="1"/>
      <c r="AB457" s="1" t="s">
        <v>198</v>
      </c>
      <c r="AC457" s="1">
        <v>0</v>
      </c>
      <c r="AD457" s="1">
        <v>0</v>
      </c>
      <c r="AE457" s="1" t="s">
        <v>73</v>
      </c>
      <c r="AF457" s="1" t="s">
        <v>66</v>
      </c>
      <c r="AG457" s="1" t="s">
        <v>1158</v>
      </c>
      <c r="AH457" s="1">
        <v>0</v>
      </c>
      <c r="AK457" s="32">
        <v>25.8912032551831</v>
      </c>
      <c r="AL457" s="14">
        <v>16.873379190079437</v>
      </c>
      <c r="AM457" s="12">
        <v>17.04</v>
      </c>
      <c r="AN457" s="14">
        <v>15.639999999999999</v>
      </c>
      <c r="AO457" s="15">
        <v>-8.1739130434782599</v>
      </c>
      <c r="AP457" s="15">
        <v>-7.4669868242588677</v>
      </c>
      <c r="AQ457" s="15">
        <v>10.467943994104644</v>
      </c>
      <c r="AR457" s="15">
        <v>11.666124026679885</v>
      </c>
      <c r="AS457" s="16"/>
      <c r="AT457" s="16"/>
      <c r="AU457" s="17">
        <v>0.36109061863110981</v>
      </c>
      <c r="AV457" s="17">
        <v>1.0680168378505019</v>
      </c>
      <c r="AW457" s="48" t="s">
        <v>1541</v>
      </c>
      <c r="AX457" t="s">
        <v>198</v>
      </c>
      <c r="AY457" t="s">
        <v>198</v>
      </c>
      <c r="AZ457" t="s">
        <v>1556</v>
      </c>
      <c r="BA457" t="s">
        <v>1556</v>
      </c>
      <c r="BB457" t="s">
        <v>198</v>
      </c>
      <c r="BC457" t="s">
        <v>1556</v>
      </c>
      <c r="BD457" s="55">
        <f t="shared" si="46"/>
        <v>0</v>
      </c>
      <c r="BE457" t="s">
        <v>2371</v>
      </c>
    </row>
    <row r="458" spans="1:57" ht="17" x14ac:dyDescent="0.2">
      <c r="A458" t="s">
        <v>2282</v>
      </c>
      <c r="B458" s="36" t="s">
        <v>1305</v>
      </c>
      <c r="C458" s="36" t="s">
        <v>49</v>
      </c>
      <c r="D458">
        <v>14</v>
      </c>
      <c r="E458" t="s">
        <v>1151</v>
      </c>
      <c r="F458" s="18" t="s">
        <v>1021</v>
      </c>
      <c r="G458" s="30">
        <v>53.7</v>
      </c>
      <c r="H458" s="30">
        <v>-0.63332999999999995</v>
      </c>
      <c r="I458">
        <v>1</v>
      </c>
      <c r="J458" s="40">
        <v>-8.5</v>
      </c>
      <c r="K458" s="40" t="s">
        <v>1543</v>
      </c>
      <c r="L458" s="12" t="s">
        <v>591</v>
      </c>
      <c r="M458" t="s">
        <v>2354</v>
      </c>
      <c r="N458" t="s">
        <v>565</v>
      </c>
      <c r="P458" t="s">
        <v>1307</v>
      </c>
      <c r="Q458" t="s">
        <v>1308</v>
      </c>
      <c r="R458" s="46" t="s">
        <v>1540</v>
      </c>
      <c r="S458" t="s">
        <v>58</v>
      </c>
      <c r="T458" s="46" t="s">
        <v>1544</v>
      </c>
      <c r="V458">
        <v>4</v>
      </c>
      <c r="W458">
        <v>1</v>
      </c>
      <c r="X458" t="s">
        <v>62</v>
      </c>
      <c r="Y458" t="s">
        <v>62</v>
      </c>
      <c r="AK458" s="32">
        <v>25.745882580895174</v>
      </c>
      <c r="AL458" s="14">
        <v>16.73096492927727</v>
      </c>
      <c r="AM458" s="12">
        <v>16.89</v>
      </c>
      <c r="AN458" s="14">
        <v>15.49</v>
      </c>
      <c r="AO458" s="15">
        <v>-8.4999999999999964</v>
      </c>
      <c r="AP458" s="15">
        <v>-7.6980466963766716</v>
      </c>
      <c r="AQ458" s="15">
        <v>9.915254237288142</v>
      </c>
      <c r="AR458" s="15">
        <v>11.274497124785302</v>
      </c>
      <c r="AS458" s="16"/>
      <c r="AT458" s="16"/>
      <c r="AU458" s="17">
        <v>0</v>
      </c>
      <c r="AV458" s="17">
        <v>0.8019533036233284</v>
      </c>
      <c r="AW458" s="48" t="s">
        <v>1541</v>
      </c>
      <c r="AX458" t="s">
        <v>198</v>
      </c>
      <c r="AY458" t="s">
        <v>198</v>
      </c>
      <c r="AZ458" t="s">
        <v>1556</v>
      </c>
      <c r="BA458" t="s">
        <v>1556</v>
      </c>
      <c r="BB458" t="s">
        <v>198</v>
      </c>
      <c r="BC458" t="s">
        <v>1556</v>
      </c>
      <c r="BD458" s="55">
        <f t="shared" si="46"/>
        <v>0</v>
      </c>
      <c r="BE458" t="s">
        <v>2371</v>
      </c>
    </row>
    <row r="459" spans="1:57" ht="17" x14ac:dyDescent="0.2">
      <c r="A459" t="s">
        <v>2283</v>
      </c>
      <c r="B459" s="36" t="s">
        <v>1305</v>
      </c>
      <c r="C459" s="36" t="s">
        <v>49</v>
      </c>
      <c r="D459">
        <v>14</v>
      </c>
      <c r="E459" t="s">
        <v>1151</v>
      </c>
      <c r="F459" s="18" t="s">
        <v>1021</v>
      </c>
      <c r="G459" s="30">
        <v>53.7</v>
      </c>
      <c r="H459" s="30">
        <v>-0.63332999999999995</v>
      </c>
      <c r="I459">
        <v>1</v>
      </c>
      <c r="J459" s="40">
        <v>-8.5</v>
      </c>
      <c r="K459" s="40" t="s">
        <v>1543</v>
      </c>
      <c r="L459" s="12" t="s">
        <v>591</v>
      </c>
      <c r="M459" t="s">
        <v>2354</v>
      </c>
      <c r="N459" t="s">
        <v>565</v>
      </c>
      <c r="P459" t="s">
        <v>1307</v>
      </c>
      <c r="Q459" t="s">
        <v>1308</v>
      </c>
      <c r="R459" s="46" t="s">
        <v>1542</v>
      </c>
      <c r="S459" t="s">
        <v>58</v>
      </c>
      <c r="T459" s="46" t="s">
        <v>1544</v>
      </c>
      <c r="V459">
        <v>4</v>
      </c>
      <c r="W459">
        <v>1</v>
      </c>
      <c r="X459" t="s">
        <v>62</v>
      </c>
      <c r="Y459" t="s">
        <v>62</v>
      </c>
      <c r="AK459" s="32">
        <v>26.530614222049991</v>
      </c>
      <c r="AL459" s="14">
        <v>17.500001937608989</v>
      </c>
      <c r="AM459" s="12">
        <v>17.7</v>
      </c>
      <c r="AN459" s="14">
        <v>16.3</v>
      </c>
      <c r="AO459" s="15">
        <v>-6.739130434782604</v>
      </c>
      <c r="AP459" s="15">
        <v>-6.4503233869405108</v>
      </c>
      <c r="AQ459" s="15">
        <v>12.899778924097282</v>
      </c>
      <c r="AR459" s="15">
        <v>13.389282395016084</v>
      </c>
      <c r="AS459" s="16"/>
      <c r="AT459" s="16"/>
      <c r="AU459" s="17">
        <v>1.760869565217396</v>
      </c>
      <c r="AV459" s="17">
        <v>2.0496766130594892</v>
      </c>
      <c r="AW459" s="48" t="s">
        <v>1541</v>
      </c>
      <c r="AX459" t="s">
        <v>198</v>
      </c>
      <c r="AY459" t="s">
        <v>198</v>
      </c>
      <c r="AZ459" t="s">
        <v>1556</v>
      </c>
      <c r="BA459" t="s">
        <v>1556</v>
      </c>
      <c r="BB459" t="s">
        <v>198</v>
      </c>
      <c r="BC459" t="s">
        <v>1556</v>
      </c>
      <c r="BD459" s="55">
        <f t="shared" si="46"/>
        <v>0</v>
      </c>
      <c r="BE459" t="s">
        <v>2371</v>
      </c>
    </row>
    <row r="460" spans="1:57" ht="17" x14ac:dyDescent="0.2">
      <c r="A460" t="s">
        <v>2284</v>
      </c>
      <c r="B460" s="36" t="s">
        <v>1305</v>
      </c>
      <c r="C460" s="36" t="s">
        <v>49</v>
      </c>
      <c r="D460">
        <v>14</v>
      </c>
      <c r="E460" t="s">
        <v>1151</v>
      </c>
      <c r="F460" s="18" t="s">
        <v>1021</v>
      </c>
      <c r="G460" s="30">
        <v>53.7</v>
      </c>
      <c r="H460" s="30">
        <v>-0.63332999999999995</v>
      </c>
      <c r="I460">
        <v>1</v>
      </c>
      <c r="J460" s="40">
        <v>-8.5</v>
      </c>
      <c r="K460" s="40" t="s">
        <v>1543</v>
      </c>
      <c r="L460" s="12" t="s">
        <v>591</v>
      </c>
      <c r="M460" t="s">
        <v>2354</v>
      </c>
      <c r="N460" t="s">
        <v>565</v>
      </c>
      <c r="P460" t="s">
        <v>1307</v>
      </c>
      <c r="Q460" t="s">
        <v>1308</v>
      </c>
      <c r="R460" s="11" t="s">
        <v>883</v>
      </c>
      <c r="S460" t="s">
        <v>58</v>
      </c>
      <c r="T460" s="46" t="s">
        <v>1309</v>
      </c>
      <c r="V460">
        <v>33.5</v>
      </c>
      <c r="W460" s="18" t="s">
        <v>140</v>
      </c>
      <c r="X460" t="s">
        <v>79</v>
      </c>
      <c r="Y460" t="s">
        <v>79</v>
      </c>
      <c r="AH460" s="1">
        <v>1</v>
      </c>
      <c r="AK460" s="32">
        <v>26.298101143189303</v>
      </c>
      <c r="AL460" s="14">
        <v>17.272139120325516</v>
      </c>
      <c r="AM460" s="12">
        <v>17.46</v>
      </c>
      <c r="AN460" s="14">
        <v>16.060000000000002</v>
      </c>
      <c r="AO460" s="15">
        <v>-7.2608695652173827</v>
      </c>
      <c r="AP460" s="15">
        <v>-6.8200191823290055</v>
      </c>
      <c r="AQ460" s="15">
        <v>12.015475313190876</v>
      </c>
      <c r="AR460" s="15">
        <v>12.762679351984737</v>
      </c>
      <c r="AS460" s="16"/>
      <c r="AT460" s="16"/>
      <c r="AU460" s="17">
        <v>1.2391304347826173</v>
      </c>
      <c r="AV460" s="17">
        <v>1.6799808176709945</v>
      </c>
      <c r="AW460" s="48" t="s">
        <v>1541</v>
      </c>
      <c r="AX460" t="s">
        <v>198</v>
      </c>
      <c r="AY460" t="s">
        <v>198</v>
      </c>
      <c r="AZ460" t="s">
        <v>1556</v>
      </c>
      <c r="BA460" t="s">
        <v>1556</v>
      </c>
      <c r="BB460" t="s">
        <v>198</v>
      </c>
      <c r="BC460" t="s">
        <v>1556</v>
      </c>
      <c r="BD460" s="55">
        <f t="shared" si="46"/>
        <v>0</v>
      </c>
      <c r="BE460" t="s">
        <v>2371</v>
      </c>
    </row>
    <row r="461" spans="1:57" ht="17" x14ac:dyDescent="0.2">
      <c r="A461" t="s">
        <v>2285</v>
      </c>
      <c r="B461" s="36" t="s">
        <v>1305</v>
      </c>
      <c r="C461" s="36" t="s">
        <v>49</v>
      </c>
      <c r="D461">
        <v>14</v>
      </c>
      <c r="E461" t="s">
        <v>1151</v>
      </c>
      <c r="F461" s="18" t="s">
        <v>1021</v>
      </c>
      <c r="G461" s="30">
        <v>53.7</v>
      </c>
      <c r="H461" s="30">
        <v>-0.63332999999999995</v>
      </c>
      <c r="I461">
        <v>1</v>
      </c>
      <c r="J461" s="40">
        <v>-8.5</v>
      </c>
      <c r="K461" s="40" t="s">
        <v>1543</v>
      </c>
      <c r="L461" s="12" t="s">
        <v>591</v>
      </c>
      <c r="M461" t="s">
        <v>2354</v>
      </c>
      <c r="N461" t="s">
        <v>565</v>
      </c>
      <c r="P461" t="s">
        <v>1307</v>
      </c>
      <c r="Q461" t="s">
        <v>1308</v>
      </c>
      <c r="R461" s="11" t="s">
        <v>827</v>
      </c>
      <c r="S461" t="s">
        <v>58</v>
      </c>
      <c r="T461" s="46" t="s">
        <v>1309</v>
      </c>
      <c r="V461">
        <v>33.5</v>
      </c>
      <c r="W461" s="18" t="s">
        <v>140</v>
      </c>
      <c r="X461" t="s">
        <v>79</v>
      </c>
      <c r="Y461" t="s">
        <v>79</v>
      </c>
      <c r="AH461" s="1">
        <v>1</v>
      </c>
      <c r="AK461" s="32">
        <v>25.649002131369887</v>
      </c>
      <c r="AL461" s="14">
        <v>16.636022088742489</v>
      </c>
      <c r="AM461" s="12">
        <v>16.79</v>
      </c>
      <c r="AN461" s="14">
        <v>15.389999999999999</v>
      </c>
      <c r="AO461" s="15">
        <v>-8.7173913043478244</v>
      </c>
      <c r="AP461" s="15">
        <v>-7.8520866111218766</v>
      </c>
      <c r="AQ461" s="15">
        <v>9.5467943994104676</v>
      </c>
      <c r="AR461" s="15">
        <v>11.013412523522243</v>
      </c>
      <c r="AS461" s="16"/>
      <c r="AT461" s="16"/>
      <c r="AU461" s="17">
        <v>-0.21739130434782439</v>
      </c>
      <c r="AV461" s="17">
        <v>0.64791338887812344</v>
      </c>
      <c r="AW461" s="48" t="s">
        <v>1541</v>
      </c>
      <c r="AX461" t="s">
        <v>198</v>
      </c>
      <c r="AY461" t="s">
        <v>198</v>
      </c>
      <c r="AZ461" t="s">
        <v>1556</v>
      </c>
      <c r="BA461" t="s">
        <v>1556</v>
      </c>
      <c r="BB461" t="s">
        <v>198</v>
      </c>
      <c r="BC461" t="s">
        <v>1556</v>
      </c>
      <c r="BD461" s="55">
        <f t="shared" si="46"/>
        <v>0</v>
      </c>
      <c r="BE461" t="s">
        <v>2371</v>
      </c>
    </row>
    <row r="462" spans="1:57" ht="17" x14ac:dyDescent="0.2">
      <c r="A462" t="s">
        <v>2286</v>
      </c>
      <c r="B462" s="36" t="s">
        <v>1305</v>
      </c>
      <c r="C462" s="36" t="s">
        <v>49</v>
      </c>
      <c r="D462">
        <v>14</v>
      </c>
      <c r="E462" t="s">
        <v>1151</v>
      </c>
      <c r="F462" s="18" t="s">
        <v>1021</v>
      </c>
      <c r="G462" s="30">
        <v>53.7</v>
      </c>
      <c r="H462" s="30">
        <v>-0.63332999999999995</v>
      </c>
      <c r="I462">
        <v>1</v>
      </c>
      <c r="J462" s="40">
        <v>-8.5</v>
      </c>
      <c r="K462" s="40" t="s">
        <v>1543</v>
      </c>
      <c r="L462" s="12" t="s">
        <v>591</v>
      </c>
      <c r="M462" t="s">
        <v>2354</v>
      </c>
      <c r="N462" t="s">
        <v>565</v>
      </c>
      <c r="P462" t="s">
        <v>1307</v>
      </c>
      <c r="Q462" t="s">
        <v>1308</v>
      </c>
      <c r="R462" s="11" t="s">
        <v>883</v>
      </c>
      <c r="S462" t="s">
        <v>58</v>
      </c>
      <c r="T462" s="46" t="s">
        <v>1310</v>
      </c>
      <c r="V462">
        <v>21</v>
      </c>
      <c r="W462" s="18" t="s">
        <v>77</v>
      </c>
      <c r="X462" t="s">
        <v>79</v>
      </c>
      <c r="Y462" t="s">
        <v>79</v>
      </c>
      <c r="AH462" s="1">
        <v>1</v>
      </c>
      <c r="AK462" s="32">
        <v>26.307789188141832</v>
      </c>
      <c r="AL462" s="14">
        <v>17.281633404378994</v>
      </c>
      <c r="AM462" s="12">
        <v>17.47</v>
      </c>
      <c r="AN462" s="14">
        <v>16.07</v>
      </c>
      <c r="AO462" s="15">
        <v>-7.2391304347826049</v>
      </c>
      <c r="AP462" s="15">
        <v>-6.8046151908544843</v>
      </c>
      <c r="AQ462" s="15">
        <v>12.052321296978636</v>
      </c>
      <c r="AR462" s="15">
        <v>12.788787812111044</v>
      </c>
      <c r="AS462" s="16"/>
      <c r="AT462" s="16"/>
      <c r="AU462" s="17">
        <v>1.2608695652173951</v>
      </c>
      <c r="AV462" s="17">
        <v>1.6953848091455157</v>
      </c>
      <c r="AW462" s="48" t="s">
        <v>1541</v>
      </c>
      <c r="AX462" t="s">
        <v>198</v>
      </c>
      <c r="AY462" t="s">
        <v>198</v>
      </c>
      <c r="AZ462" t="s">
        <v>1556</v>
      </c>
      <c r="BA462" t="s">
        <v>1556</v>
      </c>
      <c r="BB462" t="s">
        <v>198</v>
      </c>
      <c r="BC462" t="s">
        <v>1556</v>
      </c>
      <c r="BD462" s="55">
        <f t="shared" si="46"/>
        <v>0</v>
      </c>
      <c r="BE462" t="s">
        <v>2371</v>
      </c>
    </row>
    <row r="463" spans="1:57" ht="17" x14ac:dyDescent="0.2">
      <c r="A463" t="s">
        <v>2287</v>
      </c>
      <c r="B463" s="36" t="s">
        <v>1305</v>
      </c>
      <c r="C463" s="36" t="s">
        <v>49</v>
      </c>
      <c r="D463">
        <v>14</v>
      </c>
      <c r="E463" t="s">
        <v>1151</v>
      </c>
      <c r="F463" s="18" t="s">
        <v>1021</v>
      </c>
      <c r="G463" s="30">
        <v>53.7</v>
      </c>
      <c r="H463" s="30">
        <v>-0.63332999999999995</v>
      </c>
      <c r="I463">
        <v>1</v>
      </c>
      <c r="J463" s="40">
        <v>-8.5</v>
      </c>
      <c r="K463" s="40" t="s">
        <v>1543</v>
      </c>
      <c r="L463" s="12" t="s">
        <v>591</v>
      </c>
      <c r="M463" t="s">
        <v>2354</v>
      </c>
      <c r="N463" t="s">
        <v>565</v>
      </c>
      <c r="P463" t="s">
        <v>1307</v>
      </c>
      <c r="Q463" t="s">
        <v>1308</v>
      </c>
      <c r="R463" s="11" t="s">
        <v>827</v>
      </c>
      <c r="S463" t="s">
        <v>58</v>
      </c>
      <c r="T463" s="46" t="s">
        <v>1310</v>
      </c>
      <c r="V463">
        <v>21</v>
      </c>
      <c r="W463" s="18" t="s">
        <v>77</v>
      </c>
      <c r="X463" t="s">
        <v>79</v>
      </c>
      <c r="Y463" t="s">
        <v>79</v>
      </c>
      <c r="AH463" s="1">
        <v>1</v>
      </c>
      <c r="AK463" s="32">
        <v>26.433733772524704</v>
      </c>
      <c r="AL463" s="14">
        <v>17.405059097074208</v>
      </c>
      <c r="AM463" s="12">
        <v>17.600000000000001</v>
      </c>
      <c r="AN463" s="14">
        <v>16.200000000000003</v>
      </c>
      <c r="AO463" s="15">
        <v>-6.9565217391304248</v>
      </c>
      <c r="AP463" s="15">
        <v>-6.6043633016857157</v>
      </c>
      <c r="AQ463" s="15">
        <v>12.53131908621962</v>
      </c>
      <c r="AR463" s="15">
        <v>13.128197793753024</v>
      </c>
      <c r="AS463" s="16"/>
      <c r="AT463" s="16"/>
      <c r="AU463" s="17">
        <v>1.5434782608695752</v>
      </c>
      <c r="AV463" s="17">
        <v>1.8956366983142843</v>
      </c>
      <c r="AW463" s="48" t="s">
        <v>1541</v>
      </c>
      <c r="AX463" t="s">
        <v>198</v>
      </c>
      <c r="AY463" t="s">
        <v>198</v>
      </c>
      <c r="AZ463" t="s">
        <v>1556</v>
      </c>
      <c r="BA463" t="s">
        <v>1556</v>
      </c>
      <c r="BB463" t="s">
        <v>198</v>
      </c>
      <c r="BC463" t="s">
        <v>1556</v>
      </c>
      <c r="BD463" s="55">
        <f t="shared" si="46"/>
        <v>0</v>
      </c>
      <c r="BE463" t="s">
        <v>2371</v>
      </c>
    </row>
    <row r="464" spans="1:57" x14ac:dyDescent="0.2">
      <c r="A464" t="s">
        <v>2288</v>
      </c>
      <c r="B464" s="1" t="s">
        <v>1545</v>
      </c>
      <c r="C464" t="s">
        <v>49</v>
      </c>
      <c r="D464">
        <v>14</v>
      </c>
      <c r="E464" t="s">
        <v>1546</v>
      </c>
      <c r="F464" s="18" t="s">
        <v>737</v>
      </c>
      <c r="G464" s="30">
        <v>52.841166999999999</v>
      </c>
      <c r="H464" s="30">
        <v>-1.551531</v>
      </c>
      <c r="I464">
        <v>49</v>
      </c>
      <c r="J464">
        <v>-7.8</v>
      </c>
      <c r="K464" s="40" t="s">
        <v>1547</v>
      </c>
      <c r="L464" s="12" t="s">
        <v>591</v>
      </c>
      <c r="M464" s="12" t="s">
        <v>2355</v>
      </c>
      <c r="N464" t="s">
        <v>565</v>
      </c>
      <c r="O464" s="1" t="s">
        <v>1548</v>
      </c>
      <c r="P464" s="1" t="s">
        <v>1548</v>
      </c>
      <c r="Q464" s="1" t="s">
        <v>1024</v>
      </c>
      <c r="R464" t="s">
        <v>1549</v>
      </c>
      <c r="S464" t="s">
        <v>58</v>
      </c>
      <c r="T464" t="s">
        <v>1417</v>
      </c>
      <c r="U464" t="s">
        <v>1550</v>
      </c>
      <c r="V464" s="1" t="s">
        <v>1097</v>
      </c>
      <c r="W464" s="1" t="s">
        <v>1097</v>
      </c>
      <c r="X464" t="s">
        <v>62</v>
      </c>
      <c r="Y464" s="1" t="s">
        <v>62</v>
      </c>
      <c r="Z464" s="1"/>
      <c r="AA464" s="1"/>
      <c r="AB464" s="1"/>
      <c r="AC464" s="1"/>
      <c r="AD464" s="1"/>
      <c r="AE464" s="1"/>
      <c r="AF464" s="1"/>
      <c r="AG464" s="1"/>
      <c r="AH464" s="1"/>
      <c r="AK464" s="32">
        <v>26.99815927145902</v>
      </c>
      <c r="AL464" s="14">
        <v>17.95819608602984</v>
      </c>
      <c r="AM464" s="12">
        <v>18.182599999999997</v>
      </c>
      <c r="AN464" s="14">
        <v>16.782599999999999</v>
      </c>
      <c r="AO464">
        <v>-5.69</v>
      </c>
      <c r="AP464" s="15">
        <v>-5.7069267583801562</v>
      </c>
      <c r="AQ464" s="15">
        <v>14.677966101694917</v>
      </c>
      <c r="AR464" s="15">
        <v>14.649276680711599</v>
      </c>
      <c r="AS464">
        <v>0.711947</v>
      </c>
      <c r="AU464" s="17">
        <v>2.1099999999999994</v>
      </c>
      <c r="AV464" s="17">
        <v>2.0930732416198436</v>
      </c>
      <c r="AW464" s="34" t="s">
        <v>1551</v>
      </c>
      <c r="AX464" t="s">
        <v>198</v>
      </c>
      <c r="AY464" t="s">
        <v>1821</v>
      </c>
      <c r="AZ464" t="s">
        <v>1821</v>
      </c>
      <c r="BA464" t="s">
        <v>198</v>
      </c>
      <c r="BB464" t="s">
        <v>198</v>
      </c>
      <c r="BC464" t="s">
        <v>1821</v>
      </c>
      <c r="BD464" s="55">
        <f>3/6</f>
        <v>0.5</v>
      </c>
      <c r="BE464" t="s">
        <v>2372</v>
      </c>
    </row>
    <row r="465" spans="1:57" ht="17" x14ac:dyDescent="0.2">
      <c r="A465" t="s">
        <v>2289</v>
      </c>
      <c r="B465" t="s">
        <v>1552</v>
      </c>
      <c r="C465" t="s">
        <v>49</v>
      </c>
      <c r="D465">
        <v>14</v>
      </c>
      <c r="E465" t="s">
        <v>99</v>
      </c>
      <c r="F465" s="18" t="s">
        <v>100</v>
      </c>
      <c r="G465">
        <v>51.328364999999998</v>
      </c>
      <c r="H465">
        <v>1.3690500000000001</v>
      </c>
      <c r="I465" s="11">
        <v>20</v>
      </c>
      <c r="J465" s="14">
        <v>-7</v>
      </c>
      <c r="K465" s="14" t="s">
        <v>1553</v>
      </c>
      <c r="L465" s="14" t="s">
        <v>53</v>
      </c>
      <c r="M465" s="14" t="s">
        <v>2362</v>
      </c>
      <c r="N465" t="s">
        <v>102</v>
      </c>
      <c r="O465" s="14" t="s">
        <v>1554</v>
      </c>
      <c r="P465" s="14" t="s">
        <v>1555</v>
      </c>
      <c r="Q465" s="14" t="s">
        <v>1024</v>
      </c>
      <c r="R465" s="46" t="s">
        <v>192</v>
      </c>
      <c r="S465" s="11" t="s">
        <v>58</v>
      </c>
      <c r="T465" s="46">
        <v>2839</v>
      </c>
      <c r="U465">
        <v>2834</v>
      </c>
      <c r="V465" s="19" t="s">
        <v>139</v>
      </c>
      <c r="W465" t="s">
        <v>140</v>
      </c>
      <c r="X465" s="41" t="s">
        <v>78</v>
      </c>
      <c r="Y465" t="s">
        <v>79</v>
      </c>
      <c r="AB465" t="s">
        <v>198</v>
      </c>
      <c r="AC465">
        <v>0</v>
      </c>
      <c r="AD465">
        <v>0</v>
      </c>
      <c r="AE465" t="s">
        <v>1556</v>
      </c>
      <c r="AF465" t="s">
        <v>1028</v>
      </c>
      <c r="AG465" t="s">
        <v>1557</v>
      </c>
      <c r="AH465">
        <v>1</v>
      </c>
      <c r="AK465" s="32">
        <v>27.08283278434412</v>
      </c>
      <c r="AL465" s="14">
        <v>18.041176128657238</v>
      </c>
      <c r="AM465" s="12">
        <v>18.27</v>
      </c>
      <c r="AN465" s="14">
        <v>16.87</v>
      </c>
      <c r="AO465" s="15">
        <v>-5.4999999999999947</v>
      </c>
      <c r="AP465" s="15">
        <v>-5.5722958728928447</v>
      </c>
      <c r="AQ465" s="15">
        <v>15.000000000000009</v>
      </c>
      <c r="AR465" s="15">
        <v>14.877464622215518</v>
      </c>
      <c r="AS465" s="16">
        <v>0.70984999999999998</v>
      </c>
      <c r="AT465" s="16"/>
      <c r="AU465" s="17">
        <v>1.5000000000000053</v>
      </c>
      <c r="AV465" s="17">
        <v>1.4277041271071553</v>
      </c>
      <c r="AW465" s="48" t="s">
        <v>1558</v>
      </c>
      <c r="AX465" t="s">
        <v>198</v>
      </c>
      <c r="AY465" t="s">
        <v>198</v>
      </c>
      <c r="AZ465" t="s">
        <v>1821</v>
      </c>
      <c r="BA465" t="s">
        <v>1821</v>
      </c>
      <c r="BB465" t="s">
        <v>198</v>
      </c>
      <c r="BC465" t="s">
        <v>1821</v>
      </c>
      <c r="BD465" s="55">
        <f>3/6</f>
        <v>0.5</v>
      </c>
      <c r="BE465" t="s">
        <v>2372</v>
      </c>
    </row>
    <row r="466" spans="1:57" x14ac:dyDescent="0.2">
      <c r="A466" t="s">
        <v>2290</v>
      </c>
      <c r="B466" t="s">
        <v>1559</v>
      </c>
      <c r="C466" t="s">
        <v>49</v>
      </c>
      <c r="D466">
        <v>14</v>
      </c>
      <c r="E466" t="s">
        <v>174</v>
      </c>
      <c r="F466" s="18" t="s">
        <v>175</v>
      </c>
      <c r="G466">
        <v>51.178848000000002</v>
      </c>
      <c r="H466">
        <v>-1.8262080000000001</v>
      </c>
      <c r="I466" s="11">
        <v>102</v>
      </c>
      <c r="J466" s="14">
        <v>-7.1</v>
      </c>
      <c r="K466" s="14" t="s">
        <v>1386</v>
      </c>
      <c r="L466" s="14" t="s">
        <v>53</v>
      </c>
      <c r="M466" s="14" t="s">
        <v>2357</v>
      </c>
      <c r="N466" t="s">
        <v>54</v>
      </c>
      <c r="O466" s="1" t="s">
        <v>1560</v>
      </c>
      <c r="P466" t="s">
        <v>1560</v>
      </c>
      <c r="Q466" s="18" t="s">
        <v>56</v>
      </c>
      <c r="R466" s="46" t="s">
        <v>1561</v>
      </c>
      <c r="S466" s="11" t="s">
        <v>58</v>
      </c>
      <c r="T466" t="s">
        <v>1562</v>
      </c>
      <c r="U466" s="1" t="s">
        <v>1563</v>
      </c>
      <c r="V466" s="19" t="s">
        <v>1564</v>
      </c>
      <c r="W466" s="18" t="s">
        <v>127</v>
      </c>
      <c r="X466" s="1" t="s">
        <v>85</v>
      </c>
      <c r="Y466" t="s">
        <v>85</v>
      </c>
      <c r="Z466" s="1">
        <v>165</v>
      </c>
      <c r="AA466" s="1" t="s">
        <v>1565</v>
      </c>
      <c r="AB466" s="1" t="s">
        <v>198</v>
      </c>
      <c r="AC466" s="1">
        <v>0</v>
      </c>
      <c r="AD466" s="1">
        <v>0</v>
      </c>
      <c r="AE466" s="1" t="s">
        <v>715</v>
      </c>
      <c r="AF466" s="1" t="s">
        <v>691</v>
      </c>
      <c r="AG466" s="1" t="s">
        <v>67</v>
      </c>
      <c r="AH466" s="1">
        <v>0</v>
      </c>
      <c r="AM466" s="12"/>
      <c r="AO466">
        <v>-7.55</v>
      </c>
      <c r="AP466" s="15"/>
      <c r="AQ466" s="15">
        <v>11.525423728813559</v>
      </c>
      <c r="AR466" s="15">
        <v>24.322033898305087</v>
      </c>
      <c r="AS466" s="16">
        <v>0.70837000000000006</v>
      </c>
      <c r="AT466" s="16"/>
      <c r="AU466" s="16">
        <v>-0.45000000000000018</v>
      </c>
      <c r="AV466" s="16"/>
      <c r="AW466" t="s">
        <v>1566</v>
      </c>
      <c r="AX466" t="s">
        <v>1556</v>
      </c>
      <c r="AY466" t="s">
        <v>198</v>
      </c>
      <c r="AZ466" t="s">
        <v>198</v>
      </c>
      <c r="BA466" t="s">
        <v>198</v>
      </c>
      <c r="BB466" t="s">
        <v>198</v>
      </c>
      <c r="BC466" t="s">
        <v>198</v>
      </c>
      <c r="BD466" s="55">
        <f>0/5</f>
        <v>0</v>
      </c>
      <c r="BE466" t="s">
        <v>2371</v>
      </c>
    </row>
    <row r="467" spans="1:57" x14ac:dyDescent="0.2">
      <c r="A467" t="s">
        <v>2291</v>
      </c>
      <c r="B467" s="1" t="s">
        <v>1567</v>
      </c>
      <c r="C467" s="1" t="s">
        <v>49</v>
      </c>
      <c r="D467">
        <v>14</v>
      </c>
      <c r="E467" t="s">
        <v>99</v>
      </c>
      <c r="F467" s="18" t="s">
        <v>100</v>
      </c>
      <c r="G467" s="30">
        <v>51.409914000000001</v>
      </c>
      <c r="H467">
        <v>0.76431099999999996</v>
      </c>
      <c r="I467" s="11">
        <v>6</v>
      </c>
      <c r="J467" s="18">
        <v>-7</v>
      </c>
      <c r="K467" s="14" t="s">
        <v>1568</v>
      </c>
      <c r="L467" s="12" t="s">
        <v>591</v>
      </c>
      <c r="M467" s="12" t="s">
        <v>2361</v>
      </c>
      <c r="N467" t="s">
        <v>1569</v>
      </c>
      <c r="P467" s="1" t="s">
        <v>1570</v>
      </c>
      <c r="Q467" s="1" t="s">
        <v>1024</v>
      </c>
      <c r="R467" s="46" t="s">
        <v>827</v>
      </c>
      <c r="S467" s="11" t="s">
        <v>58</v>
      </c>
      <c r="T467" s="46" t="s">
        <v>1571</v>
      </c>
      <c r="V467" s="1" t="s">
        <v>965</v>
      </c>
      <c r="W467" s="19" t="s">
        <v>84</v>
      </c>
      <c r="X467" t="s">
        <v>85</v>
      </c>
      <c r="Y467" t="s">
        <v>85</v>
      </c>
      <c r="AA467" s="19" t="s">
        <v>1572</v>
      </c>
      <c r="AB467" s="19" t="s">
        <v>198</v>
      </c>
      <c r="AC467">
        <v>0</v>
      </c>
      <c r="AD467">
        <v>0</v>
      </c>
      <c r="AE467" t="s">
        <v>73</v>
      </c>
      <c r="AF467" t="s">
        <v>118</v>
      </c>
      <c r="AG467" t="s">
        <v>1573</v>
      </c>
      <c r="AH467">
        <v>0</v>
      </c>
      <c r="AI467">
        <v>-13.2</v>
      </c>
      <c r="AJ467">
        <v>-3.6</v>
      </c>
      <c r="AK467" s="14">
        <v>27.198723999999999</v>
      </c>
      <c r="AL467" s="14">
        <v>18.154749519999999</v>
      </c>
      <c r="AM467" s="14">
        <v>18.3896229128</v>
      </c>
      <c r="AN467" s="14">
        <v>16.754749520000001</v>
      </c>
      <c r="AO467" s="15">
        <v>-5.7505445217391253</v>
      </c>
      <c r="AP467" s="15">
        <v>-5.3880288399999969</v>
      </c>
      <c r="AQ467" s="15">
        <v>14.575348268238772</v>
      </c>
      <c r="AR467" s="15">
        <v>15.18978162711865</v>
      </c>
      <c r="AS467" s="16">
        <v>0.70948199999999995</v>
      </c>
      <c r="AT467" s="12">
        <v>192</v>
      </c>
      <c r="AU467" s="17">
        <v>1.2494554782608747</v>
      </c>
      <c r="AV467" s="17">
        <v>1.6119711600000031</v>
      </c>
      <c r="AW467" s="48" t="s">
        <v>1574</v>
      </c>
      <c r="AX467" t="s">
        <v>198</v>
      </c>
      <c r="AY467" t="s">
        <v>198</v>
      </c>
      <c r="AZ467" t="s">
        <v>198</v>
      </c>
      <c r="BA467" t="s">
        <v>198</v>
      </c>
      <c r="BB467" t="s">
        <v>198</v>
      </c>
      <c r="BC467" t="s">
        <v>1821</v>
      </c>
      <c r="BD467" s="55">
        <f>1/6</f>
        <v>0.16666666666666666</v>
      </c>
      <c r="BE467" t="s">
        <v>2371</v>
      </c>
    </row>
    <row r="468" spans="1:57" x14ac:dyDescent="0.2">
      <c r="A468" t="s">
        <v>2292</v>
      </c>
      <c r="B468" t="s">
        <v>237</v>
      </c>
      <c r="C468" t="s">
        <v>49</v>
      </c>
      <c r="D468">
        <v>14</v>
      </c>
      <c r="E468" s="18" t="s">
        <v>238</v>
      </c>
      <c r="F468" s="18" t="s">
        <v>239</v>
      </c>
      <c r="G468">
        <v>52.128219999999999</v>
      </c>
      <c r="H468">
        <v>5.0000000000000001E-3</v>
      </c>
      <c r="I468">
        <v>27</v>
      </c>
      <c r="J468">
        <v>-7.4</v>
      </c>
      <c r="K468" t="s">
        <v>240</v>
      </c>
      <c r="L468" s="14" t="s">
        <v>53</v>
      </c>
      <c r="M468" t="s">
        <v>2363</v>
      </c>
      <c r="N468" t="s">
        <v>54</v>
      </c>
      <c r="P468" t="s">
        <v>255</v>
      </c>
      <c r="Q468" t="s">
        <v>56</v>
      </c>
      <c r="R468" s="46" t="s">
        <v>311</v>
      </c>
      <c r="S468" s="11" t="s">
        <v>58</v>
      </c>
      <c r="T468" s="46">
        <v>18</v>
      </c>
      <c r="U468" t="s">
        <v>1575</v>
      </c>
      <c r="V468" t="s">
        <v>965</v>
      </c>
      <c r="W468" t="s">
        <v>77</v>
      </c>
      <c r="X468" t="s">
        <v>79</v>
      </c>
      <c r="Y468" t="s">
        <v>79</v>
      </c>
      <c r="Z468" s="1">
        <v>170</v>
      </c>
      <c r="AA468" s="1" t="s">
        <v>1576</v>
      </c>
      <c r="AB468" s="1" t="s">
        <v>1577</v>
      </c>
      <c r="AC468" s="1">
        <v>18</v>
      </c>
      <c r="AD468" s="1">
        <v>0</v>
      </c>
      <c r="AE468" s="1" t="s">
        <v>81</v>
      </c>
      <c r="AF468" s="1" t="s">
        <v>66</v>
      </c>
      <c r="AG468" s="1" t="s">
        <v>818</v>
      </c>
      <c r="AH468" s="1">
        <v>2</v>
      </c>
      <c r="AI468">
        <v>-15.57</v>
      </c>
      <c r="AJ468" s="18">
        <v>-5.71</v>
      </c>
      <c r="AK468" s="14">
        <v>25.023503900000001</v>
      </c>
      <c r="AL468" s="14">
        <v>16.023033822000002</v>
      </c>
      <c r="AM468" s="14">
        <v>16.14436072558</v>
      </c>
      <c r="AN468" s="14">
        <v>14.623033822000002</v>
      </c>
      <c r="AO468" s="15">
        <v>-10.384709082608689</v>
      </c>
      <c r="AP468" s="15">
        <v>-8.8466287989999941</v>
      </c>
      <c r="AQ468" s="15">
        <v>6.720832063375104</v>
      </c>
      <c r="AR468" s="15">
        <v>9.3277477983050954</v>
      </c>
      <c r="AS468" s="16">
        <v>0.70850999999999997</v>
      </c>
      <c r="AT468" s="16">
        <v>112.34</v>
      </c>
      <c r="AU468" s="17">
        <v>-2.9847090826086884</v>
      </c>
      <c r="AV468" s="17">
        <v>-1.4466287989999937</v>
      </c>
      <c r="AW468" t="s">
        <v>68</v>
      </c>
      <c r="AX468" t="s">
        <v>1821</v>
      </c>
      <c r="AY468" t="s">
        <v>198</v>
      </c>
      <c r="AZ468" t="s">
        <v>198</v>
      </c>
      <c r="BA468" t="s">
        <v>1821</v>
      </c>
      <c r="BB468" t="s">
        <v>1821</v>
      </c>
      <c r="BC468" t="s">
        <v>198</v>
      </c>
      <c r="BD468" s="55">
        <f>3/6</f>
        <v>0.5</v>
      </c>
      <c r="BE468" t="s">
        <v>2372</v>
      </c>
    </row>
    <row r="469" spans="1:57" x14ac:dyDescent="0.2">
      <c r="A469" t="s">
        <v>2293</v>
      </c>
      <c r="B469" s="1" t="s">
        <v>1579</v>
      </c>
      <c r="C469" s="1" t="s">
        <v>49</v>
      </c>
      <c r="D469" s="1">
        <v>14</v>
      </c>
      <c r="E469" s="1" t="s">
        <v>238</v>
      </c>
      <c r="F469" s="1" t="s">
        <v>239</v>
      </c>
      <c r="G469" s="1">
        <v>52.078617000000001</v>
      </c>
      <c r="H469" s="1">
        <v>1.5831000000000001E-2</v>
      </c>
      <c r="I469" s="1">
        <v>30</v>
      </c>
      <c r="J469" s="1">
        <v>-7.4</v>
      </c>
      <c r="K469" s="1" t="s">
        <v>1580</v>
      </c>
      <c r="L469" s="50" t="s">
        <v>53</v>
      </c>
      <c r="M469" s="50" t="s">
        <v>2357</v>
      </c>
      <c r="N469" s="1" t="s">
        <v>54</v>
      </c>
      <c r="P469" s="1" t="s">
        <v>1581</v>
      </c>
      <c r="Q469" s="1" t="s">
        <v>56</v>
      </c>
      <c r="R469" t="s">
        <v>766</v>
      </c>
      <c r="S469" t="s">
        <v>58</v>
      </c>
      <c r="T469" s="1">
        <v>1009</v>
      </c>
      <c r="U469" s="1" t="s">
        <v>1584</v>
      </c>
      <c r="V469" s="21" t="s">
        <v>1585</v>
      </c>
      <c r="W469" s="21" t="s">
        <v>127</v>
      </c>
      <c r="X469" s="1" t="s">
        <v>85</v>
      </c>
      <c r="Y469" s="1" t="s">
        <v>85</v>
      </c>
      <c r="Z469" s="1">
        <v>183.4</v>
      </c>
      <c r="AA469" s="1" t="s">
        <v>1586</v>
      </c>
      <c r="AB469" s="1" t="s">
        <v>1587</v>
      </c>
      <c r="AC469" s="1">
        <v>4</v>
      </c>
      <c r="AD469" s="1">
        <v>0</v>
      </c>
      <c r="AE469" s="1" t="s">
        <v>81</v>
      </c>
      <c r="AF469" s="1" t="s">
        <v>66</v>
      </c>
      <c r="AG469" s="1" t="s">
        <v>67</v>
      </c>
      <c r="AH469" s="1">
        <v>0</v>
      </c>
      <c r="AI469" s="12">
        <v>-15.122257605914129</v>
      </c>
      <c r="AJ469" s="13">
        <v>-5.6723430937592418</v>
      </c>
      <c r="AK469" s="14">
        <v>25.062324781212659</v>
      </c>
      <c r="AL469" s="14">
        <v>16.061078285588405</v>
      </c>
      <c r="AM469" s="14">
        <v>16.184431639167705</v>
      </c>
      <c r="AN469" s="14">
        <v>14.661078285588404</v>
      </c>
      <c r="AO469" s="15">
        <v>-10.302003726981726</v>
      </c>
      <c r="AP469" s="15">
        <v>-8.7849035978718675</v>
      </c>
      <c r="AQ469" s="15">
        <v>6.8610106322343629</v>
      </c>
      <c r="AR469" s="15">
        <v>9.4323667832680211</v>
      </c>
      <c r="AS469" s="16">
        <v>0.70838165794456431</v>
      </c>
      <c r="AT469" s="16"/>
      <c r="AU469" s="17">
        <v>-2.9020037269817252</v>
      </c>
      <c r="AV469" s="17">
        <v>-1.3849035978718671</v>
      </c>
      <c r="AW469" s="1" t="s">
        <v>1588</v>
      </c>
      <c r="AX469" t="s">
        <v>1821</v>
      </c>
      <c r="AY469" t="s">
        <v>198</v>
      </c>
      <c r="AZ469" t="s">
        <v>198</v>
      </c>
      <c r="BA469" t="s">
        <v>198</v>
      </c>
      <c r="BB469" t="s">
        <v>1821</v>
      </c>
      <c r="BC469" t="s">
        <v>198</v>
      </c>
      <c r="BD469" s="55">
        <f>2/6</f>
        <v>0.33333333333333331</v>
      </c>
      <c r="BE469" t="s">
        <v>2371</v>
      </c>
    </row>
    <row r="470" spans="1:57" x14ac:dyDescent="0.2">
      <c r="A470" t="s">
        <v>2294</v>
      </c>
      <c r="B470" s="1" t="s">
        <v>1579</v>
      </c>
      <c r="C470" s="1" t="s">
        <v>49</v>
      </c>
      <c r="D470" s="1">
        <v>14</v>
      </c>
      <c r="E470" s="1" t="s">
        <v>238</v>
      </c>
      <c r="F470" s="1" t="s">
        <v>239</v>
      </c>
      <c r="G470" s="1">
        <v>52.078617000000001</v>
      </c>
      <c r="H470" s="1">
        <v>1.5831000000000001E-2</v>
      </c>
      <c r="I470" s="1">
        <v>30</v>
      </c>
      <c r="J470" s="1">
        <v>-7.4</v>
      </c>
      <c r="K470" s="1" t="s">
        <v>1580</v>
      </c>
      <c r="L470" s="50" t="s">
        <v>53</v>
      </c>
      <c r="M470" s="50" t="s">
        <v>2357</v>
      </c>
      <c r="N470" s="1" t="s">
        <v>54</v>
      </c>
      <c r="P470" s="1" t="s">
        <v>1581</v>
      </c>
      <c r="Q470" s="1" t="s">
        <v>156</v>
      </c>
      <c r="R470" t="s">
        <v>775</v>
      </c>
      <c r="S470" t="s">
        <v>58</v>
      </c>
      <c r="T470" s="1">
        <v>1019</v>
      </c>
      <c r="U470" s="1" t="s">
        <v>1590</v>
      </c>
      <c r="V470" s="21" t="s">
        <v>1591</v>
      </c>
      <c r="W470" s="21" t="s">
        <v>115</v>
      </c>
      <c r="X470" s="1" t="s">
        <v>79</v>
      </c>
      <c r="Y470" s="1" t="s">
        <v>79</v>
      </c>
      <c r="Z470" s="1">
        <v>172.2</v>
      </c>
      <c r="AA470" s="1" t="s">
        <v>1592</v>
      </c>
      <c r="AB470" s="1" t="s">
        <v>1593</v>
      </c>
      <c r="AC470" s="1">
        <v>3</v>
      </c>
      <c r="AD470" s="1">
        <v>0</v>
      </c>
      <c r="AE470" s="1" t="s">
        <v>97</v>
      </c>
      <c r="AF470" s="1" t="s">
        <v>66</v>
      </c>
      <c r="AG470" s="1" t="s">
        <v>67</v>
      </c>
      <c r="AH470" s="1">
        <v>1</v>
      </c>
      <c r="AI470" s="12">
        <v>-15.990361103212964</v>
      </c>
      <c r="AJ470" s="12">
        <v>-5.2875102040816317</v>
      </c>
      <c r="AK470" s="14">
        <v>25.459052855510205</v>
      </c>
      <c r="AL470" s="14">
        <v>16.4498717984</v>
      </c>
      <c r="AM470" s="14">
        <v>16.593934357457634</v>
      </c>
      <c r="AN470" s="14">
        <v>15.0498717984</v>
      </c>
      <c r="AO470" s="15">
        <v>-9.456800438260867</v>
      </c>
      <c r="AP470" s="15">
        <v>-8.1541059597387715</v>
      </c>
      <c r="AQ470" s="15">
        <v>8.2935585792188693</v>
      </c>
      <c r="AR470" s="15">
        <v>10.501515322476658</v>
      </c>
      <c r="AS470" s="16">
        <v>0.70834408091229506</v>
      </c>
      <c r="AT470" s="16"/>
      <c r="AU470" s="17">
        <v>-2.0568004382608667</v>
      </c>
      <c r="AV470" s="17">
        <v>-0.75410595973877115</v>
      </c>
      <c r="AW470" s="1" t="s">
        <v>1588</v>
      </c>
      <c r="AX470" t="s">
        <v>198</v>
      </c>
      <c r="AY470" t="s">
        <v>198</v>
      </c>
      <c r="AZ470" t="s">
        <v>198</v>
      </c>
      <c r="BA470" t="s">
        <v>198</v>
      </c>
      <c r="BB470" t="s">
        <v>198</v>
      </c>
      <c r="BC470" t="s">
        <v>198</v>
      </c>
      <c r="BD470" s="55">
        <f>0/6</f>
        <v>0</v>
      </c>
      <c r="BE470" t="s">
        <v>2371</v>
      </c>
    </row>
    <row r="471" spans="1:57" x14ac:dyDescent="0.2">
      <c r="A471" t="s">
        <v>2295</v>
      </c>
      <c r="B471" s="1" t="s">
        <v>1579</v>
      </c>
      <c r="C471" s="1" t="s">
        <v>49</v>
      </c>
      <c r="D471" s="1">
        <v>14</v>
      </c>
      <c r="E471" s="1" t="s">
        <v>238</v>
      </c>
      <c r="F471" s="1" t="s">
        <v>239</v>
      </c>
      <c r="G471" s="1">
        <v>52.078617000000001</v>
      </c>
      <c r="H471" s="1">
        <v>1.5831000000000001E-2</v>
      </c>
      <c r="I471" s="1">
        <v>30</v>
      </c>
      <c r="J471" s="1">
        <v>-7.4</v>
      </c>
      <c r="K471" s="1" t="s">
        <v>1580</v>
      </c>
      <c r="L471" s="50" t="s">
        <v>53</v>
      </c>
      <c r="M471" s="50" t="s">
        <v>2357</v>
      </c>
      <c r="N471" s="1" t="s">
        <v>54</v>
      </c>
      <c r="P471" s="1" t="s">
        <v>1581</v>
      </c>
      <c r="Q471" s="1" t="s">
        <v>56</v>
      </c>
      <c r="R471" t="s">
        <v>1583</v>
      </c>
      <c r="S471" t="s">
        <v>58</v>
      </c>
      <c r="T471" s="1">
        <v>1029</v>
      </c>
      <c r="U471" s="1" t="s">
        <v>1594</v>
      </c>
      <c r="V471" s="21" t="s">
        <v>279</v>
      </c>
      <c r="W471" s="22" t="s">
        <v>146</v>
      </c>
      <c r="X471" s="1" t="s">
        <v>85</v>
      </c>
      <c r="Y471" s="1" t="s">
        <v>85</v>
      </c>
      <c r="Z471" s="1">
        <v>182.4</v>
      </c>
      <c r="AA471" s="1" t="s">
        <v>1595</v>
      </c>
      <c r="AB471" s="1" t="s">
        <v>1596</v>
      </c>
      <c r="AC471" s="1">
        <v>1</v>
      </c>
      <c r="AD471" s="1">
        <v>0</v>
      </c>
      <c r="AE471" s="1" t="s">
        <v>123</v>
      </c>
      <c r="AF471" s="1" t="s">
        <v>66</v>
      </c>
      <c r="AG471" s="1" t="s">
        <v>67</v>
      </c>
      <c r="AH471" s="1">
        <v>0</v>
      </c>
      <c r="AI471" s="12">
        <v>-14.480801819732726</v>
      </c>
      <c r="AJ471" s="12">
        <v>-4.7922910381543922</v>
      </c>
      <c r="AK471" s="14">
        <v>25.969579245856256</v>
      </c>
      <c r="AL471" s="14">
        <v>16.950187660939129</v>
      </c>
      <c r="AM471" s="14">
        <v>17.120899697572824</v>
      </c>
      <c r="AN471" s="14">
        <v>15.550187660939129</v>
      </c>
      <c r="AO471" s="15">
        <v>-8.3691572588279772</v>
      </c>
      <c r="AP471" s="15">
        <v>-7.3423689990885492</v>
      </c>
      <c r="AQ471" s="15">
        <v>10.137021595206818</v>
      </c>
      <c r="AR471" s="15">
        <v>11.877340679510933</v>
      </c>
      <c r="AS471" s="16">
        <v>0.70873516529302505</v>
      </c>
      <c r="AT471" s="16"/>
      <c r="AU471" s="17">
        <v>-0.96915725882797688</v>
      </c>
      <c r="AV471" s="17">
        <v>5.7631000911451125E-2</v>
      </c>
      <c r="AW471" s="1" t="s">
        <v>1588</v>
      </c>
      <c r="AX471" t="s">
        <v>198</v>
      </c>
      <c r="AY471" t="s">
        <v>198</v>
      </c>
      <c r="AZ471" t="s">
        <v>1821</v>
      </c>
      <c r="BA471" t="s">
        <v>198</v>
      </c>
      <c r="BB471" t="s">
        <v>198</v>
      </c>
      <c r="BC471" t="s">
        <v>198</v>
      </c>
      <c r="BD471" s="55">
        <f>1/6</f>
        <v>0.16666666666666666</v>
      </c>
      <c r="BE471" t="s">
        <v>2371</v>
      </c>
    </row>
    <row r="472" spans="1:57" x14ac:dyDescent="0.2">
      <c r="A472" t="s">
        <v>2296</v>
      </c>
      <c r="B472" s="1" t="s">
        <v>1579</v>
      </c>
      <c r="C472" s="1" t="s">
        <v>49</v>
      </c>
      <c r="D472" s="1">
        <v>14</v>
      </c>
      <c r="E472" s="1" t="s">
        <v>238</v>
      </c>
      <c r="F472" s="1" t="s">
        <v>239</v>
      </c>
      <c r="G472" s="1">
        <v>52.078617000000001</v>
      </c>
      <c r="H472" s="1">
        <v>1.5831000000000001E-2</v>
      </c>
      <c r="I472" s="1">
        <v>30</v>
      </c>
      <c r="J472" s="1">
        <v>-7.4</v>
      </c>
      <c r="K472" s="1" t="s">
        <v>1580</v>
      </c>
      <c r="L472" s="50" t="s">
        <v>53</v>
      </c>
      <c r="M472" s="50" t="s">
        <v>2357</v>
      </c>
      <c r="N472" s="1" t="s">
        <v>54</v>
      </c>
      <c r="P472" s="1" t="s">
        <v>1581</v>
      </c>
      <c r="Q472" s="1" t="s">
        <v>56</v>
      </c>
      <c r="R472" t="s">
        <v>775</v>
      </c>
      <c r="S472" t="s">
        <v>58</v>
      </c>
      <c r="T472" s="1">
        <v>1163</v>
      </c>
      <c r="U472" s="1" t="s">
        <v>1597</v>
      </c>
      <c r="V472" s="21" t="s">
        <v>265</v>
      </c>
      <c r="W472" s="21" t="s">
        <v>140</v>
      </c>
      <c r="X472" s="1" t="s">
        <v>79</v>
      </c>
      <c r="Y472" s="1" t="s">
        <v>79</v>
      </c>
      <c r="Z472" s="1">
        <v>162.9</v>
      </c>
      <c r="AA472" s="1" t="s">
        <v>1586</v>
      </c>
      <c r="AB472" s="1" t="s">
        <v>1598</v>
      </c>
      <c r="AC472" s="1">
        <v>10</v>
      </c>
      <c r="AD472" s="1">
        <v>0</v>
      </c>
      <c r="AE472" s="1" t="s">
        <v>81</v>
      </c>
      <c r="AF472" s="1" t="s">
        <v>66</v>
      </c>
      <c r="AG472" s="1" t="s">
        <v>67</v>
      </c>
      <c r="AH472" s="1">
        <v>2</v>
      </c>
      <c r="AI472" s="12">
        <v>-14.889195336934886</v>
      </c>
      <c r="AJ472" s="12">
        <v>-5.1082590949423246</v>
      </c>
      <c r="AK472" s="14">
        <v>25.643844616433007</v>
      </c>
      <c r="AL472" s="14">
        <v>16.630967724104348</v>
      </c>
      <c r="AM472" s="14">
        <v>16.784676413082153</v>
      </c>
      <c r="AN472" s="14">
        <v>15.230967724104348</v>
      </c>
      <c r="AO472" s="15">
        <v>-9.0631136432514143</v>
      </c>
      <c r="AP472" s="15">
        <v>-7.8602870598715171</v>
      </c>
      <c r="AQ472" s="15">
        <v>8.9608243334721784</v>
      </c>
      <c r="AR472" s="15">
        <v>10.999513457844886</v>
      </c>
      <c r="AS472" s="16">
        <v>0.70842115576012799</v>
      </c>
      <c r="AT472" s="16"/>
      <c r="AU472" s="17">
        <v>-1.663113643251414</v>
      </c>
      <c r="AV472" s="17">
        <v>-0.46028705987151675</v>
      </c>
      <c r="AW472" s="1" t="s">
        <v>1588</v>
      </c>
      <c r="AX472" t="s">
        <v>198</v>
      </c>
      <c r="AY472" t="s">
        <v>198</v>
      </c>
      <c r="AZ472" t="s">
        <v>198</v>
      </c>
      <c r="BA472" t="s">
        <v>198</v>
      </c>
      <c r="BB472" t="s">
        <v>198</v>
      </c>
      <c r="BC472" t="s">
        <v>198</v>
      </c>
      <c r="BD472" s="55">
        <f>0/6</f>
        <v>0</v>
      </c>
      <c r="BE472" t="s">
        <v>2371</v>
      </c>
    </row>
    <row r="473" spans="1:57" x14ac:dyDescent="0.2">
      <c r="A473" t="s">
        <v>2297</v>
      </c>
      <c r="B473" s="1" t="s">
        <v>1579</v>
      </c>
      <c r="C473" s="1" t="s">
        <v>49</v>
      </c>
      <c r="D473" s="1">
        <v>14</v>
      </c>
      <c r="E473" s="1" t="s">
        <v>238</v>
      </c>
      <c r="F473" s="1" t="s">
        <v>239</v>
      </c>
      <c r="G473" s="1">
        <v>52.078617000000001</v>
      </c>
      <c r="H473" s="1">
        <v>1.5831000000000001E-2</v>
      </c>
      <c r="I473" s="1">
        <v>30</v>
      </c>
      <c r="J473" s="1">
        <v>-7.4</v>
      </c>
      <c r="K473" s="1" t="s">
        <v>1580</v>
      </c>
      <c r="L473" s="50" t="s">
        <v>53</v>
      </c>
      <c r="M473" s="50" t="s">
        <v>2357</v>
      </c>
      <c r="N473" s="1" t="s">
        <v>54</v>
      </c>
      <c r="O473" s="1" t="s">
        <v>1801</v>
      </c>
      <c r="P473" s="1" t="s">
        <v>1581</v>
      </c>
      <c r="Q473" s="1" t="s">
        <v>131</v>
      </c>
      <c r="R473" t="s">
        <v>1599</v>
      </c>
      <c r="S473" t="s">
        <v>58</v>
      </c>
      <c r="T473" s="1">
        <v>1205</v>
      </c>
      <c r="U473" s="1" t="s">
        <v>1600</v>
      </c>
      <c r="V473" s="21" t="s">
        <v>1601</v>
      </c>
      <c r="W473" s="21" t="s">
        <v>84</v>
      </c>
      <c r="X473" s="1" t="s">
        <v>85</v>
      </c>
      <c r="Y473" s="1" t="s">
        <v>85</v>
      </c>
      <c r="Z473" s="1"/>
      <c r="AA473" s="1" t="s">
        <v>1602</v>
      </c>
      <c r="AB473" s="1" t="s">
        <v>1603</v>
      </c>
      <c r="AC473" s="1">
        <v>3</v>
      </c>
      <c r="AD473" s="1">
        <v>0</v>
      </c>
      <c r="AE473" s="1" t="s">
        <v>97</v>
      </c>
      <c r="AF473" s="1" t="s">
        <v>66</v>
      </c>
      <c r="AG473" s="1" t="s">
        <v>67</v>
      </c>
      <c r="AH473" s="1">
        <v>0</v>
      </c>
      <c r="AI473" s="12">
        <v>-16.014950241683252</v>
      </c>
      <c r="AJ473" s="12">
        <v>-5.5184099378881992</v>
      </c>
      <c r="AK473" s="14">
        <v>25.221016010931677</v>
      </c>
      <c r="AL473" s="14">
        <v>16.216595690713042</v>
      </c>
      <c r="AM473" s="14">
        <v>16.34823272648368</v>
      </c>
      <c r="AN473" s="14">
        <v>14.816595690713042</v>
      </c>
      <c r="AO473" s="15">
        <v>-9.9639224114933835</v>
      </c>
      <c r="AP473" s="15">
        <v>-8.5325845426186291</v>
      </c>
      <c r="AQ473" s="15">
        <v>7.4340298110281635</v>
      </c>
      <c r="AR473" s="15">
        <v>9.8600261989514753</v>
      </c>
      <c r="AS473" s="16">
        <v>0.70826725863306261</v>
      </c>
      <c r="AT473" s="16"/>
      <c r="AU473" s="17">
        <v>-2.5639224114933832</v>
      </c>
      <c r="AV473" s="17">
        <v>-1.1325845426186287</v>
      </c>
      <c r="AW473" s="1" t="s">
        <v>1588</v>
      </c>
      <c r="AX473" t="s">
        <v>1821</v>
      </c>
      <c r="AY473" t="s">
        <v>198</v>
      </c>
      <c r="AZ473" t="s">
        <v>198</v>
      </c>
      <c r="BA473" t="s">
        <v>198</v>
      </c>
      <c r="BB473" t="s">
        <v>198</v>
      </c>
      <c r="BC473" t="s">
        <v>198</v>
      </c>
      <c r="BD473" s="55">
        <f>1/6</f>
        <v>0.16666666666666666</v>
      </c>
      <c r="BE473" t="s">
        <v>2371</v>
      </c>
    </row>
    <row r="474" spans="1:57" x14ac:dyDescent="0.2">
      <c r="A474" t="s">
        <v>2298</v>
      </c>
      <c r="B474" s="1" t="s">
        <v>1579</v>
      </c>
      <c r="C474" s="1" t="s">
        <v>49</v>
      </c>
      <c r="D474" s="1">
        <v>14</v>
      </c>
      <c r="E474" s="1" t="s">
        <v>238</v>
      </c>
      <c r="F474" s="1" t="s">
        <v>239</v>
      </c>
      <c r="G474" s="1">
        <v>52.078617000000001</v>
      </c>
      <c r="H474" s="1">
        <v>1.5831000000000001E-2</v>
      </c>
      <c r="I474" s="1">
        <v>30</v>
      </c>
      <c r="J474" s="1">
        <v>-7.4</v>
      </c>
      <c r="K474" s="1" t="s">
        <v>1580</v>
      </c>
      <c r="L474" s="50" t="s">
        <v>53</v>
      </c>
      <c r="M474" s="50" t="s">
        <v>2357</v>
      </c>
      <c r="N474" s="1" t="s">
        <v>54</v>
      </c>
      <c r="P474" s="1" t="s">
        <v>1581</v>
      </c>
      <c r="Q474" s="1" t="s">
        <v>56</v>
      </c>
      <c r="R474" t="s">
        <v>178</v>
      </c>
      <c r="S474" t="s">
        <v>58</v>
      </c>
      <c r="T474" s="1">
        <v>1222</v>
      </c>
      <c r="U474" s="1" t="s">
        <v>1607</v>
      </c>
      <c r="V474" s="21" t="s">
        <v>1604</v>
      </c>
      <c r="W474" s="21" t="s">
        <v>140</v>
      </c>
      <c r="X474" s="1" t="s">
        <v>79</v>
      </c>
      <c r="Y474" s="1" t="s">
        <v>79</v>
      </c>
      <c r="Z474" s="1">
        <v>157.69999999999999</v>
      </c>
      <c r="AA474" s="1" t="s">
        <v>1605</v>
      </c>
      <c r="AB474" s="1" t="s">
        <v>1606</v>
      </c>
      <c r="AC474" s="1">
        <v>2</v>
      </c>
      <c r="AD474" s="1">
        <v>0</v>
      </c>
      <c r="AE474" s="1" t="s">
        <v>97</v>
      </c>
      <c r="AF474" s="1" t="s">
        <v>210</v>
      </c>
      <c r="AG474" s="1" t="s">
        <v>67</v>
      </c>
      <c r="AH474" s="1">
        <v>1</v>
      </c>
      <c r="AI474" s="12">
        <v>-16.41479101506966</v>
      </c>
      <c r="AJ474" s="12">
        <v>-4.2079526767228623</v>
      </c>
      <c r="AK474" s="14">
        <v>26.571979506039632</v>
      </c>
      <c r="AL474" s="14">
        <v>17.540539915918838</v>
      </c>
      <c r="AM474" s="14">
        <v>17.742697246134107</v>
      </c>
      <c r="AN474" s="14">
        <v>16.14053991591884</v>
      </c>
      <c r="AO474" s="15">
        <v>-7.0857827914807796</v>
      </c>
      <c r="AP474" s="15">
        <v>-6.3845525853969818</v>
      </c>
      <c r="AQ474" s="15">
        <v>12.312232556812239</v>
      </c>
      <c r="AR474" s="15">
        <v>13.500758329835625</v>
      </c>
      <c r="AS474" s="16">
        <v>0.70847195212263958</v>
      </c>
      <c r="AT474" s="16"/>
      <c r="AU474" s="17">
        <v>0.31421720851922075</v>
      </c>
      <c r="AV474" s="17">
        <v>1.0154474146030186</v>
      </c>
      <c r="AW474" s="1" t="s">
        <v>1588</v>
      </c>
      <c r="AX474" t="s">
        <v>198</v>
      </c>
      <c r="AY474" t="s">
        <v>198</v>
      </c>
      <c r="AZ474" t="s">
        <v>198</v>
      </c>
      <c r="BA474" t="s">
        <v>198</v>
      </c>
      <c r="BB474" t="s">
        <v>198</v>
      </c>
      <c r="BC474" t="s">
        <v>198</v>
      </c>
      <c r="BD474" s="55">
        <f>0/6</f>
        <v>0</v>
      </c>
      <c r="BE474" t="s">
        <v>2371</v>
      </c>
    </row>
    <row r="475" spans="1:57" x14ac:dyDescent="0.2">
      <c r="A475" t="s">
        <v>2299</v>
      </c>
      <c r="B475" s="1" t="s">
        <v>1579</v>
      </c>
      <c r="C475" s="1" t="s">
        <v>49</v>
      </c>
      <c r="D475" s="1">
        <v>14</v>
      </c>
      <c r="E475" s="1" t="s">
        <v>238</v>
      </c>
      <c r="F475" s="1" t="s">
        <v>239</v>
      </c>
      <c r="G475" s="1">
        <v>52.078617000000001</v>
      </c>
      <c r="H475" s="1">
        <v>1.5831000000000001E-2</v>
      </c>
      <c r="I475" s="1">
        <v>30</v>
      </c>
      <c r="J475" s="1">
        <v>-7.4</v>
      </c>
      <c r="K475" s="1" t="s">
        <v>1580</v>
      </c>
      <c r="L475" s="50" t="s">
        <v>53</v>
      </c>
      <c r="M475" s="50" t="s">
        <v>2357</v>
      </c>
      <c r="N475" s="1" t="s">
        <v>54</v>
      </c>
      <c r="O475" s="1" t="s">
        <v>1800</v>
      </c>
      <c r="P475" s="1" t="s">
        <v>1581</v>
      </c>
      <c r="Q475" s="1" t="s">
        <v>156</v>
      </c>
      <c r="R475" t="s">
        <v>1589</v>
      </c>
      <c r="S475" t="s">
        <v>58</v>
      </c>
      <c r="T475" s="1">
        <v>1227</v>
      </c>
      <c r="U475" s="1" t="s">
        <v>1608</v>
      </c>
      <c r="V475" s="21" t="s">
        <v>301</v>
      </c>
      <c r="W475" s="21" t="s">
        <v>77</v>
      </c>
      <c r="X475" s="1" t="s">
        <v>79</v>
      </c>
      <c r="Y475" s="1" t="s">
        <v>79</v>
      </c>
      <c r="Z475" s="1">
        <v>159.4</v>
      </c>
      <c r="AA475" s="1" t="s">
        <v>1609</v>
      </c>
      <c r="AB475" s="1" t="s">
        <v>1610</v>
      </c>
      <c r="AC475" s="1">
        <v>8</v>
      </c>
      <c r="AD475" s="1">
        <v>1</v>
      </c>
      <c r="AE475" s="1" t="s">
        <v>202</v>
      </c>
      <c r="AF475" s="1" t="s">
        <v>66</v>
      </c>
      <c r="AG475" s="1" t="s">
        <v>67</v>
      </c>
      <c r="AH475" s="1">
        <v>2</v>
      </c>
      <c r="AI475" s="12">
        <v>-15.382047199317599</v>
      </c>
      <c r="AJ475" s="12">
        <v>-4.7841892931085477</v>
      </c>
      <c r="AK475" s="14">
        <v>25.977931415841468</v>
      </c>
      <c r="AL475" s="14">
        <v>16.958372787524638</v>
      </c>
      <c r="AM475" s="14">
        <v>17.129520807431561</v>
      </c>
      <c r="AN475" s="14">
        <v>15.558372787524638</v>
      </c>
      <c r="AO475" s="15">
        <v>-8.3513635053812187</v>
      </c>
      <c r="AP475" s="15">
        <v>-7.3290890488120652</v>
      </c>
      <c r="AQ475" s="15">
        <v>10.167180499353867</v>
      </c>
      <c r="AR475" s="15">
        <v>11.89984906981006</v>
      </c>
      <c r="AS475" s="16">
        <v>0.70824430089061285</v>
      </c>
      <c r="AT475" s="16"/>
      <c r="AU475" s="17">
        <v>-0.95136350538121839</v>
      </c>
      <c r="AV475" s="17">
        <v>7.0910951187935112E-2</v>
      </c>
      <c r="AW475" s="1" t="s">
        <v>1588</v>
      </c>
      <c r="AX475" t="s">
        <v>198</v>
      </c>
      <c r="AY475" t="s">
        <v>198</v>
      </c>
      <c r="AZ475" t="s">
        <v>198</v>
      </c>
      <c r="BA475" t="s">
        <v>198</v>
      </c>
      <c r="BB475" t="s">
        <v>198</v>
      </c>
      <c r="BC475" t="s">
        <v>198</v>
      </c>
      <c r="BD475" s="55">
        <f>0/6</f>
        <v>0</v>
      </c>
      <c r="BE475" t="s">
        <v>2371</v>
      </c>
    </row>
    <row r="476" spans="1:57" x14ac:dyDescent="0.2">
      <c r="A476" t="s">
        <v>2300</v>
      </c>
      <c r="B476" s="1" t="s">
        <v>1579</v>
      </c>
      <c r="C476" s="1" t="s">
        <v>49</v>
      </c>
      <c r="D476" s="1">
        <v>14</v>
      </c>
      <c r="E476" s="1" t="s">
        <v>238</v>
      </c>
      <c r="F476" s="1" t="s">
        <v>239</v>
      </c>
      <c r="G476" s="1">
        <v>52.078617000000001</v>
      </c>
      <c r="H476" s="1">
        <v>1.5831000000000001E-2</v>
      </c>
      <c r="I476" s="1">
        <v>30</v>
      </c>
      <c r="J476" s="1">
        <v>-7.4</v>
      </c>
      <c r="K476" s="1" t="s">
        <v>1580</v>
      </c>
      <c r="L476" s="50" t="s">
        <v>53</v>
      </c>
      <c r="M476" s="50" t="s">
        <v>2357</v>
      </c>
      <c r="N476" s="1" t="s">
        <v>54</v>
      </c>
      <c r="P476" s="1" t="s">
        <v>1581</v>
      </c>
      <c r="Q476" s="1" t="s">
        <v>156</v>
      </c>
      <c r="R476" t="s">
        <v>775</v>
      </c>
      <c r="S476" t="s">
        <v>58</v>
      </c>
      <c r="T476" s="1">
        <v>1261</v>
      </c>
      <c r="U476" s="1" t="s">
        <v>1611</v>
      </c>
      <c r="V476" s="21" t="s">
        <v>965</v>
      </c>
      <c r="W476" s="21" t="s">
        <v>77</v>
      </c>
      <c r="X476" s="1" t="s">
        <v>78</v>
      </c>
      <c r="Y476" s="1" t="s">
        <v>79</v>
      </c>
      <c r="Z476" s="1">
        <v>155.9</v>
      </c>
      <c r="AA476" s="1"/>
      <c r="AB476" s="1" t="s">
        <v>1612</v>
      </c>
      <c r="AC476" s="1">
        <v>2</v>
      </c>
      <c r="AD476" s="1">
        <v>0</v>
      </c>
      <c r="AE476" s="1" t="s">
        <v>97</v>
      </c>
      <c r="AF476" s="1" t="s">
        <v>210</v>
      </c>
      <c r="AG476" s="1" t="s">
        <v>67</v>
      </c>
      <c r="AH476" s="1">
        <v>1</v>
      </c>
      <c r="AI476" s="12">
        <v>-16.079095820301394</v>
      </c>
      <c r="AJ476" s="12">
        <v>-6.0794557823129249</v>
      </c>
      <c r="AK476" s="14">
        <v>24.642628239455782</v>
      </c>
      <c r="AL476" s="14">
        <v>15.649775674666664</v>
      </c>
      <c r="AM476" s="14">
        <v>15.751220868766259</v>
      </c>
      <c r="AN476" s="14">
        <v>14.249775674666664</v>
      </c>
      <c r="AO476" s="15">
        <v>-11.196139837681162</v>
      </c>
      <c r="AP476" s="15">
        <v>-9.4522210992653086</v>
      </c>
      <c r="AQ476" s="15">
        <v>5.3455256988454876</v>
      </c>
      <c r="AR476" s="15">
        <v>8.3013201707367656</v>
      </c>
      <c r="AS476" s="16">
        <v>0.70954286305944503</v>
      </c>
      <c r="AT476" s="16"/>
      <c r="AU476" s="17">
        <v>-3.7961398376811619</v>
      </c>
      <c r="AV476" s="17">
        <v>-2.0522210992653083</v>
      </c>
      <c r="AW476" s="1" t="s">
        <v>1588</v>
      </c>
      <c r="AX476" t="s">
        <v>1821</v>
      </c>
      <c r="AY476" t="s">
        <v>1821</v>
      </c>
      <c r="AZ476" t="s">
        <v>1821</v>
      </c>
      <c r="BA476" t="s">
        <v>1821</v>
      </c>
      <c r="BB476" t="s">
        <v>1821</v>
      </c>
      <c r="BC476" t="s">
        <v>1821</v>
      </c>
      <c r="BD476" s="55">
        <f>6/6</f>
        <v>1</v>
      </c>
      <c r="BE476" t="s">
        <v>2372</v>
      </c>
    </row>
    <row r="477" spans="1:57" x14ac:dyDescent="0.2">
      <c r="A477" t="s">
        <v>2301</v>
      </c>
      <c r="B477" s="1" t="s">
        <v>1579</v>
      </c>
      <c r="C477" s="1" t="s">
        <v>49</v>
      </c>
      <c r="D477" s="1">
        <v>14</v>
      </c>
      <c r="E477" s="1" t="s">
        <v>238</v>
      </c>
      <c r="F477" s="1" t="s">
        <v>239</v>
      </c>
      <c r="G477" s="1">
        <v>52.078617000000001</v>
      </c>
      <c r="H477" s="1">
        <v>1.5831000000000001E-2</v>
      </c>
      <c r="I477" s="1">
        <v>30</v>
      </c>
      <c r="J477" s="1">
        <v>-7.4</v>
      </c>
      <c r="K477" s="1" t="s">
        <v>1580</v>
      </c>
      <c r="L477" s="50" t="s">
        <v>53</v>
      </c>
      <c r="M477" s="50" t="s">
        <v>2357</v>
      </c>
      <c r="N477" s="1" t="s">
        <v>54</v>
      </c>
      <c r="P477" s="1" t="s">
        <v>1581</v>
      </c>
      <c r="Q477" s="1" t="s">
        <v>56</v>
      </c>
      <c r="R477" t="s">
        <v>1613</v>
      </c>
      <c r="S477" t="s">
        <v>58</v>
      </c>
      <c r="T477" s="1">
        <v>1303</v>
      </c>
      <c r="U477" s="1" t="s">
        <v>1614</v>
      </c>
      <c r="V477" s="21" t="s">
        <v>1615</v>
      </c>
      <c r="W477" s="21" t="s">
        <v>285</v>
      </c>
      <c r="X477" s="1" t="s">
        <v>79</v>
      </c>
      <c r="Y477" s="1" t="s">
        <v>79</v>
      </c>
      <c r="Z477" s="1">
        <v>156.6</v>
      </c>
      <c r="AA477" s="1" t="s">
        <v>1595</v>
      </c>
      <c r="AB477" s="1" t="s">
        <v>198</v>
      </c>
      <c r="AC477" s="1">
        <v>0</v>
      </c>
      <c r="AD477" s="1">
        <v>0</v>
      </c>
      <c r="AE477" s="1" t="s">
        <v>73</v>
      </c>
      <c r="AF477" s="1" t="s">
        <v>66</v>
      </c>
      <c r="AG477" s="1" t="s">
        <v>67</v>
      </c>
      <c r="AH477" s="1">
        <v>1</v>
      </c>
      <c r="AI477" s="12">
        <v>-14.993966448677849</v>
      </c>
      <c r="AJ477" s="12">
        <v>-5.3482732919254659</v>
      </c>
      <c r="AK477" s="14">
        <v>25.39641158062112</v>
      </c>
      <c r="AL477" s="14">
        <v>16.388483349008698</v>
      </c>
      <c r="AM477" s="14">
        <v>16.529276033517121</v>
      </c>
      <c r="AN477" s="14">
        <v>14.988483349008698</v>
      </c>
      <c r="AO477" s="15">
        <v>-9.5902535891115228</v>
      </c>
      <c r="AP477" s="15">
        <v>-8.2537055868124156</v>
      </c>
      <c r="AQ477" s="15">
        <v>8.0673667981160637</v>
      </c>
      <c r="AR477" s="15">
        <v>10.332702395233193</v>
      </c>
      <c r="AS477" s="16">
        <v>0.70948623678718781</v>
      </c>
      <c r="AT477" s="16"/>
      <c r="AU477" s="17">
        <v>-2.1902535891115225</v>
      </c>
      <c r="AV477" s="17">
        <v>-0.85370558681241526</v>
      </c>
      <c r="AW477" s="1" t="s">
        <v>1588</v>
      </c>
      <c r="AX477" t="s">
        <v>1821</v>
      </c>
      <c r="AY477" t="s">
        <v>198</v>
      </c>
      <c r="AZ477" t="s">
        <v>1821</v>
      </c>
      <c r="BA477" t="s">
        <v>1821</v>
      </c>
      <c r="BB477" t="s">
        <v>198</v>
      </c>
      <c r="BC477" t="s">
        <v>1821</v>
      </c>
      <c r="BD477" s="55">
        <f>4/6</f>
        <v>0.66666666666666663</v>
      </c>
      <c r="BE477" t="s">
        <v>2372</v>
      </c>
    </row>
    <row r="478" spans="1:57" x14ac:dyDescent="0.2">
      <c r="A478" t="s">
        <v>2302</v>
      </c>
      <c r="B478" s="1" t="s">
        <v>1579</v>
      </c>
      <c r="C478" s="1" t="s">
        <v>49</v>
      </c>
      <c r="D478" s="1">
        <v>14</v>
      </c>
      <c r="E478" s="1" t="s">
        <v>238</v>
      </c>
      <c r="F478" s="1" t="s">
        <v>239</v>
      </c>
      <c r="G478" s="1">
        <v>52.078617000000001</v>
      </c>
      <c r="H478" s="1">
        <v>1.5831000000000001E-2</v>
      </c>
      <c r="I478" s="1">
        <v>30</v>
      </c>
      <c r="J478" s="1">
        <v>-7.4</v>
      </c>
      <c r="K478" s="1" t="s">
        <v>1580</v>
      </c>
      <c r="L478" s="50" t="s">
        <v>53</v>
      </c>
      <c r="M478" s="50" t="s">
        <v>2357</v>
      </c>
      <c r="N478" s="1" t="s">
        <v>54</v>
      </c>
      <c r="P478" s="1" t="s">
        <v>1581</v>
      </c>
      <c r="Q478" s="1" t="s">
        <v>56</v>
      </c>
      <c r="R478" t="s">
        <v>1589</v>
      </c>
      <c r="S478" t="s">
        <v>58</v>
      </c>
      <c r="T478" s="1">
        <v>1369</v>
      </c>
      <c r="U478" s="1" t="s">
        <v>1616</v>
      </c>
      <c r="V478" s="21" t="s">
        <v>163</v>
      </c>
      <c r="W478" s="21" t="s">
        <v>77</v>
      </c>
      <c r="X478" s="1" t="s">
        <v>78</v>
      </c>
      <c r="Y478" s="1" t="s">
        <v>79</v>
      </c>
      <c r="Z478" s="1">
        <v>176.9</v>
      </c>
      <c r="AA478" s="1" t="s">
        <v>1582</v>
      </c>
      <c r="AB478" s="1" t="s">
        <v>1617</v>
      </c>
      <c r="AC478" s="1">
        <v>6</v>
      </c>
      <c r="AD478" s="1">
        <v>0</v>
      </c>
      <c r="AE478" s="20" t="s">
        <v>268</v>
      </c>
      <c r="AF478" s="1" t="s">
        <v>66</v>
      </c>
      <c r="AG478" s="1" t="s">
        <v>67</v>
      </c>
      <c r="AH478" s="1">
        <v>2</v>
      </c>
      <c r="AI478" s="12">
        <v>-15.050628376457206</v>
      </c>
      <c r="AJ478" s="12">
        <v>-5.9255226264418805</v>
      </c>
      <c r="AK478" s="14">
        <v>24.8013194691748</v>
      </c>
      <c r="AL478" s="14">
        <v>15.805293079791305</v>
      </c>
      <c r="AM478" s="14">
        <v>15.915021956082226</v>
      </c>
      <c r="AN478" s="14">
        <v>14.405293079791305</v>
      </c>
      <c r="AO478" s="15">
        <v>-10.858058522192813</v>
      </c>
      <c r="AP478" s="15">
        <v>-9.1999020440120702</v>
      </c>
      <c r="AQ478" s="15">
        <v>5.9185448776392997</v>
      </c>
      <c r="AR478" s="15">
        <v>8.7289795864202198</v>
      </c>
      <c r="AS478" s="16">
        <v>0.70828547775241912</v>
      </c>
      <c r="AT478" s="16"/>
      <c r="AU478" s="17">
        <v>-3.4580585221928128</v>
      </c>
      <c r="AV478" s="17">
        <v>-1.7999020440120699</v>
      </c>
      <c r="AW478" s="1" t="s">
        <v>1588</v>
      </c>
      <c r="AX478" t="s">
        <v>1821</v>
      </c>
      <c r="AY478" t="s">
        <v>198</v>
      </c>
      <c r="AZ478" t="s">
        <v>198</v>
      </c>
      <c r="BA478" t="s">
        <v>1821</v>
      </c>
      <c r="BB478" t="s">
        <v>1821</v>
      </c>
      <c r="BC478" t="s">
        <v>198</v>
      </c>
      <c r="BD478" s="55">
        <f>3/6</f>
        <v>0.5</v>
      </c>
      <c r="BE478" t="s">
        <v>2372</v>
      </c>
    </row>
    <row r="479" spans="1:57" x14ac:dyDescent="0.2">
      <c r="A479" t="s">
        <v>2303</v>
      </c>
      <c r="B479" s="1" t="s">
        <v>1618</v>
      </c>
      <c r="C479" s="1" t="s">
        <v>49</v>
      </c>
      <c r="D479" s="1">
        <v>14</v>
      </c>
      <c r="E479" s="1" t="s">
        <v>753</v>
      </c>
      <c r="F479" s="1" t="s">
        <v>754</v>
      </c>
      <c r="G479" s="37">
        <v>52.050446000000001</v>
      </c>
      <c r="H479" s="37">
        <v>1.1575070000000001</v>
      </c>
      <c r="I479" s="1">
        <v>7</v>
      </c>
      <c r="J479" s="38">
        <v>-7.3</v>
      </c>
      <c r="K479" s="38" t="s">
        <v>1619</v>
      </c>
      <c r="L479" s="1" t="s">
        <v>53</v>
      </c>
      <c r="M479" s="1" t="s">
        <v>2365</v>
      </c>
      <c r="N479" s="1" t="s">
        <v>1035</v>
      </c>
      <c r="O479" s="1" t="s">
        <v>1620</v>
      </c>
      <c r="P479" t="s">
        <v>1621</v>
      </c>
      <c r="Q479" t="s">
        <v>156</v>
      </c>
      <c r="R479" t="s">
        <v>58</v>
      </c>
      <c r="S479" t="s">
        <v>1622</v>
      </c>
      <c r="T479" s="1" t="s">
        <v>1623</v>
      </c>
      <c r="U479">
        <v>20109</v>
      </c>
      <c r="V479" t="s">
        <v>60</v>
      </c>
      <c r="W479" t="s">
        <v>146</v>
      </c>
      <c r="X479" t="s">
        <v>86</v>
      </c>
      <c r="Y479" t="s">
        <v>85</v>
      </c>
      <c r="Z479" s="1"/>
      <c r="AA479" s="1" t="s">
        <v>1624</v>
      </c>
      <c r="AB479" s="1" t="s">
        <v>1625</v>
      </c>
      <c r="AC479" s="1">
        <v>2</v>
      </c>
      <c r="AD479" s="1">
        <v>0</v>
      </c>
      <c r="AE479" t="s">
        <v>65</v>
      </c>
      <c r="AF479" s="1" t="s">
        <v>66</v>
      </c>
      <c r="AG479" t="s">
        <v>1361</v>
      </c>
      <c r="AH479" s="1">
        <v>0</v>
      </c>
      <c r="AI479">
        <v>-14.8</v>
      </c>
      <c r="AJ479">
        <v>-4.5999999999999996</v>
      </c>
      <c r="AK479" s="14">
        <v>26.167814</v>
      </c>
      <c r="AL479" s="14">
        <v>17.144457719999998</v>
      </c>
      <c r="AM479" s="12">
        <v>17.325517610799999</v>
      </c>
      <c r="AN479" s="14">
        <v>15.744457719999998</v>
      </c>
      <c r="AO479" s="15">
        <v>-7.9468310434782614</v>
      </c>
      <c r="AP479" s="15">
        <v>-7.027175739999997</v>
      </c>
      <c r="AQ479" s="15">
        <v>10.852828739867354</v>
      </c>
      <c r="AR479" s="15">
        <v>12.411566542372887</v>
      </c>
      <c r="AS479">
        <v>0.71039799999999997</v>
      </c>
      <c r="AU479" s="17">
        <v>-0.64683104347826159</v>
      </c>
      <c r="AV479" s="17">
        <v>0.27282426000000282</v>
      </c>
      <c r="AW479" s="1" t="s">
        <v>1626</v>
      </c>
      <c r="AX479" t="s">
        <v>198</v>
      </c>
      <c r="AY479" t="s">
        <v>198</v>
      </c>
      <c r="AZ479" t="s">
        <v>1821</v>
      </c>
      <c r="BA479" t="s">
        <v>1821</v>
      </c>
      <c r="BB479" t="s">
        <v>198</v>
      </c>
      <c r="BC479" t="s">
        <v>1821</v>
      </c>
      <c r="BD479" s="55">
        <f>3/6</f>
        <v>0.5</v>
      </c>
      <c r="BE479" t="s">
        <v>2372</v>
      </c>
    </row>
    <row r="480" spans="1:57" x14ac:dyDescent="0.2">
      <c r="A480" t="s">
        <v>2304</v>
      </c>
      <c r="B480" s="1" t="s">
        <v>1618</v>
      </c>
      <c r="C480" s="1" t="s">
        <v>49</v>
      </c>
      <c r="D480" s="1">
        <v>14</v>
      </c>
      <c r="E480" s="1" t="s">
        <v>753</v>
      </c>
      <c r="F480" s="1" t="s">
        <v>754</v>
      </c>
      <c r="G480" s="37">
        <v>52.050446000000001</v>
      </c>
      <c r="H480" s="37">
        <v>1.1575070000000001</v>
      </c>
      <c r="I480" s="1">
        <v>7</v>
      </c>
      <c r="J480" s="38">
        <v>-7.3</v>
      </c>
      <c r="K480" s="38" t="s">
        <v>1619</v>
      </c>
      <c r="L480" s="1" t="s">
        <v>53</v>
      </c>
      <c r="M480" s="1" t="s">
        <v>2365</v>
      </c>
      <c r="N480" s="1" t="s">
        <v>1035</v>
      </c>
      <c r="O480" s="1" t="s">
        <v>1627</v>
      </c>
      <c r="P480" t="s">
        <v>1621</v>
      </c>
      <c r="Q480" t="s">
        <v>722</v>
      </c>
      <c r="R480" t="s">
        <v>58</v>
      </c>
      <c r="S480" t="s">
        <v>1622</v>
      </c>
      <c r="T480" s="1" t="s">
        <v>1628</v>
      </c>
      <c r="U480">
        <v>20808</v>
      </c>
      <c r="V480" t="s">
        <v>60</v>
      </c>
      <c r="W480" t="s">
        <v>146</v>
      </c>
      <c r="X480" t="s">
        <v>85</v>
      </c>
      <c r="Y480" t="s">
        <v>85</v>
      </c>
      <c r="Z480" s="1"/>
      <c r="AA480" s="1" t="s">
        <v>1629</v>
      </c>
      <c r="AB480" s="1" t="s">
        <v>1630</v>
      </c>
      <c r="AC480" s="1">
        <v>2</v>
      </c>
      <c r="AD480" s="1">
        <v>0</v>
      </c>
      <c r="AE480" t="s">
        <v>202</v>
      </c>
      <c r="AF480" t="s">
        <v>66</v>
      </c>
      <c r="AG480" t="s">
        <v>1631</v>
      </c>
      <c r="AH480" s="1">
        <v>0</v>
      </c>
      <c r="AI480">
        <v>-15.4</v>
      </c>
      <c r="AJ480">
        <v>-3.9</v>
      </c>
      <c r="AK480" s="14">
        <v>26.889451000000001</v>
      </c>
      <c r="AL480" s="14">
        <v>17.851661979999999</v>
      </c>
      <c r="AM480" s="12">
        <v>18.070391322200003</v>
      </c>
      <c r="AN480" s="14">
        <v>16.451661980000001</v>
      </c>
      <c r="AO480" s="15">
        <v>-6.4094304782608642</v>
      </c>
      <c r="AP480" s="15">
        <v>-5.8797729099999998</v>
      </c>
      <c r="AQ480" s="15">
        <v>13.458592409727348</v>
      </c>
      <c r="AR480" s="15">
        <v>14.356317101694916</v>
      </c>
      <c r="AS480">
        <v>0.709642</v>
      </c>
      <c r="AU480" s="17">
        <v>0.89056952173913562</v>
      </c>
      <c r="AV480" s="17">
        <v>1.42022709</v>
      </c>
      <c r="AW480" s="1" t="s">
        <v>1626</v>
      </c>
      <c r="AX480" t="s">
        <v>198</v>
      </c>
      <c r="AY480" t="s">
        <v>198</v>
      </c>
      <c r="AZ480" t="s">
        <v>198</v>
      </c>
      <c r="BA480" t="s">
        <v>1821</v>
      </c>
      <c r="BB480" t="s">
        <v>198</v>
      </c>
      <c r="BC480" t="s">
        <v>1821</v>
      </c>
      <c r="BD480" s="55">
        <f>2/6</f>
        <v>0.33333333333333331</v>
      </c>
      <c r="BE480" t="s">
        <v>2371</v>
      </c>
    </row>
    <row r="481" spans="1:57" x14ac:dyDescent="0.2">
      <c r="A481" t="s">
        <v>2305</v>
      </c>
      <c r="B481" s="1" t="s">
        <v>1632</v>
      </c>
      <c r="C481" s="1" t="s">
        <v>49</v>
      </c>
      <c r="D481" s="1">
        <v>14</v>
      </c>
      <c r="E481" s="1" t="s">
        <v>820</v>
      </c>
      <c r="F481" s="1" t="s">
        <v>51</v>
      </c>
      <c r="G481">
        <v>51.896844999999999</v>
      </c>
      <c r="H481">
        <v>-1.15358</v>
      </c>
      <c r="I481" s="2">
        <v>73</v>
      </c>
      <c r="J481" s="3">
        <v>-7.4</v>
      </c>
      <c r="K481" s="3" t="s">
        <v>1633</v>
      </c>
      <c r="L481" s="3" t="s">
        <v>591</v>
      </c>
      <c r="M481" s="3" t="s">
        <v>2364</v>
      </c>
      <c r="N481" t="s">
        <v>54</v>
      </c>
      <c r="P481" t="s">
        <v>1634</v>
      </c>
      <c r="Q481" t="s">
        <v>772</v>
      </c>
      <c r="R481" t="s">
        <v>827</v>
      </c>
      <c r="S481" s="2" t="s">
        <v>58</v>
      </c>
      <c r="T481" s="4">
        <v>29</v>
      </c>
      <c r="U481">
        <v>88</v>
      </c>
      <c r="V481" t="s">
        <v>60</v>
      </c>
      <c r="W481" t="s">
        <v>140</v>
      </c>
      <c r="X481" t="s">
        <v>79</v>
      </c>
      <c r="Y481" t="s">
        <v>79</v>
      </c>
      <c r="AA481" t="s">
        <v>1635</v>
      </c>
      <c r="AB481" t="s">
        <v>198</v>
      </c>
      <c r="AC481">
        <v>0</v>
      </c>
      <c r="AD481">
        <v>0</v>
      </c>
      <c r="AE481" t="s">
        <v>73</v>
      </c>
      <c r="AF481" t="s">
        <v>66</v>
      </c>
      <c r="AG481" t="s">
        <v>1334</v>
      </c>
      <c r="AH481">
        <v>1</v>
      </c>
      <c r="AI481">
        <v>-11.98</v>
      </c>
      <c r="AJ481">
        <v>-6.07</v>
      </c>
      <c r="AK481" s="14">
        <v>24.6523763</v>
      </c>
      <c r="AL481" s="14">
        <v>15.659328773999999</v>
      </c>
      <c r="AM481" s="12">
        <v>15.761282816860001</v>
      </c>
      <c r="AN481" s="14">
        <v>14.259328773999998</v>
      </c>
      <c r="AO481" s="15">
        <v>-11.175372230434784</v>
      </c>
      <c r="AP481" s="15">
        <v>-9.4367216829999947</v>
      </c>
      <c r="AQ481" s="15">
        <v>5.3807250331613838</v>
      </c>
      <c r="AR481" s="15">
        <v>8.3275903677966188</v>
      </c>
      <c r="AS481" s="16"/>
      <c r="AT481" s="16"/>
      <c r="AU481" s="17">
        <v>-3.7753722304347832</v>
      </c>
      <c r="AV481" s="17">
        <v>-2.0367216829999943</v>
      </c>
      <c r="AW481" s="5" t="s">
        <v>1636</v>
      </c>
      <c r="AX481" t="s">
        <v>1821</v>
      </c>
      <c r="AY481" t="s">
        <v>198</v>
      </c>
      <c r="AZ481" t="s">
        <v>1556</v>
      </c>
      <c r="BA481" t="s">
        <v>1556</v>
      </c>
      <c r="BB481" t="s">
        <v>1821</v>
      </c>
      <c r="BC481" t="s">
        <v>1556</v>
      </c>
      <c r="BD481" s="55">
        <f>2/3</f>
        <v>0.66666666666666663</v>
      </c>
      <c r="BE481" t="s">
        <v>2372</v>
      </c>
    </row>
    <row r="482" spans="1:57" x14ac:dyDescent="0.2">
      <c r="A482" t="s">
        <v>2306</v>
      </c>
      <c r="B482" s="1" t="s">
        <v>1632</v>
      </c>
      <c r="C482" s="1" t="s">
        <v>49</v>
      </c>
      <c r="D482" s="1">
        <v>14</v>
      </c>
      <c r="E482" s="1" t="s">
        <v>820</v>
      </c>
      <c r="F482" s="1" t="s">
        <v>51</v>
      </c>
      <c r="G482">
        <v>51.896844999999999</v>
      </c>
      <c r="H482">
        <v>-1.15358</v>
      </c>
      <c r="I482" s="2">
        <v>73</v>
      </c>
      <c r="J482" s="3">
        <v>-7.4</v>
      </c>
      <c r="K482" s="3" t="s">
        <v>1633</v>
      </c>
      <c r="L482" s="3" t="s">
        <v>591</v>
      </c>
      <c r="M482" s="3" t="s">
        <v>2364</v>
      </c>
      <c r="N482" t="s">
        <v>54</v>
      </c>
      <c r="P482" t="s">
        <v>1634</v>
      </c>
      <c r="Q482" t="s">
        <v>772</v>
      </c>
      <c r="R482" t="s">
        <v>58</v>
      </c>
      <c r="S482" s="2" t="s">
        <v>827</v>
      </c>
      <c r="T482" s="4">
        <v>44</v>
      </c>
      <c r="U482">
        <v>168</v>
      </c>
      <c r="V482" t="s">
        <v>1269</v>
      </c>
      <c r="W482" t="s">
        <v>135</v>
      </c>
      <c r="X482" t="s">
        <v>85</v>
      </c>
      <c r="Y482" t="s">
        <v>85</v>
      </c>
      <c r="AA482" t="s">
        <v>1637</v>
      </c>
      <c r="AB482" t="s">
        <v>198</v>
      </c>
      <c r="AC482">
        <v>0</v>
      </c>
      <c r="AD482">
        <v>0</v>
      </c>
      <c r="AE482" t="s">
        <v>268</v>
      </c>
      <c r="AF482" t="s">
        <v>1128</v>
      </c>
      <c r="AG482" t="s">
        <v>1334</v>
      </c>
      <c r="AH482" s="1">
        <v>0</v>
      </c>
      <c r="AI482">
        <v>-13.46</v>
      </c>
      <c r="AJ482">
        <v>-4.83</v>
      </c>
      <c r="AK482" s="14">
        <v>25.9307047</v>
      </c>
      <c r="AL482" s="14">
        <v>16.912090606</v>
      </c>
      <c r="AM482" s="12">
        <v>17.080773391339996</v>
      </c>
      <c r="AN482" s="14">
        <v>15.512090605999999</v>
      </c>
      <c r="AO482" s="15">
        <v>-8.4519769434782592</v>
      </c>
      <c r="AP482" s="15">
        <v>-7.4041795269999966</v>
      </c>
      <c r="AQ482" s="15">
        <v>9.9966492483419334</v>
      </c>
      <c r="AR482" s="15">
        <v>11.772577072881361</v>
      </c>
      <c r="AS482" s="16"/>
      <c r="AT482" s="16"/>
      <c r="AU482" s="17">
        <v>-1.0519769434782589</v>
      </c>
      <c r="AV482" s="17">
        <v>-4.1795269999962414E-3</v>
      </c>
      <c r="AW482" s="5" t="s">
        <v>1636</v>
      </c>
      <c r="AX482" t="s">
        <v>198</v>
      </c>
      <c r="AY482" t="s">
        <v>198</v>
      </c>
      <c r="AZ482" t="s">
        <v>1556</v>
      </c>
      <c r="BA482" t="s">
        <v>1556</v>
      </c>
      <c r="BB482" t="s">
        <v>198</v>
      </c>
      <c r="BC482" t="s">
        <v>1556</v>
      </c>
      <c r="BD482" s="55">
        <f t="shared" ref="BD482:BD487" si="47">0/3</f>
        <v>0</v>
      </c>
      <c r="BE482" t="s">
        <v>2371</v>
      </c>
    </row>
    <row r="483" spans="1:57" x14ac:dyDescent="0.2">
      <c r="A483" t="s">
        <v>2307</v>
      </c>
      <c r="B483" s="1" t="s">
        <v>1632</v>
      </c>
      <c r="C483" s="1" t="s">
        <v>49</v>
      </c>
      <c r="D483" s="1">
        <v>14</v>
      </c>
      <c r="E483" s="1" t="s">
        <v>820</v>
      </c>
      <c r="F483" s="1" t="s">
        <v>51</v>
      </c>
      <c r="G483">
        <v>51.896844999999999</v>
      </c>
      <c r="H483">
        <v>-1.15358</v>
      </c>
      <c r="I483" s="2">
        <v>73</v>
      </c>
      <c r="J483" s="3">
        <v>-7.4</v>
      </c>
      <c r="K483" s="3" t="s">
        <v>1633</v>
      </c>
      <c r="L483" s="3" t="s">
        <v>591</v>
      </c>
      <c r="M483" s="3" t="s">
        <v>2364</v>
      </c>
      <c r="N483" t="s">
        <v>54</v>
      </c>
      <c r="P483" t="s">
        <v>1634</v>
      </c>
      <c r="Q483" t="s">
        <v>772</v>
      </c>
      <c r="R483" t="s">
        <v>58</v>
      </c>
      <c r="S483" s="2" t="s">
        <v>827</v>
      </c>
      <c r="T483" s="4">
        <v>46</v>
      </c>
      <c r="U483">
        <v>170</v>
      </c>
      <c r="V483" t="s">
        <v>1269</v>
      </c>
      <c r="W483" t="s">
        <v>285</v>
      </c>
      <c r="X483" t="s">
        <v>79</v>
      </c>
      <c r="Y483" t="s">
        <v>79</v>
      </c>
      <c r="AA483" t="s">
        <v>1638</v>
      </c>
      <c r="AB483" t="s">
        <v>198</v>
      </c>
      <c r="AC483">
        <v>0</v>
      </c>
      <c r="AD483">
        <v>0</v>
      </c>
      <c r="AE483" t="s">
        <v>73</v>
      </c>
      <c r="AF483" t="s">
        <v>325</v>
      </c>
      <c r="AG483" t="s">
        <v>1334</v>
      </c>
      <c r="AH483" s="1">
        <v>1</v>
      </c>
      <c r="AI483">
        <v>-13.58</v>
      </c>
      <c r="AJ483">
        <v>-4.43</v>
      </c>
      <c r="AK483" s="14">
        <v>26.3430687</v>
      </c>
      <c r="AL483" s="14">
        <v>17.316207326000001</v>
      </c>
      <c r="AM483" s="12">
        <v>17.506415512140002</v>
      </c>
      <c r="AN483" s="14">
        <v>15.916207326</v>
      </c>
      <c r="AO483" s="15">
        <v>-7.5734623347826044</v>
      </c>
      <c r="AP483" s="15">
        <v>-6.7485207669999951</v>
      </c>
      <c r="AQ483" s="15">
        <v>11.485657059690501</v>
      </c>
      <c r="AR483" s="15">
        <v>12.883863106779669</v>
      </c>
      <c r="AS483" s="16"/>
      <c r="AT483" s="16"/>
      <c r="AU483" s="17">
        <v>-0.17346233478260409</v>
      </c>
      <c r="AV483" s="17">
        <v>0.65147923300000521</v>
      </c>
      <c r="AW483" s="5" t="s">
        <v>1636</v>
      </c>
      <c r="AX483" t="s">
        <v>198</v>
      </c>
      <c r="AY483" t="s">
        <v>198</v>
      </c>
      <c r="AZ483" t="s">
        <v>1556</v>
      </c>
      <c r="BA483" t="s">
        <v>1556</v>
      </c>
      <c r="BB483" t="s">
        <v>198</v>
      </c>
      <c r="BC483" t="s">
        <v>1556</v>
      </c>
      <c r="BD483" s="55">
        <f t="shared" si="47"/>
        <v>0</v>
      </c>
      <c r="BE483" t="s">
        <v>2371</v>
      </c>
    </row>
    <row r="484" spans="1:57" x14ac:dyDescent="0.2">
      <c r="A484" t="s">
        <v>2308</v>
      </c>
      <c r="B484" s="1" t="s">
        <v>1632</v>
      </c>
      <c r="C484" s="1" t="s">
        <v>49</v>
      </c>
      <c r="D484" s="1">
        <v>14</v>
      </c>
      <c r="E484" s="1" t="s">
        <v>820</v>
      </c>
      <c r="F484" s="1" t="s">
        <v>51</v>
      </c>
      <c r="G484">
        <v>51.896844999999999</v>
      </c>
      <c r="H484">
        <v>-1.15358</v>
      </c>
      <c r="I484" s="2">
        <v>73</v>
      </c>
      <c r="J484" s="3">
        <v>-7.4</v>
      </c>
      <c r="K484" s="3" t="s">
        <v>1633</v>
      </c>
      <c r="L484" s="3" t="s">
        <v>591</v>
      </c>
      <c r="M484" s="3" t="s">
        <v>2364</v>
      </c>
      <c r="N484" t="s">
        <v>54</v>
      </c>
      <c r="P484" t="s">
        <v>1634</v>
      </c>
      <c r="Q484" t="s">
        <v>772</v>
      </c>
      <c r="R484" t="s">
        <v>58</v>
      </c>
      <c r="S484" s="2" t="s">
        <v>827</v>
      </c>
      <c r="T484" s="4">
        <v>45</v>
      </c>
      <c r="U484">
        <v>174</v>
      </c>
      <c r="V484" t="s">
        <v>1269</v>
      </c>
      <c r="W484" t="s">
        <v>285</v>
      </c>
      <c r="X484" t="s">
        <v>78</v>
      </c>
      <c r="Y484" t="s">
        <v>79</v>
      </c>
      <c r="AA484" t="s">
        <v>1639</v>
      </c>
      <c r="AB484" t="s">
        <v>198</v>
      </c>
      <c r="AC484">
        <v>0</v>
      </c>
      <c r="AD484">
        <v>0</v>
      </c>
      <c r="AE484" t="s">
        <v>73</v>
      </c>
      <c r="AF484" t="s">
        <v>66</v>
      </c>
      <c r="AG484" t="s">
        <v>1334</v>
      </c>
      <c r="AH484" s="1">
        <v>1</v>
      </c>
      <c r="AI484">
        <v>-13.38</v>
      </c>
      <c r="AJ484">
        <v>-5.03</v>
      </c>
      <c r="AK484" s="14">
        <v>25.724522700000001</v>
      </c>
      <c r="AL484" s="14">
        <v>16.710032246000001</v>
      </c>
      <c r="AM484" s="12">
        <v>16.86795233094</v>
      </c>
      <c r="AN484" s="14">
        <v>15.310032246</v>
      </c>
      <c r="AO484" s="15">
        <v>-8.8912342478260822</v>
      </c>
      <c r="AP484" s="15">
        <v>-7.7320089069999938</v>
      </c>
      <c r="AQ484" s="15">
        <v>9.2521453426676565</v>
      </c>
      <c r="AR484" s="15">
        <v>11.216934055932214</v>
      </c>
      <c r="AS484" s="16"/>
      <c r="AT484" s="16"/>
      <c r="AU484" s="17">
        <v>-1.4912342478260818</v>
      </c>
      <c r="AV484" s="17">
        <v>-0.33200890699999341</v>
      </c>
      <c r="AW484" s="5" t="s">
        <v>1636</v>
      </c>
      <c r="AX484" t="s">
        <v>198</v>
      </c>
      <c r="AY484" t="s">
        <v>198</v>
      </c>
      <c r="AZ484" t="s">
        <v>1556</v>
      </c>
      <c r="BA484" t="s">
        <v>1556</v>
      </c>
      <c r="BB484" t="s">
        <v>198</v>
      </c>
      <c r="BC484" t="s">
        <v>1556</v>
      </c>
      <c r="BD484" s="55">
        <f t="shared" si="47"/>
        <v>0</v>
      </c>
      <c r="BE484" t="s">
        <v>2371</v>
      </c>
    </row>
    <row r="485" spans="1:57" x14ac:dyDescent="0.2">
      <c r="A485" t="s">
        <v>2309</v>
      </c>
      <c r="B485" s="1" t="s">
        <v>1632</v>
      </c>
      <c r="C485" s="1" t="s">
        <v>49</v>
      </c>
      <c r="D485" s="1">
        <v>14</v>
      </c>
      <c r="E485" s="1" t="s">
        <v>820</v>
      </c>
      <c r="F485" s="1" t="s">
        <v>51</v>
      </c>
      <c r="G485">
        <v>51.896844999999999</v>
      </c>
      <c r="H485">
        <v>-1.15358</v>
      </c>
      <c r="I485" s="2">
        <v>73</v>
      </c>
      <c r="J485" s="3">
        <v>-7.4</v>
      </c>
      <c r="K485" s="3" t="s">
        <v>1633</v>
      </c>
      <c r="L485" s="3" t="s">
        <v>591</v>
      </c>
      <c r="M485" s="3" t="s">
        <v>2364</v>
      </c>
      <c r="N485" t="s">
        <v>54</v>
      </c>
      <c r="O485" t="s">
        <v>1640</v>
      </c>
      <c r="P485" t="s">
        <v>1640</v>
      </c>
      <c r="Q485" t="s">
        <v>722</v>
      </c>
      <c r="R485" t="s">
        <v>58</v>
      </c>
      <c r="S485" s="2" t="s">
        <v>827</v>
      </c>
      <c r="T485" s="4">
        <v>102</v>
      </c>
      <c r="U485">
        <v>178</v>
      </c>
      <c r="V485" t="s">
        <v>60</v>
      </c>
      <c r="W485" t="s">
        <v>140</v>
      </c>
      <c r="X485" t="s">
        <v>79</v>
      </c>
      <c r="Y485" t="s">
        <v>79</v>
      </c>
      <c r="AA485" t="s">
        <v>1641</v>
      </c>
      <c r="AB485" t="s">
        <v>198</v>
      </c>
      <c r="AC485">
        <v>0</v>
      </c>
      <c r="AD485">
        <v>0</v>
      </c>
      <c r="AE485" t="s">
        <v>73</v>
      </c>
      <c r="AF485" t="s">
        <v>66</v>
      </c>
      <c r="AG485" t="s">
        <v>1334</v>
      </c>
      <c r="AH485" s="1">
        <v>1</v>
      </c>
      <c r="AI485">
        <v>-12.93</v>
      </c>
      <c r="AJ485">
        <v>-4.96</v>
      </c>
      <c r="AK485" s="14">
        <v>25.796686399999999</v>
      </c>
      <c r="AL485" s="14">
        <v>16.780752671999998</v>
      </c>
      <c r="AM485" s="12">
        <v>16.942439702080001</v>
      </c>
      <c r="AN485" s="14">
        <v>15.380752671999998</v>
      </c>
      <c r="AO485" s="15">
        <v>-8.7374941913043482</v>
      </c>
      <c r="AP485" s="15">
        <v>-7.6172686239999976</v>
      </c>
      <c r="AQ485" s="15">
        <v>9.5127217096536469</v>
      </c>
      <c r="AR485" s="15">
        <v>11.41140911186441</v>
      </c>
      <c r="AS485" s="16"/>
      <c r="AT485" s="16"/>
      <c r="AU485" s="17">
        <v>-1.3374941913043479</v>
      </c>
      <c r="AV485" s="17">
        <v>-0.21726862399999725</v>
      </c>
      <c r="AW485" s="5" t="s">
        <v>1636</v>
      </c>
      <c r="AX485" t="s">
        <v>198</v>
      </c>
      <c r="AY485" t="s">
        <v>198</v>
      </c>
      <c r="AZ485" t="s">
        <v>1556</v>
      </c>
      <c r="BA485" t="s">
        <v>1556</v>
      </c>
      <c r="BB485" t="s">
        <v>198</v>
      </c>
      <c r="BC485" t="s">
        <v>1556</v>
      </c>
      <c r="BD485" s="55">
        <f t="shared" si="47"/>
        <v>0</v>
      </c>
      <c r="BE485" t="s">
        <v>2371</v>
      </c>
    </row>
    <row r="486" spans="1:57" x14ac:dyDescent="0.2">
      <c r="A486" t="s">
        <v>2310</v>
      </c>
      <c r="B486" s="1" t="s">
        <v>1642</v>
      </c>
      <c r="C486" s="1" t="s">
        <v>49</v>
      </c>
      <c r="D486" s="1">
        <v>14</v>
      </c>
      <c r="E486" s="1" t="s">
        <v>1643</v>
      </c>
      <c r="F486" s="1" t="s">
        <v>175</v>
      </c>
      <c r="G486">
        <v>51.014257999999998</v>
      </c>
      <c r="H486">
        <v>-1.0856760000000001</v>
      </c>
      <c r="I486" s="2">
        <v>101</v>
      </c>
      <c r="J486" s="3">
        <v>-7</v>
      </c>
      <c r="K486" s="3" t="s">
        <v>53</v>
      </c>
      <c r="L486" s="3" t="s">
        <v>53</v>
      </c>
      <c r="M486" s="3" t="s">
        <v>2357</v>
      </c>
      <c r="N486" t="s">
        <v>54</v>
      </c>
      <c r="O486" t="s">
        <v>1644</v>
      </c>
      <c r="P486" t="s">
        <v>1644</v>
      </c>
      <c r="Q486" t="s">
        <v>131</v>
      </c>
      <c r="R486" s="4" t="s">
        <v>1645</v>
      </c>
      <c r="S486" s="2" t="s">
        <v>58</v>
      </c>
      <c r="T486" s="4"/>
      <c r="U486" t="s">
        <v>1646</v>
      </c>
      <c r="V486" t="s">
        <v>163</v>
      </c>
      <c r="W486" t="s">
        <v>77</v>
      </c>
      <c r="X486" t="s">
        <v>79</v>
      </c>
      <c r="Y486" t="s">
        <v>79</v>
      </c>
      <c r="Z486">
        <v>155.6</v>
      </c>
      <c r="AA486" t="s">
        <v>1647</v>
      </c>
      <c r="AB486" t="s">
        <v>1648</v>
      </c>
      <c r="AC486">
        <v>3</v>
      </c>
      <c r="AD486">
        <v>0</v>
      </c>
      <c r="AE486" t="s">
        <v>97</v>
      </c>
      <c r="AF486" t="s">
        <v>210</v>
      </c>
      <c r="AG486" t="s">
        <v>67</v>
      </c>
      <c r="AH486">
        <v>1</v>
      </c>
      <c r="AI486">
        <v>-13.91</v>
      </c>
      <c r="AJ486">
        <v>-4.9290000000000003</v>
      </c>
      <c r="AK486" s="14">
        <v>25.828644609999998</v>
      </c>
      <c r="AL486" s="14">
        <v>16.812071717799999</v>
      </c>
      <c r="AM486" s="12">
        <v>16.975426966441994</v>
      </c>
      <c r="AN486" s="14">
        <v>15.412071717799998</v>
      </c>
      <c r="AO486" s="15">
        <v>-8.6694093091304349</v>
      </c>
      <c r="AP486" s="15">
        <v>-7.5664550701000053</v>
      </c>
      <c r="AQ486" s="15">
        <v>9.6281198150331608</v>
      </c>
      <c r="AR486" s="15">
        <v>11.497533779491517</v>
      </c>
      <c r="AS486" s="16"/>
      <c r="AT486" s="16"/>
      <c r="AU486" s="16">
        <v>-1.6694093091304349</v>
      </c>
      <c r="AV486" s="16">
        <v>-0.56645507010000529</v>
      </c>
      <c r="AW486" s="5" t="s">
        <v>1649</v>
      </c>
      <c r="AX486" t="s">
        <v>198</v>
      </c>
      <c r="AY486" t="s">
        <v>198</v>
      </c>
      <c r="AZ486" t="s">
        <v>1556</v>
      </c>
      <c r="BA486" t="s">
        <v>1556</v>
      </c>
      <c r="BB486" t="s">
        <v>198</v>
      </c>
      <c r="BC486" t="s">
        <v>1556</v>
      </c>
      <c r="BD486" s="55">
        <f t="shared" si="47"/>
        <v>0</v>
      </c>
      <c r="BE486" t="s">
        <v>2371</v>
      </c>
    </row>
    <row r="487" spans="1:57" x14ac:dyDescent="0.2">
      <c r="A487" t="s">
        <v>2311</v>
      </c>
      <c r="B487" s="1" t="s">
        <v>1642</v>
      </c>
      <c r="C487" s="1" t="s">
        <v>49</v>
      </c>
      <c r="D487" s="1">
        <v>14</v>
      </c>
      <c r="E487" s="1" t="s">
        <v>1643</v>
      </c>
      <c r="F487" s="1" t="s">
        <v>175</v>
      </c>
      <c r="G487">
        <v>51.014257999999998</v>
      </c>
      <c r="H487">
        <v>-1.0856760000000001</v>
      </c>
      <c r="I487" s="2">
        <v>101</v>
      </c>
      <c r="J487" s="3">
        <v>-7</v>
      </c>
      <c r="K487" s="3" t="s">
        <v>53</v>
      </c>
      <c r="L487" s="3" t="s">
        <v>53</v>
      </c>
      <c r="M487" s="3" t="s">
        <v>2357</v>
      </c>
      <c r="N487" t="s">
        <v>54</v>
      </c>
      <c r="P487" t="s">
        <v>1650</v>
      </c>
      <c r="Q487" t="s">
        <v>1436</v>
      </c>
      <c r="R487" s="4" t="s">
        <v>1645</v>
      </c>
      <c r="S487" s="2" t="s">
        <v>58</v>
      </c>
      <c r="T487" s="4"/>
      <c r="U487" t="s">
        <v>1651</v>
      </c>
      <c r="V487" t="s">
        <v>163</v>
      </c>
      <c r="W487" t="s">
        <v>77</v>
      </c>
      <c r="X487" t="s">
        <v>79</v>
      </c>
      <c r="Y487" t="s">
        <v>79</v>
      </c>
      <c r="Z487">
        <v>177.9</v>
      </c>
      <c r="AA487" t="s">
        <v>1652</v>
      </c>
      <c r="AB487" t="s">
        <v>1653</v>
      </c>
      <c r="AC487">
        <v>2</v>
      </c>
      <c r="AD487">
        <v>0</v>
      </c>
      <c r="AE487" t="s">
        <v>73</v>
      </c>
      <c r="AF487" t="s">
        <v>66</v>
      </c>
      <c r="AG487" t="s">
        <v>67</v>
      </c>
      <c r="AH487">
        <v>1</v>
      </c>
      <c r="AI487">
        <v>-13.856999999999999</v>
      </c>
      <c r="AJ487">
        <v>-4.7519999999999998</v>
      </c>
      <c r="AK487" s="14">
        <v>26.01111568</v>
      </c>
      <c r="AL487" s="14">
        <v>16.990893366399998</v>
      </c>
      <c r="AM487" s="12">
        <v>17.163773604896001</v>
      </c>
      <c r="AN487" s="14">
        <v>15.590893366399998</v>
      </c>
      <c r="AO487" s="15">
        <v>-8.2806665947826108</v>
      </c>
      <c r="AP487" s="15">
        <v>-7.276326068799996</v>
      </c>
      <c r="AQ487" s="15">
        <v>10.287005771554897</v>
      </c>
      <c r="AR487" s="15">
        <v>11.989277849491533</v>
      </c>
      <c r="AS487" s="16"/>
      <c r="AT487" s="16"/>
      <c r="AU487" s="16">
        <v>-1.2806665947826108</v>
      </c>
      <c r="AV487" s="16">
        <v>-0.27632606879999599</v>
      </c>
      <c r="AW487" s="5" t="s">
        <v>1649</v>
      </c>
      <c r="AX487" t="s">
        <v>198</v>
      </c>
      <c r="AY487" t="s">
        <v>198</v>
      </c>
      <c r="AZ487" t="s">
        <v>1556</v>
      </c>
      <c r="BA487" t="s">
        <v>1556</v>
      </c>
      <c r="BB487" t="s">
        <v>198</v>
      </c>
      <c r="BC487" t="s">
        <v>1556</v>
      </c>
      <c r="BD487" s="55">
        <f t="shared" si="47"/>
        <v>0</v>
      </c>
      <c r="BE487" t="s">
        <v>2371</v>
      </c>
    </row>
    <row r="488" spans="1:57" x14ac:dyDescent="0.2">
      <c r="A488" t="s">
        <v>2312</v>
      </c>
      <c r="B488" s="1" t="s">
        <v>1654</v>
      </c>
      <c r="C488" s="1" t="s">
        <v>49</v>
      </c>
      <c r="D488" s="1">
        <v>14</v>
      </c>
      <c r="E488" s="1" t="s">
        <v>1312</v>
      </c>
      <c r="F488" t="s">
        <v>1313</v>
      </c>
      <c r="G488">
        <v>50.922500999999997</v>
      </c>
      <c r="H488">
        <v>-2.5319419999999999</v>
      </c>
      <c r="I488" s="2">
        <v>138</v>
      </c>
      <c r="J488" s="3">
        <v>-7</v>
      </c>
      <c r="K488" s="3" t="s">
        <v>1655</v>
      </c>
      <c r="L488" s="3" t="s">
        <v>591</v>
      </c>
      <c r="M488" s="3" t="s">
        <v>2367</v>
      </c>
      <c r="N488" t="s">
        <v>54</v>
      </c>
      <c r="O488" t="s">
        <v>1656</v>
      </c>
      <c r="P488" t="s">
        <v>1656</v>
      </c>
      <c r="Q488" t="s">
        <v>56</v>
      </c>
      <c r="R488" s="4" t="s">
        <v>58</v>
      </c>
      <c r="S488" s="2" t="s">
        <v>1657</v>
      </c>
      <c r="T488" s="4"/>
      <c r="U488" t="s">
        <v>1658</v>
      </c>
      <c r="V488" t="s">
        <v>744</v>
      </c>
      <c r="W488" t="s">
        <v>115</v>
      </c>
      <c r="X488" t="s">
        <v>79</v>
      </c>
      <c r="Y488" t="s">
        <v>79</v>
      </c>
      <c r="AA488" t="s">
        <v>1659</v>
      </c>
      <c r="AB488" t="s">
        <v>198</v>
      </c>
      <c r="AC488">
        <v>0</v>
      </c>
      <c r="AD488">
        <v>0</v>
      </c>
      <c r="AE488" t="s">
        <v>202</v>
      </c>
      <c r="AF488" t="s">
        <v>66</v>
      </c>
      <c r="AG488" t="s">
        <v>67</v>
      </c>
      <c r="AH488">
        <v>1</v>
      </c>
      <c r="AK488">
        <v>27.7</v>
      </c>
      <c r="AL488" s="14">
        <v>18.645999999999997</v>
      </c>
      <c r="AM488" s="12">
        <v>18.907040000000002</v>
      </c>
      <c r="AN488" s="14">
        <v>17.245999999999999</v>
      </c>
      <c r="AO488" s="15">
        <v>-4.6826086956521733</v>
      </c>
      <c r="AP488" s="15">
        <v>-4.5910000000000011</v>
      </c>
      <c r="AQ488" s="15">
        <v>16.385408990420046</v>
      </c>
      <c r="AR488" s="15">
        <v>16.540677966101693</v>
      </c>
      <c r="AS488" s="16">
        <v>0.70850000000000002</v>
      </c>
      <c r="AT488" s="16"/>
      <c r="AU488" s="16">
        <v>2.3173913043478267</v>
      </c>
      <c r="AV488" s="16">
        <v>2.4089999999999989</v>
      </c>
      <c r="AW488" s="5" t="s">
        <v>1660</v>
      </c>
      <c r="AX488" t="s">
        <v>1821</v>
      </c>
      <c r="AY488" t="s">
        <v>1821</v>
      </c>
      <c r="AZ488" t="s">
        <v>198</v>
      </c>
      <c r="BA488" t="s">
        <v>1821</v>
      </c>
      <c r="BB488" t="s">
        <v>198</v>
      </c>
      <c r="BC488" t="s">
        <v>198</v>
      </c>
      <c r="BD488" s="55">
        <f>3/6</f>
        <v>0.5</v>
      </c>
      <c r="BE488" t="s">
        <v>2372</v>
      </c>
    </row>
    <row r="489" spans="1:57" x14ac:dyDescent="0.2">
      <c r="A489" t="s">
        <v>2313</v>
      </c>
      <c r="B489" s="1" t="s">
        <v>1654</v>
      </c>
      <c r="C489" s="1" t="s">
        <v>49</v>
      </c>
      <c r="D489" s="1">
        <v>14</v>
      </c>
      <c r="E489" s="1" t="s">
        <v>1312</v>
      </c>
      <c r="F489" t="s">
        <v>1313</v>
      </c>
      <c r="G489">
        <v>50.922500999999997</v>
      </c>
      <c r="H489">
        <v>-2.5319419999999999</v>
      </c>
      <c r="I489" s="2">
        <v>138</v>
      </c>
      <c r="J489" s="3">
        <v>-7</v>
      </c>
      <c r="K489" s="3" t="s">
        <v>1655</v>
      </c>
      <c r="L489" s="3" t="s">
        <v>591</v>
      </c>
      <c r="M489" s="3" t="s">
        <v>2367</v>
      </c>
      <c r="N489" t="s">
        <v>54</v>
      </c>
      <c r="O489" t="s">
        <v>1661</v>
      </c>
      <c r="P489" t="s">
        <v>1661</v>
      </c>
      <c r="Q489" t="s">
        <v>156</v>
      </c>
      <c r="R489" s="4" t="s">
        <v>58</v>
      </c>
      <c r="S489" s="2" t="s">
        <v>1657</v>
      </c>
      <c r="T489" s="4"/>
      <c r="U489" t="s">
        <v>1662</v>
      </c>
      <c r="V489" t="s">
        <v>76</v>
      </c>
      <c r="W489" t="s">
        <v>77</v>
      </c>
      <c r="X489" t="s">
        <v>85</v>
      </c>
      <c r="Y489" t="s">
        <v>79</v>
      </c>
      <c r="Z489">
        <v>174.5</v>
      </c>
      <c r="AA489" t="s">
        <v>1663</v>
      </c>
      <c r="AB489" t="s">
        <v>198</v>
      </c>
      <c r="AC489">
        <v>0</v>
      </c>
      <c r="AD489">
        <v>0</v>
      </c>
      <c r="AE489" t="s">
        <v>202</v>
      </c>
      <c r="AF489" t="s">
        <v>66</v>
      </c>
      <c r="AG489" t="s">
        <v>67</v>
      </c>
      <c r="AH489">
        <v>1</v>
      </c>
      <c r="AK489">
        <v>27.4</v>
      </c>
      <c r="AL489" s="14">
        <v>18.351999999999997</v>
      </c>
      <c r="AM489" s="12">
        <v>18.597380000000001</v>
      </c>
      <c r="AN489" s="14">
        <v>16.951999999999998</v>
      </c>
      <c r="AO489" s="15">
        <v>-5.321739130434783</v>
      </c>
      <c r="AP489" s="15">
        <v>-5.0679999999999978</v>
      </c>
      <c r="AQ489" s="15">
        <v>15.302137067059689</v>
      </c>
      <c r="AR489" s="15">
        <v>15.732203389830513</v>
      </c>
      <c r="AS489" s="16">
        <v>0.70920000000000005</v>
      </c>
      <c r="AT489" s="16"/>
      <c r="AU489" s="16">
        <v>1.678260869565217</v>
      </c>
      <c r="AV489" s="16">
        <v>1.9320000000000022</v>
      </c>
      <c r="AW489" s="5" t="s">
        <v>1660</v>
      </c>
      <c r="AX489" t="s">
        <v>198</v>
      </c>
      <c r="AY489" t="s">
        <v>198</v>
      </c>
      <c r="AZ489" t="s">
        <v>198</v>
      </c>
      <c r="BA489" t="s">
        <v>198</v>
      </c>
      <c r="BB489" t="s">
        <v>198</v>
      </c>
      <c r="BC489" t="s">
        <v>198</v>
      </c>
      <c r="BD489" s="55">
        <f>0/6</f>
        <v>0</v>
      </c>
      <c r="BE489" t="s">
        <v>2371</v>
      </c>
    </row>
    <row r="490" spans="1:57" x14ac:dyDescent="0.2">
      <c r="A490" t="s">
        <v>2314</v>
      </c>
      <c r="B490" s="1" t="s">
        <v>1664</v>
      </c>
      <c r="C490" s="1" t="s">
        <v>49</v>
      </c>
      <c r="D490" s="1">
        <v>14</v>
      </c>
      <c r="E490" s="1" t="s">
        <v>174</v>
      </c>
      <c r="F490" s="1" t="s">
        <v>175</v>
      </c>
      <c r="G490">
        <v>51.220999999999997</v>
      </c>
      <c r="H490">
        <v>-1.764</v>
      </c>
      <c r="I490" s="2">
        <v>111</v>
      </c>
      <c r="J490" s="3">
        <v>-7.1</v>
      </c>
      <c r="K490" s="3" t="s">
        <v>53</v>
      </c>
      <c r="L490" s="3" t="s">
        <v>53</v>
      </c>
      <c r="M490" s="3" t="s">
        <v>2357</v>
      </c>
      <c r="N490" t="s">
        <v>565</v>
      </c>
      <c r="Q490" t="s">
        <v>131</v>
      </c>
      <c r="R490" s="4" t="s">
        <v>58</v>
      </c>
      <c r="S490" s="2" t="s">
        <v>1665</v>
      </c>
      <c r="T490" s="4">
        <v>2639</v>
      </c>
      <c r="U490">
        <v>2638</v>
      </c>
      <c r="V490" t="s">
        <v>139</v>
      </c>
      <c r="W490" t="s">
        <v>146</v>
      </c>
      <c r="X490" t="s">
        <v>85</v>
      </c>
      <c r="Y490" t="s">
        <v>85</v>
      </c>
      <c r="AA490" t="s">
        <v>1666</v>
      </c>
      <c r="AB490" t="s">
        <v>1596</v>
      </c>
      <c r="AC490">
        <v>1</v>
      </c>
      <c r="AD490">
        <v>0</v>
      </c>
      <c r="AE490" t="s">
        <v>81</v>
      </c>
      <c r="AF490" t="s">
        <v>66</v>
      </c>
      <c r="AG490" t="s">
        <v>67</v>
      </c>
      <c r="AH490">
        <v>0</v>
      </c>
      <c r="AM490" s="12"/>
      <c r="AS490" s="16">
        <v>0.70826199999999995</v>
      </c>
      <c r="AT490" s="16"/>
      <c r="AU490" s="16"/>
      <c r="AV490" s="16"/>
      <c r="AW490" s="5" t="s">
        <v>1667</v>
      </c>
      <c r="AX490" t="s">
        <v>1556</v>
      </c>
      <c r="AY490" t="s">
        <v>1556</v>
      </c>
      <c r="AZ490" t="s">
        <v>198</v>
      </c>
      <c r="BA490" t="s">
        <v>1556</v>
      </c>
      <c r="BB490" t="s">
        <v>1556</v>
      </c>
      <c r="BC490" t="s">
        <v>198</v>
      </c>
      <c r="BD490" s="55">
        <f>0/2</f>
        <v>0</v>
      </c>
      <c r="BE490" t="s">
        <v>2371</v>
      </c>
    </row>
    <row r="491" spans="1:57" x14ac:dyDescent="0.2">
      <c r="A491" t="s">
        <v>2315</v>
      </c>
      <c r="B491" s="1" t="s">
        <v>1664</v>
      </c>
      <c r="C491" s="1" t="s">
        <v>49</v>
      </c>
      <c r="D491" s="1">
        <v>14</v>
      </c>
      <c r="E491" s="1" t="s">
        <v>174</v>
      </c>
      <c r="F491" s="1" t="s">
        <v>175</v>
      </c>
      <c r="G491">
        <v>51.220999999999997</v>
      </c>
      <c r="H491">
        <v>-1.764</v>
      </c>
      <c r="I491" s="2">
        <v>111</v>
      </c>
      <c r="J491" s="3">
        <v>-7.1</v>
      </c>
      <c r="K491" s="3" t="s">
        <v>53</v>
      </c>
      <c r="L491" s="3" t="s">
        <v>53</v>
      </c>
      <c r="M491" s="3" t="s">
        <v>2357</v>
      </c>
      <c r="N491" t="s">
        <v>565</v>
      </c>
      <c r="Q491" t="s">
        <v>131</v>
      </c>
      <c r="R491" s="4" t="s">
        <v>58</v>
      </c>
      <c r="S491" s="2" t="s">
        <v>1665</v>
      </c>
      <c r="T491" s="4">
        <v>2648</v>
      </c>
      <c r="U491">
        <v>2647</v>
      </c>
      <c r="V491" t="s">
        <v>1668</v>
      </c>
      <c r="W491" t="s">
        <v>152</v>
      </c>
      <c r="X491" t="s">
        <v>78</v>
      </c>
      <c r="Y491" t="s">
        <v>79</v>
      </c>
      <c r="AA491" t="s">
        <v>1669</v>
      </c>
      <c r="AB491" t="s">
        <v>1670</v>
      </c>
      <c r="AC491">
        <v>5</v>
      </c>
      <c r="AD491">
        <v>1</v>
      </c>
      <c r="AE491" t="s">
        <v>123</v>
      </c>
      <c r="AF491" t="s">
        <v>66</v>
      </c>
      <c r="AG491" t="s">
        <v>67</v>
      </c>
      <c r="AH491">
        <v>1</v>
      </c>
      <c r="AM491" s="12"/>
      <c r="AS491" s="16">
        <v>0.70805499999999999</v>
      </c>
      <c r="AT491" s="16"/>
      <c r="AU491" s="16"/>
      <c r="AV491" s="16"/>
      <c r="AW491" s="5" t="s">
        <v>1667</v>
      </c>
      <c r="AX491" t="s">
        <v>1556</v>
      </c>
      <c r="AY491" t="s">
        <v>1556</v>
      </c>
      <c r="AZ491" t="s">
        <v>198</v>
      </c>
      <c r="BA491" t="s">
        <v>1556</v>
      </c>
      <c r="BB491" t="s">
        <v>1556</v>
      </c>
      <c r="BC491" t="s">
        <v>198</v>
      </c>
      <c r="BD491" s="55">
        <f>0/2</f>
        <v>0</v>
      </c>
      <c r="BE491" t="s">
        <v>2371</v>
      </c>
    </row>
    <row r="492" spans="1:57" x14ac:dyDescent="0.2">
      <c r="A492" t="s">
        <v>2316</v>
      </c>
      <c r="B492" s="1" t="s">
        <v>1664</v>
      </c>
      <c r="C492" s="1" t="s">
        <v>49</v>
      </c>
      <c r="D492" s="1">
        <v>14</v>
      </c>
      <c r="E492" s="1" t="s">
        <v>174</v>
      </c>
      <c r="F492" s="1" t="s">
        <v>175</v>
      </c>
      <c r="G492">
        <v>51.220999999999997</v>
      </c>
      <c r="H492">
        <v>-1.764</v>
      </c>
      <c r="I492" s="2">
        <v>111</v>
      </c>
      <c r="J492" s="3">
        <v>-7.1</v>
      </c>
      <c r="K492" s="3" t="s">
        <v>53</v>
      </c>
      <c r="L492" s="3" t="s">
        <v>53</v>
      </c>
      <c r="M492" s="3" t="s">
        <v>2357</v>
      </c>
      <c r="N492" t="s">
        <v>565</v>
      </c>
      <c r="Q492" t="s">
        <v>104</v>
      </c>
      <c r="R492" s="4" t="s">
        <v>58</v>
      </c>
      <c r="S492" s="2" t="s">
        <v>1671</v>
      </c>
      <c r="T492" s="4">
        <v>2653</v>
      </c>
      <c r="U492">
        <v>2652</v>
      </c>
      <c r="V492" t="s">
        <v>139</v>
      </c>
      <c r="W492" t="s">
        <v>140</v>
      </c>
      <c r="X492" t="s">
        <v>79</v>
      </c>
      <c r="Y492" t="s">
        <v>79</v>
      </c>
      <c r="AA492" t="s">
        <v>1672</v>
      </c>
      <c r="AB492" t="s">
        <v>1673</v>
      </c>
      <c r="AC492">
        <v>2</v>
      </c>
      <c r="AD492">
        <v>1</v>
      </c>
      <c r="AE492" t="s">
        <v>268</v>
      </c>
      <c r="AF492" t="s">
        <v>66</v>
      </c>
      <c r="AG492" t="s">
        <v>67</v>
      </c>
      <c r="AH492">
        <v>1</v>
      </c>
      <c r="AM492" s="12"/>
      <c r="AS492" s="16">
        <v>0.70868900000000001</v>
      </c>
      <c r="AT492" s="16"/>
      <c r="AU492" s="16"/>
      <c r="AV492" s="16"/>
      <c r="AW492" s="5" t="s">
        <v>1667</v>
      </c>
      <c r="AX492" t="s">
        <v>1556</v>
      </c>
      <c r="AY492" t="s">
        <v>1556</v>
      </c>
      <c r="AZ492" t="s">
        <v>1821</v>
      </c>
      <c r="BA492" t="s">
        <v>1556</v>
      </c>
      <c r="BB492" t="s">
        <v>1556</v>
      </c>
      <c r="BC492" t="s">
        <v>198</v>
      </c>
      <c r="BD492" s="55">
        <f>1/2</f>
        <v>0.5</v>
      </c>
      <c r="BE492" t="s">
        <v>2371</v>
      </c>
    </row>
    <row r="493" spans="1:57" x14ac:dyDescent="0.2">
      <c r="A493" t="s">
        <v>2317</v>
      </c>
      <c r="B493" s="1" t="s">
        <v>1664</v>
      </c>
      <c r="C493" s="1" t="s">
        <v>49</v>
      </c>
      <c r="D493" s="1">
        <v>14</v>
      </c>
      <c r="E493" s="1" t="s">
        <v>174</v>
      </c>
      <c r="F493" s="1" t="s">
        <v>175</v>
      </c>
      <c r="G493">
        <v>51.220999999999997</v>
      </c>
      <c r="H493">
        <v>-1.764</v>
      </c>
      <c r="I493" s="2">
        <v>111</v>
      </c>
      <c r="J493" s="3">
        <v>-7.1</v>
      </c>
      <c r="K493" s="3" t="s">
        <v>53</v>
      </c>
      <c r="L493" s="3" t="s">
        <v>53</v>
      </c>
      <c r="M493" s="3" t="s">
        <v>2357</v>
      </c>
      <c r="N493" t="s">
        <v>565</v>
      </c>
      <c r="Q493" t="s">
        <v>131</v>
      </c>
      <c r="R493" s="4" t="s">
        <v>58</v>
      </c>
      <c r="S493" s="2" t="s">
        <v>1674</v>
      </c>
      <c r="T493" s="4">
        <v>2656</v>
      </c>
      <c r="U493">
        <v>2655</v>
      </c>
      <c r="V493" t="s">
        <v>163</v>
      </c>
      <c r="W493" t="s">
        <v>84</v>
      </c>
      <c r="X493" t="s">
        <v>85</v>
      </c>
      <c r="Y493" t="s">
        <v>85</v>
      </c>
      <c r="AA493" t="s">
        <v>1675</v>
      </c>
      <c r="AB493" t="s">
        <v>1676</v>
      </c>
      <c r="AC493">
        <v>4</v>
      </c>
      <c r="AD493">
        <v>0</v>
      </c>
      <c r="AE493" t="s">
        <v>202</v>
      </c>
      <c r="AF493" t="s">
        <v>66</v>
      </c>
      <c r="AG493" t="s">
        <v>67</v>
      </c>
      <c r="AH493">
        <v>0</v>
      </c>
      <c r="AM493" s="12"/>
      <c r="AS493" s="16">
        <v>0.70857599999999998</v>
      </c>
      <c r="AT493" s="16"/>
      <c r="AU493" s="16"/>
      <c r="AV493" s="16"/>
      <c r="AW493" s="5" t="s">
        <v>1667</v>
      </c>
      <c r="AX493" t="s">
        <v>1556</v>
      </c>
      <c r="AY493" t="s">
        <v>1556</v>
      </c>
      <c r="AZ493" t="s">
        <v>198</v>
      </c>
      <c r="BA493" t="s">
        <v>1556</v>
      </c>
      <c r="BB493" t="s">
        <v>1556</v>
      </c>
      <c r="BC493" t="s">
        <v>198</v>
      </c>
      <c r="BD493" s="55">
        <f>0/2</f>
        <v>0</v>
      </c>
      <c r="BE493" t="s">
        <v>2371</v>
      </c>
    </row>
    <row r="494" spans="1:57" x14ac:dyDescent="0.2">
      <c r="A494" t="s">
        <v>2318</v>
      </c>
      <c r="B494" s="1" t="s">
        <v>1664</v>
      </c>
      <c r="C494" s="1" t="s">
        <v>49</v>
      </c>
      <c r="D494" s="1">
        <v>14</v>
      </c>
      <c r="E494" s="1" t="s">
        <v>174</v>
      </c>
      <c r="F494" s="1" t="s">
        <v>175</v>
      </c>
      <c r="G494">
        <v>51.220999999999997</v>
      </c>
      <c r="H494">
        <v>-1.764</v>
      </c>
      <c r="I494" s="2">
        <v>111</v>
      </c>
      <c r="J494" s="3">
        <v>-7.1</v>
      </c>
      <c r="K494" s="3" t="s">
        <v>53</v>
      </c>
      <c r="L494" s="3" t="s">
        <v>53</v>
      </c>
      <c r="M494" s="3" t="s">
        <v>2357</v>
      </c>
      <c r="N494" t="s">
        <v>565</v>
      </c>
      <c r="Q494" t="s">
        <v>131</v>
      </c>
      <c r="R494" s="4" t="s">
        <v>58</v>
      </c>
      <c r="S494" s="2" t="s">
        <v>1677</v>
      </c>
      <c r="T494" s="4">
        <v>2668</v>
      </c>
      <c r="U494">
        <v>2667</v>
      </c>
      <c r="V494" t="s">
        <v>1678</v>
      </c>
      <c r="W494" t="s">
        <v>966</v>
      </c>
      <c r="X494" t="s">
        <v>86</v>
      </c>
      <c r="Y494" t="s">
        <v>85</v>
      </c>
      <c r="AA494" t="s">
        <v>1679</v>
      </c>
      <c r="AB494" t="s">
        <v>1680</v>
      </c>
      <c r="AC494">
        <v>3</v>
      </c>
      <c r="AD494">
        <v>0</v>
      </c>
      <c r="AE494" t="s">
        <v>261</v>
      </c>
      <c r="AF494" t="s">
        <v>66</v>
      </c>
      <c r="AG494" t="s">
        <v>67</v>
      </c>
      <c r="AH494">
        <v>0</v>
      </c>
      <c r="AM494" s="12"/>
      <c r="AS494" s="16">
        <v>0.70823400000000003</v>
      </c>
      <c r="AT494" s="16"/>
      <c r="AU494" s="16"/>
      <c r="AV494" s="16"/>
      <c r="AW494" s="5" t="s">
        <v>1667</v>
      </c>
      <c r="AX494" t="s">
        <v>1556</v>
      </c>
      <c r="AY494" t="s">
        <v>1556</v>
      </c>
      <c r="AZ494" t="s">
        <v>198</v>
      </c>
      <c r="BA494" t="s">
        <v>1556</v>
      </c>
      <c r="BB494" t="s">
        <v>1556</v>
      </c>
      <c r="BC494" t="s">
        <v>198</v>
      </c>
      <c r="BD494" s="55">
        <f>0/2</f>
        <v>0</v>
      </c>
      <c r="BE494" t="s">
        <v>2371</v>
      </c>
    </row>
    <row r="495" spans="1:57" x14ac:dyDescent="0.2">
      <c r="A495" t="s">
        <v>2319</v>
      </c>
      <c r="B495" s="1" t="s">
        <v>1664</v>
      </c>
      <c r="C495" s="1" t="s">
        <v>49</v>
      </c>
      <c r="D495" s="1">
        <v>14</v>
      </c>
      <c r="E495" s="1" t="s">
        <v>174</v>
      </c>
      <c r="F495" s="1" t="s">
        <v>175</v>
      </c>
      <c r="G495">
        <v>51.220999999999997</v>
      </c>
      <c r="H495">
        <v>-1.764</v>
      </c>
      <c r="I495" s="2">
        <v>111</v>
      </c>
      <c r="J495" s="3">
        <v>-7.1</v>
      </c>
      <c r="K495" s="3" t="s">
        <v>53</v>
      </c>
      <c r="L495" s="3" t="s">
        <v>53</v>
      </c>
      <c r="M495" s="3" t="s">
        <v>2357</v>
      </c>
      <c r="N495" t="s">
        <v>565</v>
      </c>
      <c r="Q495" t="s">
        <v>56</v>
      </c>
      <c r="R495" s="4" t="s">
        <v>58</v>
      </c>
      <c r="S495" s="2" t="s">
        <v>1665</v>
      </c>
      <c r="T495" s="4">
        <v>2674</v>
      </c>
      <c r="U495">
        <v>2673</v>
      </c>
      <c r="V495" t="s">
        <v>1681</v>
      </c>
      <c r="W495">
        <v>2</v>
      </c>
      <c r="X495" t="s">
        <v>62</v>
      </c>
      <c r="Y495" t="s">
        <v>62</v>
      </c>
      <c r="AA495" t="s">
        <v>1682</v>
      </c>
      <c r="AB495" t="s">
        <v>198</v>
      </c>
      <c r="AC495">
        <v>0</v>
      </c>
      <c r="AD495">
        <v>0</v>
      </c>
      <c r="AE495" t="s">
        <v>406</v>
      </c>
      <c r="AF495" t="s">
        <v>66</v>
      </c>
      <c r="AG495" t="s">
        <v>67</v>
      </c>
      <c r="AM495" s="12"/>
      <c r="AS495" s="16">
        <v>0.70797900000000002</v>
      </c>
      <c r="AT495" s="16"/>
      <c r="AU495" s="16"/>
      <c r="AV495" s="16"/>
      <c r="AW495" s="5" t="s">
        <v>1667</v>
      </c>
      <c r="AX495" t="s">
        <v>1556</v>
      </c>
      <c r="AY495" t="s">
        <v>1556</v>
      </c>
      <c r="AZ495" t="s">
        <v>198</v>
      </c>
      <c r="BA495" t="s">
        <v>1556</v>
      </c>
      <c r="BB495" t="s">
        <v>1556</v>
      </c>
      <c r="BC495" t="s">
        <v>198</v>
      </c>
      <c r="BD495" s="55">
        <f>0/2</f>
        <v>0</v>
      </c>
      <c r="BE495" t="s">
        <v>2371</v>
      </c>
    </row>
    <row r="496" spans="1:57" x14ac:dyDescent="0.2">
      <c r="A496" t="s">
        <v>2320</v>
      </c>
      <c r="B496" s="1" t="s">
        <v>1664</v>
      </c>
      <c r="C496" s="1" t="s">
        <v>49</v>
      </c>
      <c r="D496" s="1">
        <v>14</v>
      </c>
      <c r="E496" s="1" t="s">
        <v>174</v>
      </c>
      <c r="F496" s="1" t="s">
        <v>175</v>
      </c>
      <c r="G496">
        <v>51.220999999999997</v>
      </c>
      <c r="H496">
        <v>-1.764</v>
      </c>
      <c r="I496" s="2">
        <v>111</v>
      </c>
      <c r="J496" s="3">
        <v>-7.1</v>
      </c>
      <c r="K496" s="3" t="s">
        <v>53</v>
      </c>
      <c r="L496" s="3" t="s">
        <v>53</v>
      </c>
      <c r="M496" s="3" t="s">
        <v>2357</v>
      </c>
      <c r="N496" t="s">
        <v>565</v>
      </c>
      <c r="Q496" t="s">
        <v>131</v>
      </c>
      <c r="R496" s="4" t="s">
        <v>58</v>
      </c>
      <c r="S496" s="2" t="s">
        <v>1665</v>
      </c>
      <c r="T496" s="4">
        <v>2699</v>
      </c>
      <c r="U496">
        <v>2692</v>
      </c>
      <c r="V496" t="s">
        <v>656</v>
      </c>
      <c r="W496" t="s">
        <v>77</v>
      </c>
      <c r="X496" t="s">
        <v>79</v>
      </c>
      <c r="Y496" t="s">
        <v>79</v>
      </c>
      <c r="AA496" t="s">
        <v>1683</v>
      </c>
      <c r="AB496" t="s">
        <v>1684</v>
      </c>
      <c r="AC496">
        <v>10</v>
      </c>
      <c r="AD496">
        <v>1</v>
      </c>
      <c r="AE496" t="s">
        <v>73</v>
      </c>
      <c r="AF496" t="s">
        <v>66</v>
      </c>
      <c r="AG496" t="s">
        <v>119</v>
      </c>
      <c r="AH496">
        <v>2</v>
      </c>
      <c r="AM496" s="12"/>
      <c r="AS496" s="16">
        <v>0.70848299999999997</v>
      </c>
      <c r="AT496" s="16"/>
      <c r="AU496" s="16"/>
      <c r="AV496" s="16"/>
      <c r="AW496" s="5" t="s">
        <v>1667</v>
      </c>
      <c r="AX496" t="s">
        <v>1556</v>
      </c>
      <c r="AY496" t="s">
        <v>1556</v>
      </c>
      <c r="AZ496" t="s">
        <v>198</v>
      </c>
      <c r="BA496" t="s">
        <v>1556</v>
      </c>
      <c r="BB496" t="s">
        <v>1556</v>
      </c>
      <c r="BC496" t="s">
        <v>198</v>
      </c>
      <c r="BD496" s="55">
        <f>0/2</f>
        <v>0</v>
      </c>
      <c r="BE496" t="s">
        <v>2371</v>
      </c>
    </row>
    <row r="497" spans="1:57" x14ac:dyDescent="0.2">
      <c r="A497" t="s">
        <v>2321</v>
      </c>
      <c r="B497" s="1" t="s">
        <v>1664</v>
      </c>
      <c r="C497" s="1" t="s">
        <v>49</v>
      </c>
      <c r="D497" s="1">
        <v>14</v>
      </c>
      <c r="E497" s="1" t="s">
        <v>174</v>
      </c>
      <c r="F497" s="1" t="s">
        <v>175</v>
      </c>
      <c r="G497">
        <v>51.220999999999997</v>
      </c>
      <c r="H497">
        <v>-1.764</v>
      </c>
      <c r="I497" s="2">
        <v>111</v>
      </c>
      <c r="J497" s="3">
        <v>-7.1</v>
      </c>
      <c r="K497" s="3" t="s">
        <v>53</v>
      </c>
      <c r="L497" s="3" t="s">
        <v>53</v>
      </c>
      <c r="M497" s="3" t="s">
        <v>2357</v>
      </c>
      <c r="N497" t="s">
        <v>565</v>
      </c>
      <c r="Q497" t="s">
        <v>56</v>
      </c>
      <c r="R497" s="4" t="s">
        <v>58</v>
      </c>
      <c r="S497" s="2" t="s">
        <v>1665</v>
      </c>
      <c r="T497" s="4">
        <v>2723</v>
      </c>
      <c r="U497">
        <v>2722</v>
      </c>
      <c r="V497" t="s">
        <v>126</v>
      </c>
      <c r="W497" t="s">
        <v>140</v>
      </c>
      <c r="X497" t="s">
        <v>79</v>
      </c>
      <c r="Y497" t="s">
        <v>79</v>
      </c>
      <c r="AA497" t="s">
        <v>1685</v>
      </c>
      <c r="AB497" t="s">
        <v>198</v>
      </c>
      <c r="AC497">
        <v>0</v>
      </c>
      <c r="AD497">
        <v>0</v>
      </c>
      <c r="AE497" t="s">
        <v>406</v>
      </c>
      <c r="AF497" t="s">
        <v>66</v>
      </c>
      <c r="AG497" t="s">
        <v>67</v>
      </c>
      <c r="AH497">
        <v>1</v>
      </c>
      <c r="AM497" s="12"/>
      <c r="AS497" s="16">
        <v>0.70990200000000003</v>
      </c>
      <c r="AT497" s="16"/>
      <c r="AU497" s="16"/>
      <c r="AV497" s="16"/>
      <c r="AW497" s="5" t="s">
        <v>1667</v>
      </c>
      <c r="AX497" t="s">
        <v>1556</v>
      </c>
      <c r="AY497" t="s">
        <v>1556</v>
      </c>
      <c r="AZ497" t="s">
        <v>1821</v>
      </c>
      <c r="BA497" t="s">
        <v>1556</v>
      </c>
      <c r="BB497" t="s">
        <v>1556</v>
      </c>
      <c r="BC497" t="s">
        <v>1821</v>
      </c>
      <c r="BD497" s="55">
        <f>2/2</f>
        <v>1</v>
      </c>
      <c r="BE497" t="s">
        <v>2372</v>
      </c>
    </row>
    <row r="498" spans="1:57" x14ac:dyDescent="0.2">
      <c r="A498" t="s">
        <v>2322</v>
      </c>
      <c r="B498" s="1" t="s">
        <v>1664</v>
      </c>
      <c r="C498" s="1" t="s">
        <v>49</v>
      </c>
      <c r="D498" s="1">
        <v>14</v>
      </c>
      <c r="E498" s="1" t="s">
        <v>174</v>
      </c>
      <c r="F498" s="1" t="s">
        <v>175</v>
      </c>
      <c r="G498">
        <v>51.220999999999997</v>
      </c>
      <c r="H498">
        <v>-1.764</v>
      </c>
      <c r="I498" s="2">
        <v>111</v>
      </c>
      <c r="J498" s="3">
        <v>-7.1</v>
      </c>
      <c r="K498" s="3" t="s">
        <v>53</v>
      </c>
      <c r="L498" s="3" t="s">
        <v>53</v>
      </c>
      <c r="M498" s="3" t="s">
        <v>2357</v>
      </c>
      <c r="N498" t="s">
        <v>565</v>
      </c>
      <c r="Q498" t="s">
        <v>131</v>
      </c>
      <c r="R498" s="4" t="s">
        <v>58</v>
      </c>
      <c r="S498" s="2" t="s">
        <v>1671</v>
      </c>
      <c r="T498" s="4">
        <v>2804</v>
      </c>
      <c r="U498">
        <v>2803</v>
      </c>
      <c r="V498" t="s">
        <v>244</v>
      </c>
      <c r="W498" t="s">
        <v>494</v>
      </c>
      <c r="X498" t="s">
        <v>79</v>
      </c>
      <c r="Y498" t="s">
        <v>79</v>
      </c>
      <c r="AA498" t="s">
        <v>1686</v>
      </c>
      <c r="AB498" t="s">
        <v>1687</v>
      </c>
      <c r="AC498">
        <v>4</v>
      </c>
      <c r="AD498">
        <v>1</v>
      </c>
      <c r="AE498" t="s">
        <v>73</v>
      </c>
      <c r="AF498" t="s">
        <v>66</v>
      </c>
      <c r="AG498" t="s">
        <v>67</v>
      </c>
      <c r="AH498">
        <v>1</v>
      </c>
      <c r="AM498" s="12"/>
      <c r="AS498" s="16">
        <v>0.71018499999999996</v>
      </c>
      <c r="AT498" s="16"/>
      <c r="AU498" s="16"/>
      <c r="AV498" s="16"/>
      <c r="AW498" s="5" t="s">
        <v>1667</v>
      </c>
      <c r="AX498" t="s">
        <v>1556</v>
      </c>
      <c r="AY498" t="s">
        <v>1556</v>
      </c>
      <c r="AZ498" t="s">
        <v>1821</v>
      </c>
      <c r="BA498" t="s">
        <v>1556</v>
      </c>
      <c r="BB498" t="s">
        <v>1556</v>
      </c>
      <c r="BC498" t="s">
        <v>1821</v>
      </c>
      <c r="BD498" s="55">
        <f>2/2</f>
        <v>1</v>
      </c>
      <c r="BE498" t="s">
        <v>2372</v>
      </c>
    </row>
    <row r="499" spans="1:57" x14ac:dyDescent="0.2">
      <c r="A499" t="s">
        <v>2323</v>
      </c>
      <c r="B499" s="1" t="s">
        <v>1664</v>
      </c>
      <c r="C499" s="1" t="s">
        <v>49</v>
      </c>
      <c r="D499" s="1">
        <v>14</v>
      </c>
      <c r="E499" s="1" t="s">
        <v>174</v>
      </c>
      <c r="F499" s="1" t="s">
        <v>175</v>
      </c>
      <c r="G499">
        <v>51.220999999999997</v>
      </c>
      <c r="H499">
        <v>-1.764</v>
      </c>
      <c r="I499" s="2">
        <v>111</v>
      </c>
      <c r="J499" s="3">
        <v>-7.1</v>
      </c>
      <c r="K499" s="3" t="s">
        <v>53</v>
      </c>
      <c r="L499" s="3" t="s">
        <v>53</v>
      </c>
      <c r="M499" s="3" t="s">
        <v>2357</v>
      </c>
      <c r="N499" t="s">
        <v>565</v>
      </c>
      <c r="O499" t="s">
        <v>1688</v>
      </c>
      <c r="P499" t="s">
        <v>1688</v>
      </c>
      <c r="Q499" t="s">
        <v>156</v>
      </c>
      <c r="R499" s="4" t="s">
        <v>58</v>
      </c>
      <c r="S499" s="2" t="s">
        <v>1665</v>
      </c>
      <c r="T499" s="4">
        <v>2818</v>
      </c>
      <c r="U499">
        <v>2820</v>
      </c>
      <c r="V499" t="s">
        <v>170</v>
      </c>
      <c r="W499" t="s">
        <v>140</v>
      </c>
      <c r="X499" t="s">
        <v>79</v>
      </c>
      <c r="Y499" t="s">
        <v>79</v>
      </c>
      <c r="AA499" t="s">
        <v>1689</v>
      </c>
      <c r="AB499" t="s">
        <v>198</v>
      </c>
      <c r="AC499">
        <v>0</v>
      </c>
      <c r="AD499">
        <v>0</v>
      </c>
      <c r="AE499" t="s">
        <v>73</v>
      </c>
      <c r="AF499" t="s">
        <v>66</v>
      </c>
      <c r="AG499" t="s">
        <v>67</v>
      </c>
      <c r="AH499">
        <v>1</v>
      </c>
      <c r="AM499" s="12"/>
      <c r="AS499" s="16">
        <v>0.708291</v>
      </c>
      <c r="AT499" s="16"/>
      <c r="AU499" s="16"/>
      <c r="AV499" s="16"/>
      <c r="AW499" s="5" t="s">
        <v>1667</v>
      </c>
      <c r="AX499" t="s">
        <v>1556</v>
      </c>
      <c r="AY499" t="s">
        <v>1556</v>
      </c>
      <c r="AZ499" t="s">
        <v>198</v>
      </c>
      <c r="BA499" t="s">
        <v>1556</v>
      </c>
      <c r="BB499" t="s">
        <v>1556</v>
      </c>
      <c r="BC499" t="s">
        <v>198</v>
      </c>
      <c r="BD499" s="55">
        <f>0/2</f>
        <v>0</v>
      </c>
      <c r="BE499" t="s">
        <v>2371</v>
      </c>
    </row>
    <row r="500" spans="1:57" x14ac:dyDescent="0.2">
      <c r="A500" t="s">
        <v>2324</v>
      </c>
      <c r="B500" s="1" t="s">
        <v>1664</v>
      </c>
      <c r="C500" s="1" t="s">
        <v>49</v>
      </c>
      <c r="D500" s="1">
        <v>14</v>
      </c>
      <c r="E500" s="1" t="s">
        <v>174</v>
      </c>
      <c r="F500" s="1" t="s">
        <v>175</v>
      </c>
      <c r="G500">
        <v>51.220999999999997</v>
      </c>
      <c r="H500">
        <v>-1.764</v>
      </c>
      <c r="I500" s="2">
        <v>111</v>
      </c>
      <c r="J500" s="3">
        <v>-7.1</v>
      </c>
      <c r="K500" s="3" t="s">
        <v>53</v>
      </c>
      <c r="L500" s="3" t="s">
        <v>53</v>
      </c>
      <c r="M500" s="3" t="s">
        <v>2357</v>
      </c>
      <c r="N500" t="s">
        <v>565</v>
      </c>
      <c r="O500" t="s">
        <v>1690</v>
      </c>
      <c r="P500" t="s">
        <v>1690</v>
      </c>
      <c r="Q500" t="s">
        <v>722</v>
      </c>
      <c r="R500" s="4" t="s">
        <v>58</v>
      </c>
      <c r="S500" s="2" t="s">
        <v>1674</v>
      </c>
      <c r="T500" s="4">
        <v>2829</v>
      </c>
      <c r="U500">
        <v>2831</v>
      </c>
      <c r="V500" t="s">
        <v>170</v>
      </c>
      <c r="W500" t="s">
        <v>146</v>
      </c>
      <c r="X500" t="s">
        <v>85</v>
      </c>
      <c r="Y500" t="s">
        <v>85</v>
      </c>
      <c r="AA500" t="s">
        <v>1691</v>
      </c>
      <c r="AB500" t="s">
        <v>198</v>
      </c>
      <c r="AC500">
        <v>0</v>
      </c>
      <c r="AD500">
        <v>0</v>
      </c>
      <c r="AE500" t="s">
        <v>73</v>
      </c>
      <c r="AF500" t="s">
        <v>66</v>
      </c>
      <c r="AG500" t="s">
        <v>1692</v>
      </c>
      <c r="AH500">
        <v>0</v>
      </c>
      <c r="AM500" s="12"/>
      <c r="AS500" s="16">
        <v>0.708789</v>
      </c>
      <c r="AT500" s="16"/>
      <c r="AU500" s="16"/>
      <c r="AV500" s="16"/>
      <c r="AW500" s="5" t="s">
        <v>1667</v>
      </c>
      <c r="AX500" t="s">
        <v>1556</v>
      </c>
      <c r="AY500" t="s">
        <v>1556</v>
      </c>
      <c r="AZ500" t="s">
        <v>1821</v>
      </c>
      <c r="BA500" t="s">
        <v>1556</v>
      </c>
      <c r="BB500" t="s">
        <v>1556</v>
      </c>
      <c r="BC500" t="s">
        <v>1821</v>
      </c>
      <c r="BD500" s="55">
        <f>2/2</f>
        <v>1</v>
      </c>
      <c r="BE500" t="s">
        <v>2372</v>
      </c>
    </row>
    <row r="501" spans="1:57" x14ac:dyDescent="0.2">
      <c r="A501" t="s">
        <v>2325</v>
      </c>
      <c r="B501" s="1" t="s">
        <v>1664</v>
      </c>
      <c r="C501" s="1" t="s">
        <v>49</v>
      </c>
      <c r="D501" s="1">
        <v>14</v>
      </c>
      <c r="E501" s="1" t="s">
        <v>174</v>
      </c>
      <c r="F501" s="1" t="s">
        <v>175</v>
      </c>
      <c r="G501">
        <v>51.220999999999997</v>
      </c>
      <c r="H501">
        <v>-1.764</v>
      </c>
      <c r="I501" s="2">
        <v>111</v>
      </c>
      <c r="J501" s="3">
        <v>-7.1</v>
      </c>
      <c r="K501" s="3" t="s">
        <v>53</v>
      </c>
      <c r="L501" s="3" t="s">
        <v>53</v>
      </c>
      <c r="M501" s="3" t="s">
        <v>2357</v>
      </c>
      <c r="N501" t="s">
        <v>565</v>
      </c>
      <c r="Q501" t="s">
        <v>131</v>
      </c>
      <c r="R501" s="4" t="s">
        <v>58</v>
      </c>
      <c r="S501" s="2" t="s">
        <v>1665</v>
      </c>
      <c r="T501" s="4">
        <v>2832</v>
      </c>
      <c r="U501">
        <v>2834</v>
      </c>
      <c r="V501" t="s">
        <v>1578</v>
      </c>
      <c r="W501" t="s">
        <v>146</v>
      </c>
      <c r="X501" t="s">
        <v>85</v>
      </c>
      <c r="Y501" t="s">
        <v>85</v>
      </c>
      <c r="AA501" t="s">
        <v>1693</v>
      </c>
      <c r="AB501" t="s">
        <v>1694</v>
      </c>
      <c r="AC501">
        <v>3</v>
      </c>
      <c r="AD501">
        <v>0</v>
      </c>
      <c r="AE501" t="s">
        <v>65</v>
      </c>
      <c r="AF501" t="s">
        <v>66</v>
      </c>
      <c r="AG501" t="s">
        <v>67</v>
      </c>
      <c r="AH501">
        <v>0</v>
      </c>
      <c r="AM501" s="12"/>
      <c r="AS501" s="16">
        <v>0.70835800000000004</v>
      </c>
      <c r="AT501" s="16"/>
      <c r="AU501" s="16"/>
      <c r="AV501" s="16"/>
      <c r="AW501" s="5" t="s">
        <v>1667</v>
      </c>
      <c r="AX501" t="s">
        <v>1556</v>
      </c>
      <c r="AY501" t="s">
        <v>1556</v>
      </c>
      <c r="AZ501" t="s">
        <v>198</v>
      </c>
      <c r="BA501" t="s">
        <v>1556</v>
      </c>
      <c r="BB501" t="s">
        <v>1556</v>
      </c>
      <c r="BC501" t="s">
        <v>198</v>
      </c>
      <c r="BD501" s="55">
        <f>0/2</f>
        <v>0</v>
      </c>
      <c r="BE501" t="s">
        <v>2371</v>
      </c>
    </row>
    <row r="502" spans="1:57" x14ac:dyDescent="0.2">
      <c r="A502" t="s">
        <v>2326</v>
      </c>
      <c r="B502" s="1" t="s">
        <v>1664</v>
      </c>
      <c r="C502" s="1" t="s">
        <v>49</v>
      </c>
      <c r="D502" s="1">
        <v>14</v>
      </c>
      <c r="E502" s="1" t="s">
        <v>174</v>
      </c>
      <c r="F502" s="1" t="s">
        <v>175</v>
      </c>
      <c r="G502">
        <v>51.220999999999997</v>
      </c>
      <c r="H502">
        <v>-1.764</v>
      </c>
      <c r="I502" s="2">
        <v>111</v>
      </c>
      <c r="J502" s="3">
        <v>-7.1</v>
      </c>
      <c r="K502" s="3" t="s">
        <v>53</v>
      </c>
      <c r="L502" s="3" t="s">
        <v>53</v>
      </c>
      <c r="M502" s="3" t="s">
        <v>2357</v>
      </c>
      <c r="N502" t="s">
        <v>565</v>
      </c>
      <c r="Q502" t="s">
        <v>56</v>
      </c>
      <c r="R502" s="4" t="s">
        <v>58</v>
      </c>
      <c r="S502" s="2" t="s">
        <v>1677</v>
      </c>
      <c r="T502" s="4">
        <v>2836</v>
      </c>
      <c r="U502">
        <v>2838</v>
      </c>
      <c r="V502" t="s">
        <v>244</v>
      </c>
      <c r="W502" t="s">
        <v>494</v>
      </c>
      <c r="X502" t="s">
        <v>79</v>
      </c>
      <c r="Y502" t="s">
        <v>79</v>
      </c>
      <c r="AA502" t="s">
        <v>1695</v>
      </c>
      <c r="AB502" t="s">
        <v>198</v>
      </c>
      <c r="AC502">
        <v>0</v>
      </c>
      <c r="AD502">
        <v>0</v>
      </c>
      <c r="AE502" t="s">
        <v>73</v>
      </c>
      <c r="AF502" t="s">
        <v>325</v>
      </c>
      <c r="AG502" t="s">
        <v>67</v>
      </c>
      <c r="AH502">
        <v>1</v>
      </c>
      <c r="AM502" s="12"/>
      <c r="AS502" s="16">
        <v>0.70827799999999996</v>
      </c>
      <c r="AT502" s="16"/>
      <c r="AU502" s="16"/>
      <c r="AV502" s="16"/>
      <c r="AW502" s="5" t="s">
        <v>1667</v>
      </c>
      <c r="AX502" t="s">
        <v>1556</v>
      </c>
      <c r="AY502" t="s">
        <v>1556</v>
      </c>
      <c r="AZ502" t="s">
        <v>198</v>
      </c>
      <c r="BA502" t="s">
        <v>1556</v>
      </c>
      <c r="BB502" t="s">
        <v>1556</v>
      </c>
      <c r="BC502" t="s">
        <v>198</v>
      </c>
      <c r="BD502" s="55">
        <f>0/2</f>
        <v>0</v>
      </c>
      <c r="BE502" t="s">
        <v>2371</v>
      </c>
    </row>
    <row r="503" spans="1:57" x14ac:dyDescent="0.2">
      <c r="A503" t="s">
        <v>2327</v>
      </c>
      <c r="B503" s="1" t="s">
        <v>1664</v>
      </c>
      <c r="C503" s="1" t="s">
        <v>49</v>
      </c>
      <c r="D503" s="1">
        <v>14</v>
      </c>
      <c r="E503" s="1" t="s">
        <v>174</v>
      </c>
      <c r="F503" s="1" t="s">
        <v>175</v>
      </c>
      <c r="G503">
        <v>51.220999999999997</v>
      </c>
      <c r="H503">
        <v>-1.764</v>
      </c>
      <c r="I503" s="2">
        <v>111</v>
      </c>
      <c r="J503" s="3">
        <v>-7.1</v>
      </c>
      <c r="K503" s="3" t="s">
        <v>53</v>
      </c>
      <c r="L503" s="3" t="s">
        <v>53</v>
      </c>
      <c r="M503" s="3" t="s">
        <v>2357</v>
      </c>
      <c r="N503" t="s">
        <v>565</v>
      </c>
      <c r="Q503" t="s">
        <v>156</v>
      </c>
      <c r="R503" s="4" t="s">
        <v>58</v>
      </c>
      <c r="S503" s="2" t="s">
        <v>1674</v>
      </c>
      <c r="T503" s="4">
        <v>2873</v>
      </c>
      <c r="U503">
        <v>2859</v>
      </c>
      <c r="V503" t="s">
        <v>1696</v>
      </c>
      <c r="W503" t="s">
        <v>1697</v>
      </c>
      <c r="X503" t="s">
        <v>62</v>
      </c>
      <c r="Y503" t="s">
        <v>85</v>
      </c>
      <c r="AA503" t="s">
        <v>1698</v>
      </c>
      <c r="AB503" t="s">
        <v>1699</v>
      </c>
      <c r="AC503">
        <v>3</v>
      </c>
      <c r="AD503">
        <v>0</v>
      </c>
      <c r="AE503" t="s">
        <v>188</v>
      </c>
      <c r="AF503" t="s">
        <v>66</v>
      </c>
      <c r="AG503" t="s">
        <v>67</v>
      </c>
      <c r="AH503">
        <v>0</v>
      </c>
      <c r="AM503" s="12"/>
      <c r="AS503" s="16">
        <v>0.70837899999999998</v>
      </c>
      <c r="AT503" s="16"/>
      <c r="AU503" s="16"/>
      <c r="AV503" s="16"/>
      <c r="AW503" s="5" t="s">
        <v>1667</v>
      </c>
      <c r="AX503" t="s">
        <v>1556</v>
      </c>
      <c r="AY503" t="s">
        <v>1556</v>
      </c>
      <c r="AZ503" t="s">
        <v>198</v>
      </c>
      <c r="BA503" t="s">
        <v>1556</v>
      </c>
      <c r="BB503" t="s">
        <v>1556</v>
      </c>
      <c r="BC503" t="s">
        <v>198</v>
      </c>
      <c r="BD503" s="55">
        <f>0/2</f>
        <v>0</v>
      </c>
      <c r="BE503" t="s">
        <v>2371</v>
      </c>
    </row>
    <row r="504" spans="1:57" x14ac:dyDescent="0.2">
      <c r="A504" t="s">
        <v>2328</v>
      </c>
      <c r="B504" s="1" t="s">
        <v>1664</v>
      </c>
      <c r="C504" s="1" t="s">
        <v>49</v>
      </c>
      <c r="D504" s="1">
        <v>14</v>
      </c>
      <c r="E504" s="1" t="s">
        <v>174</v>
      </c>
      <c r="F504" s="1" t="s">
        <v>175</v>
      </c>
      <c r="G504">
        <v>51.220999999999997</v>
      </c>
      <c r="H504">
        <v>-1.764</v>
      </c>
      <c r="I504" s="2">
        <v>111</v>
      </c>
      <c r="J504" s="3">
        <v>-7.1</v>
      </c>
      <c r="K504" s="3" t="s">
        <v>53</v>
      </c>
      <c r="L504" s="3" t="s">
        <v>53</v>
      </c>
      <c r="M504" s="3" t="s">
        <v>2357</v>
      </c>
      <c r="N504" t="s">
        <v>565</v>
      </c>
      <c r="Q504" t="s">
        <v>56</v>
      </c>
      <c r="R504" s="4" t="s">
        <v>58</v>
      </c>
      <c r="S504" s="2" t="s">
        <v>1677</v>
      </c>
      <c r="T504" s="4">
        <v>2902</v>
      </c>
      <c r="U504">
        <v>2903</v>
      </c>
      <c r="V504" t="s">
        <v>244</v>
      </c>
      <c r="W504" t="s">
        <v>135</v>
      </c>
      <c r="X504" t="s">
        <v>85</v>
      </c>
      <c r="Y504" t="s">
        <v>85</v>
      </c>
      <c r="AA504" t="s">
        <v>1700</v>
      </c>
      <c r="AB504" t="s">
        <v>198</v>
      </c>
      <c r="AC504">
        <v>0</v>
      </c>
      <c r="AD504">
        <v>0</v>
      </c>
      <c r="AE504" t="s">
        <v>406</v>
      </c>
      <c r="AF504" t="s">
        <v>66</v>
      </c>
      <c r="AG504" t="s">
        <v>67</v>
      </c>
      <c r="AH504">
        <v>0</v>
      </c>
      <c r="AM504" s="12"/>
      <c r="AS504" s="16">
        <v>0.70943500000000004</v>
      </c>
      <c r="AT504" s="16"/>
      <c r="AU504" s="16"/>
      <c r="AV504" s="16"/>
      <c r="AW504" s="5" t="s">
        <v>1667</v>
      </c>
      <c r="AX504" t="s">
        <v>1556</v>
      </c>
      <c r="AY504" t="s">
        <v>1556</v>
      </c>
      <c r="AZ504" t="s">
        <v>1821</v>
      </c>
      <c r="BA504" t="s">
        <v>1556</v>
      </c>
      <c r="BB504" t="s">
        <v>1556</v>
      </c>
      <c r="BC504" t="s">
        <v>1821</v>
      </c>
      <c r="BD504" s="55">
        <f>2/2</f>
        <v>1</v>
      </c>
      <c r="BE504" t="s">
        <v>2372</v>
      </c>
    </row>
    <row r="505" spans="1:57" x14ac:dyDescent="0.2">
      <c r="A505" t="s">
        <v>2329</v>
      </c>
      <c r="B505" s="1" t="s">
        <v>1701</v>
      </c>
      <c r="C505" s="1" t="s">
        <v>49</v>
      </c>
      <c r="D505" s="1">
        <v>14</v>
      </c>
      <c r="E505" s="1" t="s">
        <v>820</v>
      </c>
      <c r="F505" s="1" t="s">
        <v>51</v>
      </c>
      <c r="G505" s="51">
        <v>51.629095</v>
      </c>
      <c r="H505" s="51">
        <v>-1.437872</v>
      </c>
      <c r="I505" s="52">
        <v>71</v>
      </c>
      <c r="J505" s="33">
        <v>-7.2</v>
      </c>
      <c r="K505" t="s">
        <v>1702</v>
      </c>
      <c r="L505" t="s">
        <v>591</v>
      </c>
      <c r="M505" s="50" t="s">
        <v>2358</v>
      </c>
      <c r="N505" t="s">
        <v>54</v>
      </c>
      <c r="O505" t="s">
        <v>1703</v>
      </c>
      <c r="P505" t="s">
        <v>1704</v>
      </c>
      <c r="Q505" t="s">
        <v>298</v>
      </c>
      <c r="R505" t="s">
        <v>192</v>
      </c>
      <c r="S505" t="s">
        <v>58</v>
      </c>
      <c r="T505">
        <v>1</v>
      </c>
      <c r="U505" t="s">
        <v>1705</v>
      </c>
      <c r="V505" t="s">
        <v>114</v>
      </c>
      <c r="W505" t="s">
        <v>77</v>
      </c>
      <c r="X505" t="s">
        <v>79</v>
      </c>
      <c r="Y505" t="s">
        <v>79</v>
      </c>
      <c r="Z505">
        <v>157.6</v>
      </c>
      <c r="AA505" t="s">
        <v>1706</v>
      </c>
      <c r="AB505" t="s">
        <v>1707</v>
      </c>
      <c r="AC505">
        <v>8</v>
      </c>
      <c r="AD505">
        <v>0</v>
      </c>
      <c r="AE505" t="s">
        <v>97</v>
      </c>
      <c r="AF505" t="s">
        <v>66</v>
      </c>
      <c r="AG505" t="s">
        <v>1334</v>
      </c>
      <c r="AH505">
        <v>2</v>
      </c>
      <c r="AI505" s="12">
        <v>-15.300796133067953</v>
      </c>
      <c r="AJ505" s="12">
        <v>-5.0485087252292216</v>
      </c>
      <c r="AK505" s="14">
        <v>25.705441870073944</v>
      </c>
      <c r="AL505" s="14">
        <v>16.691333032672464</v>
      </c>
      <c r="AM505" s="14">
        <v>16.848257098290325</v>
      </c>
      <c r="AN505" s="14">
        <v>15.291333032672464</v>
      </c>
      <c r="AO505" s="15">
        <v>-8.9318847115815974</v>
      </c>
      <c r="AP505" s="15">
        <v>-7.7623474265824299</v>
      </c>
      <c r="AQ505" s="15">
        <v>9.1832462515566142</v>
      </c>
      <c r="AR505" s="15">
        <v>11.165512836300966</v>
      </c>
      <c r="AS505">
        <v>0.70919500000000002</v>
      </c>
      <c r="AU505" s="17">
        <v>-1.7318847115815972</v>
      </c>
      <c r="AV505" s="17">
        <v>-0.56234742658242975</v>
      </c>
      <c r="AW505" t="s">
        <v>1708</v>
      </c>
      <c r="AX505" t="s">
        <v>198</v>
      </c>
      <c r="AY505" t="s">
        <v>198</v>
      </c>
      <c r="AZ505" t="s">
        <v>198</v>
      </c>
      <c r="BA505" t="s">
        <v>198</v>
      </c>
      <c r="BB505" t="s">
        <v>198</v>
      </c>
      <c r="BC505" t="s">
        <v>198</v>
      </c>
      <c r="BD505" s="55">
        <f>0/6</f>
        <v>0</v>
      </c>
      <c r="BE505" t="s">
        <v>2371</v>
      </c>
    </row>
    <row r="506" spans="1:57" x14ac:dyDescent="0.2">
      <c r="A506" t="s">
        <v>2330</v>
      </c>
      <c r="B506" s="20" t="s">
        <v>1709</v>
      </c>
      <c r="C506" s="1" t="s">
        <v>49</v>
      </c>
      <c r="D506" s="1">
        <v>14</v>
      </c>
      <c r="E506" s="1" t="s">
        <v>99</v>
      </c>
      <c r="F506" s="1" t="s">
        <v>100</v>
      </c>
      <c r="G506" s="1">
        <v>51.235751</v>
      </c>
      <c r="H506" s="1">
        <v>1.308403</v>
      </c>
      <c r="I506" s="1">
        <v>28</v>
      </c>
      <c r="J506" s="53">
        <v>-7</v>
      </c>
      <c r="K506" t="s">
        <v>1619</v>
      </c>
      <c r="L506" t="s">
        <v>53</v>
      </c>
      <c r="M506" t="s">
        <v>2362</v>
      </c>
      <c r="N506" t="s">
        <v>102</v>
      </c>
      <c r="P506" t="s">
        <v>1710</v>
      </c>
      <c r="Q506" t="s">
        <v>298</v>
      </c>
      <c r="R506" t="s">
        <v>1813</v>
      </c>
      <c r="S506" t="s">
        <v>58</v>
      </c>
      <c r="T506" s="19" t="s">
        <v>1711</v>
      </c>
      <c r="U506" t="s">
        <v>1712</v>
      </c>
      <c r="V506" t="s">
        <v>1713</v>
      </c>
      <c r="W506" t="s">
        <v>140</v>
      </c>
      <c r="X506" t="s">
        <v>86</v>
      </c>
      <c r="Y506" t="s">
        <v>79</v>
      </c>
      <c r="Z506">
        <v>170.9</v>
      </c>
      <c r="AA506" t="s">
        <v>1714</v>
      </c>
      <c r="AB506" t="s">
        <v>1715</v>
      </c>
      <c r="AC506">
        <v>14</v>
      </c>
      <c r="AD506">
        <v>0</v>
      </c>
      <c r="AE506" t="s">
        <v>1076</v>
      </c>
      <c r="AG506" t="s">
        <v>303</v>
      </c>
      <c r="AH506" s="1">
        <v>2</v>
      </c>
      <c r="AI506" s="12">
        <v>-15.751241132275025</v>
      </c>
      <c r="AJ506" s="12">
        <v>-3.5404415888486573</v>
      </c>
      <c r="AK506" s="14">
        <v>27.26012336164003</v>
      </c>
      <c r="AL506" s="14">
        <v>18.214920894407229</v>
      </c>
      <c r="AM506" s="14">
        <v>18.45299933388484</v>
      </c>
      <c r="AN506" s="14">
        <v>16.81492089440723</v>
      </c>
      <c r="AO506" s="15">
        <v>-5.6197371860712364</v>
      </c>
      <c r="AP506" s="15">
        <v>-5.2904038549923484</v>
      </c>
      <c r="AQ506" s="15">
        <v>14.797055616828414</v>
      </c>
      <c r="AR506" s="15">
        <v>15.355247703402799</v>
      </c>
      <c r="AS506" s="16">
        <v>0.70851096470732733</v>
      </c>
      <c r="AU506" s="17">
        <v>1.3802628139287636</v>
      </c>
      <c r="AV506" s="17">
        <v>1.7095961450076516</v>
      </c>
      <c r="AW506" s="1" t="s">
        <v>1708</v>
      </c>
      <c r="AX506" t="s">
        <v>198</v>
      </c>
      <c r="AY506" t="s">
        <v>198</v>
      </c>
      <c r="AZ506" t="s">
        <v>198</v>
      </c>
      <c r="BA506" t="s">
        <v>198</v>
      </c>
      <c r="BB506" t="s">
        <v>198</v>
      </c>
      <c r="BC506" t="s">
        <v>198</v>
      </c>
      <c r="BD506" s="55">
        <f>0/6</f>
        <v>0</v>
      </c>
      <c r="BE506" t="s">
        <v>2371</v>
      </c>
    </row>
    <row r="507" spans="1:57" x14ac:dyDescent="0.2">
      <c r="A507" t="s">
        <v>2331</v>
      </c>
      <c r="B507" s="20" t="s">
        <v>1709</v>
      </c>
      <c r="C507" s="1" t="s">
        <v>49</v>
      </c>
      <c r="D507" s="1">
        <v>14</v>
      </c>
      <c r="E507" s="1" t="s">
        <v>99</v>
      </c>
      <c r="F507" s="1" t="s">
        <v>100</v>
      </c>
      <c r="G507" s="1">
        <v>51.235751</v>
      </c>
      <c r="H507" s="1">
        <v>1.308403</v>
      </c>
      <c r="I507" s="1">
        <v>28</v>
      </c>
      <c r="J507" s="53">
        <v>-7</v>
      </c>
      <c r="K507" t="s">
        <v>1619</v>
      </c>
      <c r="L507" t="s">
        <v>53</v>
      </c>
      <c r="M507" t="s">
        <v>2362</v>
      </c>
      <c r="N507" t="s">
        <v>102</v>
      </c>
      <c r="P507" t="s">
        <v>1710</v>
      </c>
      <c r="Q507" t="s">
        <v>298</v>
      </c>
      <c r="R507" t="s">
        <v>1815</v>
      </c>
      <c r="S507" t="s">
        <v>58</v>
      </c>
      <c r="T507" s="19" t="s">
        <v>1716</v>
      </c>
      <c r="U507" t="s">
        <v>1717</v>
      </c>
      <c r="V507" t="s">
        <v>1718</v>
      </c>
      <c r="W507" t="s">
        <v>140</v>
      </c>
      <c r="X507" t="s">
        <v>79</v>
      </c>
      <c r="Y507" t="s">
        <v>79</v>
      </c>
      <c r="Z507">
        <v>157.6</v>
      </c>
      <c r="AA507" t="s">
        <v>1719</v>
      </c>
      <c r="AB507" t="s">
        <v>1720</v>
      </c>
      <c r="AC507">
        <v>8</v>
      </c>
      <c r="AD507">
        <v>2</v>
      </c>
      <c r="AE507" t="s">
        <v>1076</v>
      </c>
      <c r="AG507" t="s">
        <v>67</v>
      </c>
      <c r="AH507" s="1">
        <v>2</v>
      </c>
      <c r="AI507" s="12">
        <v>-16.483409995709565</v>
      </c>
      <c r="AJ507" s="12">
        <v>-5.4392975960360479</v>
      </c>
      <c r="AK507" s="14">
        <v>25.302573715270476</v>
      </c>
      <c r="AL507" s="14">
        <v>16.296522240965068</v>
      </c>
      <c r="AM507" s="14">
        <v>16.432416588902186</v>
      </c>
      <c r="AN507" s="14">
        <v>14.896522240965067</v>
      </c>
      <c r="AO507" s="15">
        <v>-9.7901690413802847</v>
      </c>
      <c r="AP507" s="15">
        <v>-8.4029077927199438</v>
      </c>
      <c r="AQ507" s="15">
        <v>7.728527048507992</v>
      </c>
      <c r="AR507" s="15">
        <v>10.079817300474671</v>
      </c>
      <c r="AS507" s="16">
        <v>0.70887664709160025</v>
      </c>
      <c r="AU507" s="17">
        <v>-2.7901690413802847</v>
      </c>
      <c r="AV507" s="17">
        <v>-1.4029077927199438</v>
      </c>
      <c r="AW507" s="1" t="s">
        <v>1708</v>
      </c>
      <c r="AX507" t="s">
        <v>1821</v>
      </c>
      <c r="AY507" t="s">
        <v>198</v>
      </c>
      <c r="AZ507" t="s">
        <v>198</v>
      </c>
      <c r="BA507" t="s">
        <v>1821</v>
      </c>
      <c r="BB507" t="s">
        <v>198</v>
      </c>
      <c r="BC507" t="s">
        <v>198</v>
      </c>
      <c r="BD507" s="55">
        <f>2/6</f>
        <v>0.33333333333333331</v>
      </c>
      <c r="BE507" t="s">
        <v>2371</v>
      </c>
    </row>
    <row r="508" spans="1:57" x14ac:dyDescent="0.2">
      <c r="A508" t="s">
        <v>2332</v>
      </c>
      <c r="B508" s="20" t="s">
        <v>1709</v>
      </c>
      <c r="C508" s="1" t="s">
        <v>49</v>
      </c>
      <c r="D508" s="1">
        <v>14</v>
      </c>
      <c r="E508" s="1" t="s">
        <v>99</v>
      </c>
      <c r="F508" s="1" t="s">
        <v>100</v>
      </c>
      <c r="G508" s="1">
        <v>51.235751</v>
      </c>
      <c r="H508" s="1">
        <v>1.308403</v>
      </c>
      <c r="I508" s="1">
        <v>28</v>
      </c>
      <c r="J508" s="53">
        <v>-7</v>
      </c>
      <c r="K508" t="s">
        <v>1619</v>
      </c>
      <c r="L508" t="s">
        <v>53</v>
      </c>
      <c r="M508" t="s">
        <v>2362</v>
      </c>
      <c r="N508" t="s">
        <v>102</v>
      </c>
      <c r="P508" t="s">
        <v>1710</v>
      </c>
      <c r="Q508" t="s">
        <v>298</v>
      </c>
      <c r="R508" t="s">
        <v>192</v>
      </c>
      <c r="S508" t="s">
        <v>58</v>
      </c>
      <c r="T508" s="19" t="s">
        <v>1721</v>
      </c>
      <c r="U508" t="s">
        <v>1722</v>
      </c>
      <c r="V508" t="s">
        <v>1723</v>
      </c>
      <c r="W508" t="s">
        <v>127</v>
      </c>
      <c r="X508" t="s">
        <v>85</v>
      </c>
      <c r="Y508" t="s">
        <v>85</v>
      </c>
      <c r="AB508" t="s">
        <v>198</v>
      </c>
      <c r="AC508">
        <v>0</v>
      </c>
      <c r="AD508">
        <v>0</v>
      </c>
      <c r="AE508" t="s">
        <v>1076</v>
      </c>
      <c r="AG508" t="s">
        <v>67</v>
      </c>
      <c r="AH508">
        <v>0</v>
      </c>
      <c r="AI508" s="12">
        <v>-14.296357522724323</v>
      </c>
      <c r="AJ508" s="12">
        <v>-5.2780300019057487</v>
      </c>
      <c r="AK508" s="14">
        <v>25.468826090735345</v>
      </c>
      <c r="AL508" s="14">
        <v>16.459449568920636</v>
      </c>
      <c r="AM508" s="14">
        <v>16.604022290857024</v>
      </c>
      <c r="AN508" s="14">
        <v>15.059449568920636</v>
      </c>
      <c r="AO508" s="15">
        <v>-9.4359791979986145</v>
      </c>
      <c r="AP508" s="15">
        <v>-8.1385665157308011</v>
      </c>
      <c r="AQ508" s="15">
        <v>8.3288488169515009</v>
      </c>
      <c r="AR508" s="15">
        <v>10.527853363168134</v>
      </c>
      <c r="AS508" s="16">
        <v>0.70885896365934509</v>
      </c>
      <c r="AU508" s="17">
        <v>-2.4359791979986145</v>
      </c>
      <c r="AV508" s="17">
        <v>-1.1385665157308011</v>
      </c>
      <c r="AW508" s="1" t="s">
        <v>1708</v>
      </c>
      <c r="AX508" t="s">
        <v>198</v>
      </c>
      <c r="AY508" t="s">
        <v>198</v>
      </c>
      <c r="AZ508" t="s">
        <v>198</v>
      </c>
      <c r="BA508" t="s">
        <v>198</v>
      </c>
      <c r="BB508" t="s">
        <v>198</v>
      </c>
      <c r="BC508" t="s">
        <v>198</v>
      </c>
      <c r="BD508" s="55">
        <f>0/6</f>
        <v>0</v>
      </c>
      <c r="BE508" t="s">
        <v>2371</v>
      </c>
    </row>
    <row r="509" spans="1:57" x14ac:dyDescent="0.2">
      <c r="A509" t="s">
        <v>2333</v>
      </c>
      <c r="B509" s="20" t="s">
        <v>1709</v>
      </c>
      <c r="C509" s="1" t="s">
        <v>49</v>
      </c>
      <c r="D509" s="1">
        <v>14</v>
      </c>
      <c r="E509" s="1" t="s">
        <v>99</v>
      </c>
      <c r="F509" s="1" t="s">
        <v>100</v>
      </c>
      <c r="G509" s="1">
        <v>51.235751</v>
      </c>
      <c r="H509" s="1">
        <v>1.308403</v>
      </c>
      <c r="I509" s="1">
        <v>28</v>
      </c>
      <c r="J509" s="53">
        <v>-7</v>
      </c>
      <c r="K509" t="s">
        <v>1619</v>
      </c>
      <c r="L509" t="s">
        <v>53</v>
      </c>
      <c r="M509" t="s">
        <v>2362</v>
      </c>
      <c r="N509" t="s">
        <v>102</v>
      </c>
      <c r="P509" t="s">
        <v>1710</v>
      </c>
      <c r="Q509" t="s">
        <v>298</v>
      </c>
      <c r="R509" t="s">
        <v>1817</v>
      </c>
      <c r="S509" t="s">
        <v>58</v>
      </c>
      <c r="T509" s="19" t="s">
        <v>1724</v>
      </c>
      <c r="U509" t="s">
        <v>1725</v>
      </c>
      <c r="V509" t="s">
        <v>828</v>
      </c>
      <c r="W509" t="s">
        <v>84</v>
      </c>
      <c r="X509" t="s">
        <v>85</v>
      </c>
      <c r="Y509" t="s">
        <v>85</v>
      </c>
      <c r="AB509" t="s">
        <v>220</v>
      </c>
      <c r="AC509">
        <v>1</v>
      </c>
      <c r="AD509">
        <v>0</v>
      </c>
      <c r="AE509" t="s">
        <v>1076</v>
      </c>
      <c r="AG509" t="s">
        <v>67</v>
      </c>
      <c r="AH509">
        <v>0</v>
      </c>
      <c r="AI509" s="12">
        <v>-15.429801143450103</v>
      </c>
      <c r="AJ509" s="12">
        <v>-4.4493196482535202</v>
      </c>
      <c r="AK509" s="14">
        <v>26.323151881418966</v>
      </c>
      <c r="AL509" s="14">
        <v>17.296688843790587</v>
      </c>
      <c r="AM509" s="14">
        <v>17.485857372000659</v>
      </c>
      <c r="AN509" s="14">
        <v>15.896688843790587</v>
      </c>
      <c r="AO509" s="15">
        <v>-7.6158938178465467</v>
      </c>
      <c r="AP509" s="15">
        <v>-6.7801885085438443</v>
      </c>
      <c r="AQ509" s="15">
        <v>11.413739291785514</v>
      </c>
      <c r="AR509" s="15">
        <v>12.830188968569756</v>
      </c>
      <c r="AS509" s="16">
        <v>0.70897829504769472</v>
      </c>
      <c r="AU509" s="17">
        <v>-0.61589381784654673</v>
      </c>
      <c r="AV509" s="17">
        <v>0.21981149145615575</v>
      </c>
      <c r="AW509" s="1" t="s">
        <v>1708</v>
      </c>
      <c r="AX509" t="s">
        <v>198</v>
      </c>
      <c r="AY509" t="s">
        <v>198</v>
      </c>
      <c r="AZ509" t="s">
        <v>198</v>
      </c>
      <c r="BA509" t="s">
        <v>198</v>
      </c>
      <c r="BB509" t="s">
        <v>198</v>
      </c>
      <c r="BC509" t="s">
        <v>198</v>
      </c>
      <c r="BD509" s="55">
        <f>0/6</f>
        <v>0</v>
      </c>
      <c r="BE509" t="s">
        <v>2371</v>
      </c>
    </row>
    <row r="510" spans="1:57" x14ac:dyDescent="0.2">
      <c r="A510" t="s">
        <v>2334</v>
      </c>
      <c r="B510" s="20" t="s">
        <v>1709</v>
      </c>
      <c r="C510" s="1" t="s">
        <v>49</v>
      </c>
      <c r="D510" s="1">
        <v>14</v>
      </c>
      <c r="E510" s="1" t="s">
        <v>99</v>
      </c>
      <c r="F510" s="1" t="s">
        <v>100</v>
      </c>
      <c r="G510" s="1">
        <v>51.235751</v>
      </c>
      <c r="H510" s="1">
        <v>1.308403</v>
      </c>
      <c r="I510" s="1">
        <v>28</v>
      </c>
      <c r="J510" s="53">
        <v>-7</v>
      </c>
      <c r="K510" t="s">
        <v>1619</v>
      </c>
      <c r="L510" t="s">
        <v>53</v>
      </c>
      <c r="M510" t="s">
        <v>2362</v>
      </c>
      <c r="N510" t="s">
        <v>102</v>
      </c>
      <c r="P510" t="s">
        <v>1710</v>
      </c>
      <c r="Q510" t="s">
        <v>298</v>
      </c>
      <c r="R510" t="s">
        <v>1816</v>
      </c>
      <c r="S510" t="s">
        <v>58</v>
      </c>
      <c r="T510" s="19" t="s">
        <v>1726</v>
      </c>
      <c r="U510" t="s">
        <v>1727</v>
      </c>
      <c r="V510" t="s">
        <v>1728</v>
      </c>
      <c r="W510" t="s">
        <v>77</v>
      </c>
      <c r="X510" t="s">
        <v>78</v>
      </c>
      <c r="Y510" t="s">
        <v>79</v>
      </c>
      <c r="AA510" t="s">
        <v>1729</v>
      </c>
      <c r="AB510" t="s">
        <v>1730</v>
      </c>
      <c r="AC510">
        <v>10</v>
      </c>
      <c r="AD510">
        <v>1</v>
      </c>
      <c r="AE510" t="s">
        <v>1076</v>
      </c>
      <c r="AG510" t="s">
        <v>1731</v>
      </c>
      <c r="AH510" s="1">
        <v>2</v>
      </c>
      <c r="AI510" s="12">
        <v>-15.826874070822063</v>
      </c>
      <c r="AJ510" s="12">
        <v>-4.9144787781438044</v>
      </c>
      <c r="AK510" s="14">
        <v>25.84361468282377</v>
      </c>
      <c r="AL510" s="14">
        <v>16.826742389167293</v>
      </c>
      <c r="AM510" s="14">
        <v>16.990879075610692</v>
      </c>
      <c r="AN510" s="14">
        <v>15.426742389167293</v>
      </c>
      <c r="AO510" s="15">
        <v>-8.6375165452884897</v>
      </c>
      <c r="AP510" s="15">
        <v>-7.5426526543102028</v>
      </c>
      <c r="AQ510" s="15">
        <v>9.6821753469686609</v>
      </c>
      <c r="AR510" s="15">
        <v>11.537876857101351</v>
      </c>
      <c r="AS510" s="16">
        <v>0.7088303929680897</v>
      </c>
      <c r="AU510" s="17">
        <v>-1.6375165452884897</v>
      </c>
      <c r="AV510" s="17">
        <v>-0.54265265431020282</v>
      </c>
      <c r="AW510" s="1" t="s">
        <v>1708</v>
      </c>
      <c r="AX510" t="s">
        <v>198</v>
      </c>
      <c r="AY510" t="s">
        <v>198</v>
      </c>
      <c r="AZ510" t="s">
        <v>198</v>
      </c>
      <c r="BA510" t="s">
        <v>198</v>
      </c>
      <c r="BB510" t="s">
        <v>198</v>
      </c>
      <c r="BC510" t="s">
        <v>198</v>
      </c>
      <c r="BD510" s="55">
        <f>0/6</f>
        <v>0</v>
      </c>
      <c r="BE510" t="s">
        <v>2371</v>
      </c>
    </row>
    <row r="511" spans="1:57" x14ac:dyDescent="0.2">
      <c r="A511" t="s">
        <v>2335</v>
      </c>
      <c r="B511" s="20" t="s">
        <v>1709</v>
      </c>
      <c r="C511" s="1" t="s">
        <v>49</v>
      </c>
      <c r="D511" s="1">
        <v>14</v>
      </c>
      <c r="E511" s="1" t="s">
        <v>99</v>
      </c>
      <c r="F511" s="1" t="s">
        <v>100</v>
      </c>
      <c r="G511" s="1">
        <v>51.235751</v>
      </c>
      <c r="H511" s="1">
        <v>1.308403</v>
      </c>
      <c r="I511" s="1">
        <v>28</v>
      </c>
      <c r="J511" s="53">
        <v>-7</v>
      </c>
      <c r="K511" t="s">
        <v>1619</v>
      </c>
      <c r="L511" t="s">
        <v>53</v>
      </c>
      <c r="M511" t="s">
        <v>2362</v>
      </c>
      <c r="N511" t="s">
        <v>102</v>
      </c>
      <c r="P511" t="s">
        <v>1710</v>
      </c>
      <c r="Q511" t="s">
        <v>298</v>
      </c>
      <c r="R511" t="s">
        <v>1814</v>
      </c>
      <c r="S511" t="s">
        <v>58</v>
      </c>
      <c r="T511" s="19" t="s">
        <v>1732</v>
      </c>
      <c r="U511" t="s">
        <v>1733</v>
      </c>
      <c r="V511" t="s">
        <v>1734</v>
      </c>
      <c r="W511" t="s">
        <v>140</v>
      </c>
      <c r="X511" t="s">
        <v>78</v>
      </c>
      <c r="Y511" t="s">
        <v>79</v>
      </c>
      <c r="AA511" t="s">
        <v>1735</v>
      </c>
      <c r="AB511" t="s">
        <v>1736</v>
      </c>
      <c r="AC511">
        <v>3</v>
      </c>
      <c r="AD511">
        <v>0</v>
      </c>
      <c r="AE511" t="s">
        <v>1076</v>
      </c>
      <c r="AG511" t="s">
        <v>1731</v>
      </c>
      <c r="AH511">
        <v>1</v>
      </c>
      <c r="AI511" s="12">
        <v>-16.359456013090803</v>
      </c>
      <c r="AJ511" s="12">
        <v>-3.0435882497073328</v>
      </c>
      <c r="AK511" s="14">
        <v>27.772334437494212</v>
      </c>
      <c r="AL511" s="14">
        <v>18.716887748744327</v>
      </c>
      <c r="AM511" s="14">
        <v>18.981703606381522</v>
      </c>
      <c r="AN511" s="14">
        <v>17.316887748744328</v>
      </c>
      <c r="AO511" s="15">
        <v>-4.5285048940340662</v>
      </c>
      <c r="AP511" s="15">
        <v>-4.4759882443841974</v>
      </c>
      <c r="AQ511" s="15">
        <v>16.646601874518531</v>
      </c>
      <c r="AR511" s="15">
        <v>16.735613145111529</v>
      </c>
      <c r="AS511" s="16">
        <v>0.70942876250646947</v>
      </c>
      <c r="AU511" s="17">
        <v>2.4714951059659338</v>
      </c>
      <c r="AV511" s="17">
        <v>2.5240117556158026</v>
      </c>
      <c r="AW511" s="1" t="s">
        <v>1708</v>
      </c>
      <c r="AX511" t="s">
        <v>1821</v>
      </c>
      <c r="AY511" t="s">
        <v>1821</v>
      </c>
      <c r="AZ511" t="s">
        <v>198</v>
      </c>
      <c r="BA511" t="s">
        <v>1821</v>
      </c>
      <c r="BB511" t="s">
        <v>1821</v>
      </c>
      <c r="BC511" t="s">
        <v>1821</v>
      </c>
      <c r="BD511" s="55">
        <f>5/6</f>
        <v>0.83333333333333337</v>
      </c>
      <c r="BE511" t="s">
        <v>2372</v>
      </c>
    </row>
    <row r="512" spans="1:57" x14ac:dyDescent="0.2">
      <c r="A512" t="s">
        <v>2336</v>
      </c>
      <c r="B512" t="s">
        <v>1737</v>
      </c>
      <c r="C512" s="1" t="s">
        <v>49</v>
      </c>
      <c r="D512" s="1">
        <v>14</v>
      </c>
      <c r="E512" s="1" t="s">
        <v>1738</v>
      </c>
      <c r="F512" s="1" t="s">
        <v>51</v>
      </c>
      <c r="G512" s="1">
        <v>51.699810999999997</v>
      </c>
      <c r="H512" s="1">
        <v>-1.6948859999999999</v>
      </c>
      <c r="I512" s="1">
        <v>78</v>
      </c>
      <c r="J512" s="1">
        <v>-7.3</v>
      </c>
      <c r="K512" s="1" t="s">
        <v>1739</v>
      </c>
      <c r="L512" t="s">
        <v>591</v>
      </c>
      <c r="M512" t="s">
        <v>2354</v>
      </c>
      <c r="N512" s="1" t="s">
        <v>565</v>
      </c>
      <c r="O512" s="1" t="s">
        <v>1799</v>
      </c>
      <c r="P512" s="1" t="s">
        <v>1740</v>
      </c>
      <c r="Q512" s="46" t="s">
        <v>722</v>
      </c>
      <c r="R512" t="s">
        <v>1807</v>
      </c>
      <c r="S512" t="s">
        <v>58</v>
      </c>
      <c r="T512" s="1">
        <v>14</v>
      </c>
      <c r="U512" t="s">
        <v>1741</v>
      </c>
      <c r="V512" s="21" t="s">
        <v>151</v>
      </c>
      <c r="W512" s="21" t="s">
        <v>152</v>
      </c>
      <c r="X512" s="1" t="s">
        <v>79</v>
      </c>
      <c r="Y512" s="1" t="s">
        <v>79</v>
      </c>
      <c r="Z512" s="1"/>
      <c r="AA512" s="1" t="s">
        <v>1742</v>
      </c>
      <c r="AB512" s="1" t="s">
        <v>1743</v>
      </c>
      <c r="AC512" s="1">
        <v>15</v>
      </c>
      <c r="AD512" s="1">
        <v>2</v>
      </c>
      <c r="AE512" s="1" t="s">
        <v>65</v>
      </c>
      <c r="AF512" s="1" t="s">
        <v>66</v>
      </c>
      <c r="AG512" s="1" t="s">
        <v>67</v>
      </c>
      <c r="AH512" s="1">
        <v>2</v>
      </c>
      <c r="AI512" s="12">
        <v>-15.782754856669623</v>
      </c>
      <c r="AJ512" s="12">
        <v>-4.246103835996843</v>
      </c>
      <c r="AK512" s="14">
        <v>26.532649094432493</v>
      </c>
      <c r="AL512" s="14">
        <v>17.501996112543843</v>
      </c>
      <c r="AM512" s="14">
        <v>17.70210039527322</v>
      </c>
      <c r="AN512" s="14">
        <v>16.101996112543844</v>
      </c>
      <c r="AO512" s="15">
        <v>-7.1695736683829443</v>
      </c>
      <c r="AP512" s="15">
        <v>-6.4470879398523309</v>
      </c>
      <c r="AQ512" s="15">
        <v>12.17021412138484</v>
      </c>
      <c r="AR512" s="15">
        <v>13.394766203640117</v>
      </c>
      <c r="AS512" s="16">
        <v>0.70963603091280969</v>
      </c>
      <c r="AU512" s="17">
        <v>0.13042633161705552</v>
      </c>
      <c r="AV512" s="17">
        <v>0.85291206014766896</v>
      </c>
      <c r="AW512" s="1" t="s">
        <v>1744</v>
      </c>
      <c r="AX512" t="s">
        <v>198</v>
      </c>
      <c r="AY512" t="s">
        <v>198</v>
      </c>
      <c r="AZ512" t="s">
        <v>198</v>
      </c>
      <c r="BA512" t="s">
        <v>198</v>
      </c>
      <c r="BB512" t="s">
        <v>198</v>
      </c>
      <c r="BC512" t="s">
        <v>198</v>
      </c>
      <c r="BD512" s="55">
        <f>0/6</f>
        <v>0</v>
      </c>
      <c r="BE512" t="s">
        <v>2371</v>
      </c>
    </row>
    <row r="513" spans="1:57" x14ac:dyDescent="0.2">
      <c r="A513" t="s">
        <v>2337</v>
      </c>
      <c r="B513" t="s">
        <v>1737</v>
      </c>
      <c r="C513" s="1" t="s">
        <v>49</v>
      </c>
      <c r="D513" s="1">
        <v>14</v>
      </c>
      <c r="E513" s="1" t="s">
        <v>1738</v>
      </c>
      <c r="F513" s="1" t="s">
        <v>51</v>
      </c>
      <c r="G513" s="1">
        <v>51.699810999999997</v>
      </c>
      <c r="H513" s="1">
        <v>-1.6948859999999999</v>
      </c>
      <c r="I513" s="1">
        <v>78</v>
      </c>
      <c r="J513" s="1">
        <v>-7.3</v>
      </c>
      <c r="K513" s="1" t="s">
        <v>1739</v>
      </c>
      <c r="L513" t="s">
        <v>591</v>
      </c>
      <c r="M513" t="s">
        <v>2354</v>
      </c>
      <c r="N513" s="1" t="s">
        <v>565</v>
      </c>
      <c r="P513" s="1" t="s">
        <v>1745</v>
      </c>
      <c r="Q513" s="1" t="s">
        <v>156</v>
      </c>
      <c r="R513" s="1" t="s">
        <v>1807</v>
      </c>
      <c r="S513" t="s">
        <v>58</v>
      </c>
      <c r="T513">
        <v>55</v>
      </c>
      <c r="U513" t="s">
        <v>1746</v>
      </c>
      <c r="V513" s="21" t="s">
        <v>1578</v>
      </c>
      <c r="W513" s="21" t="s">
        <v>140</v>
      </c>
      <c r="X513" s="1" t="s">
        <v>79</v>
      </c>
      <c r="Y513" s="1" t="s">
        <v>79</v>
      </c>
      <c r="Z513" s="1">
        <v>161</v>
      </c>
      <c r="AA513" s="1" t="s">
        <v>1747</v>
      </c>
      <c r="AB513" s="1" t="s">
        <v>1748</v>
      </c>
      <c r="AC513" s="1">
        <v>3</v>
      </c>
      <c r="AD513" s="1">
        <v>0</v>
      </c>
      <c r="AE513" s="1" t="s">
        <v>65</v>
      </c>
      <c r="AF513" s="1" t="s">
        <v>66</v>
      </c>
      <c r="AG513" s="1" t="s">
        <v>67</v>
      </c>
      <c r="AH513" s="1">
        <v>1</v>
      </c>
      <c r="AI513" s="12">
        <v>-14.782719335880982</v>
      </c>
      <c r="AJ513" s="12">
        <v>-4.4278794478778156</v>
      </c>
      <c r="AK513" s="14">
        <v>26.345254798388282</v>
      </c>
      <c r="AL513" s="14">
        <v>17.318349702420516</v>
      </c>
      <c r="AM513" s="14">
        <v>17.508672002896382</v>
      </c>
      <c r="AN513" s="14">
        <v>15.918349702420516</v>
      </c>
      <c r="AO513" s="15">
        <v>-7.5688049947380058</v>
      </c>
      <c r="AP513" s="15">
        <v>-6.74504487056263</v>
      </c>
      <c r="AQ513" s="15">
        <v>11.493550856376261</v>
      </c>
      <c r="AR513" s="15">
        <v>12.889754456673508</v>
      </c>
      <c r="AS513" s="16">
        <v>0.70809794828842998</v>
      </c>
      <c r="AU513" s="17">
        <v>-0.26880499473800601</v>
      </c>
      <c r="AV513" s="17">
        <v>0.5549551294373698</v>
      </c>
      <c r="AW513" s="1" t="s">
        <v>1749</v>
      </c>
      <c r="AX513" t="s">
        <v>198</v>
      </c>
      <c r="AY513" t="s">
        <v>198</v>
      </c>
      <c r="AZ513" t="s">
        <v>1821</v>
      </c>
      <c r="BA513" t="s">
        <v>1821</v>
      </c>
      <c r="BB513" t="s">
        <v>198</v>
      </c>
      <c r="BC513" t="s">
        <v>1821</v>
      </c>
      <c r="BD513" s="55">
        <f>3/6</f>
        <v>0.5</v>
      </c>
      <c r="BE513" t="s">
        <v>2372</v>
      </c>
    </row>
    <row r="514" spans="1:57" x14ac:dyDescent="0.2">
      <c r="A514" t="s">
        <v>2338</v>
      </c>
      <c r="B514" t="s">
        <v>1737</v>
      </c>
      <c r="C514" s="1" t="s">
        <v>49</v>
      </c>
      <c r="D514" s="1">
        <v>14</v>
      </c>
      <c r="E514" s="1" t="s">
        <v>1738</v>
      </c>
      <c r="F514" s="1" t="s">
        <v>51</v>
      </c>
      <c r="G514" s="1">
        <v>51.699810999999997</v>
      </c>
      <c r="H514" s="1">
        <v>-1.6948859999999999</v>
      </c>
      <c r="I514" s="1">
        <v>78</v>
      </c>
      <c r="J514" s="1">
        <v>-7.3</v>
      </c>
      <c r="K514" s="1" t="s">
        <v>1739</v>
      </c>
      <c r="L514" t="s">
        <v>591</v>
      </c>
      <c r="M514" t="s">
        <v>2354</v>
      </c>
      <c r="N514" s="1" t="s">
        <v>565</v>
      </c>
      <c r="P514" s="1" t="s">
        <v>1745</v>
      </c>
      <c r="Q514" s="1" t="s">
        <v>56</v>
      </c>
      <c r="R514" s="1" t="s">
        <v>1807</v>
      </c>
      <c r="S514" t="s">
        <v>58</v>
      </c>
      <c r="T514">
        <v>68</v>
      </c>
      <c r="U514" t="s">
        <v>1750</v>
      </c>
      <c r="V514" s="21" t="s">
        <v>126</v>
      </c>
      <c r="W514" s="21" t="s">
        <v>140</v>
      </c>
      <c r="X514" s="1" t="s">
        <v>79</v>
      </c>
      <c r="Y514" s="1" t="s">
        <v>79</v>
      </c>
      <c r="Z514" s="1">
        <v>161</v>
      </c>
      <c r="AA514" s="1" t="s">
        <v>1751</v>
      </c>
      <c r="AB514" s="1" t="s">
        <v>198</v>
      </c>
      <c r="AC514" s="1">
        <v>0</v>
      </c>
      <c r="AD514" s="1">
        <v>0</v>
      </c>
      <c r="AE514" s="1" t="s">
        <v>123</v>
      </c>
      <c r="AF514" s="1" t="s">
        <v>66</v>
      </c>
      <c r="AG514" s="1" t="s">
        <v>67</v>
      </c>
      <c r="AH514" s="1">
        <v>1</v>
      </c>
      <c r="AI514" s="12">
        <v>-15.269081149037644</v>
      </c>
      <c r="AJ514" s="12">
        <v>-3.7865378018567428</v>
      </c>
      <c r="AK514" s="14">
        <v>27.006420314687865</v>
      </c>
      <c r="AL514" s="14">
        <v>17.966291908394108</v>
      </c>
      <c r="AM514" s="14">
        <v>18.191127048820817</v>
      </c>
      <c r="AN514" s="14">
        <v>16.56629190839411</v>
      </c>
      <c r="AO514" s="15">
        <v>-6.1602349817519322</v>
      </c>
      <c r="AP514" s="15">
        <v>-5.6937916996462903</v>
      </c>
      <c r="AQ514" s="15">
        <v>13.880957658047572</v>
      </c>
      <c r="AR514" s="15">
        <v>14.671539492124932</v>
      </c>
      <c r="AS514" s="16">
        <v>0.7084050525287019</v>
      </c>
      <c r="AU514" s="17">
        <v>1.1397650182480676</v>
      </c>
      <c r="AV514" s="17">
        <v>1.6062083003537095</v>
      </c>
      <c r="AW514" s="1" t="s">
        <v>1749</v>
      </c>
      <c r="AX514" t="s">
        <v>198</v>
      </c>
      <c r="AY514" t="s">
        <v>198</v>
      </c>
      <c r="AZ514" t="s">
        <v>1821</v>
      </c>
      <c r="BA514" t="s">
        <v>1821</v>
      </c>
      <c r="BB514" t="s">
        <v>198</v>
      </c>
      <c r="BC514" t="s">
        <v>1821</v>
      </c>
      <c r="BD514" s="55">
        <f>3/6</f>
        <v>0.5</v>
      </c>
      <c r="BE514" t="s">
        <v>2372</v>
      </c>
    </row>
    <row r="515" spans="1:57" x14ac:dyDescent="0.2">
      <c r="A515" t="s">
        <v>2339</v>
      </c>
      <c r="B515" t="s">
        <v>1737</v>
      </c>
      <c r="C515" s="1" t="s">
        <v>49</v>
      </c>
      <c r="D515" s="1">
        <v>14</v>
      </c>
      <c r="E515" s="1" t="s">
        <v>1738</v>
      </c>
      <c r="F515" s="1" t="s">
        <v>51</v>
      </c>
      <c r="G515" s="1">
        <v>51.699810999999997</v>
      </c>
      <c r="H515" s="1">
        <v>-1.6948859999999999</v>
      </c>
      <c r="I515" s="1">
        <v>78</v>
      </c>
      <c r="J515" s="1">
        <v>-7.3</v>
      </c>
      <c r="K515" s="1" t="s">
        <v>1739</v>
      </c>
      <c r="L515" t="s">
        <v>591</v>
      </c>
      <c r="M515" t="s">
        <v>2354</v>
      </c>
      <c r="N515" s="1" t="s">
        <v>565</v>
      </c>
      <c r="P515" s="1" t="s">
        <v>1745</v>
      </c>
      <c r="Q515" s="21" t="s">
        <v>56</v>
      </c>
      <c r="R515" t="s">
        <v>1807</v>
      </c>
      <c r="S515" t="s">
        <v>58</v>
      </c>
      <c r="T515" t="s">
        <v>1752</v>
      </c>
      <c r="U515" t="s">
        <v>1753</v>
      </c>
      <c r="V515" s="21" t="s">
        <v>229</v>
      </c>
      <c r="W515" s="21" t="s">
        <v>140</v>
      </c>
      <c r="X515" s="1" t="s">
        <v>79</v>
      </c>
      <c r="Y515" s="1" t="s">
        <v>79</v>
      </c>
      <c r="Z515" s="1">
        <v>168</v>
      </c>
      <c r="AA515" s="1" t="s">
        <v>1754</v>
      </c>
      <c r="AB515" s="1" t="s">
        <v>1755</v>
      </c>
      <c r="AC515" s="1">
        <v>4</v>
      </c>
      <c r="AD515" s="1">
        <v>1</v>
      </c>
      <c r="AE515" s="1" t="s">
        <v>65</v>
      </c>
      <c r="AF515" s="1" t="s">
        <v>195</v>
      </c>
      <c r="AG515" s="1" t="s">
        <v>1756</v>
      </c>
      <c r="AH515" s="1">
        <v>2</v>
      </c>
      <c r="AI515" s="12">
        <v>-15.648296299252664</v>
      </c>
      <c r="AJ515" s="12">
        <v>-4.2162739919958634</v>
      </c>
      <c r="AK515" s="14">
        <v>26.563400978911545</v>
      </c>
      <c r="AL515" s="14">
        <v>17.532132959333314</v>
      </c>
      <c r="AM515" s="14">
        <v>17.733842490432494</v>
      </c>
      <c r="AN515" s="14">
        <v>16.132132959333315</v>
      </c>
      <c r="AO515" s="15">
        <v>-7.1040587840580063</v>
      </c>
      <c r="AP515" s="15">
        <v>-6.3981924435306397</v>
      </c>
      <c r="AQ515" s="15">
        <v>12.281256298206769</v>
      </c>
      <c r="AR515" s="15">
        <v>13.477639926219254</v>
      </c>
      <c r="AS515" s="16">
        <v>0.70979343449516497</v>
      </c>
      <c r="AU515" s="17">
        <v>0.19594121594199354</v>
      </c>
      <c r="AV515" s="17">
        <v>0.90180755646936017</v>
      </c>
      <c r="AW515" s="1" t="s">
        <v>1749</v>
      </c>
      <c r="AX515" t="s">
        <v>198</v>
      </c>
      <c r="AY515" t="s">
        <v>198</v>
      </c>
      <c r="AZ515" t="s">
        <v>198</v>
      </c>
      <c r="BA515" t="s">
        <v>198</v>
      </c>
      <c r="BB515" t="s">
        <v>198</v>
      </c>
      <c r="BC515" t="s">
        <v>198</v>
      </c>
      <c r="BD515" s="55">
        <f>0/6</f>
        <v>0</v>
      </c>
      <c r="BE515" t="s">
        <v>2371</v>
      </c>
    </row>
    <row r="516" spans="1:57" x14ac:dyDescent="0.2">
      <c r="A516" t="s">
        <v>2340</v>
      </c>
      <c r="B516" t="s">
        <v>1737</v>
      </c>
      <c r="C516" s="1" t="s">
        <v>49</v>
      </c>
      <c r="D516" s="1">
        <v>14</v>
      </c>
      <c r="E516" s="1" t="s">
        <v>1738</v>
      </c>
      <c r="F516" s="1" t="s">
        <v>51</v>
      </c>
      <c r="G516" s="1">
        <v>51.699810999999997</v>
      </c>
      <c r="H516" s="1">
        <v>-1.6948859999999999</v>
      </c>
      <c r="I516" s="1">
        <v>78</v>
      </c>
      <c r="J516" s="1">
        <v>-7.3</v>
      </c>
      <c r="K516" s="1" t="s">
        <v>1739</v>
      </c>
      <c r="L516" t="s">
        <v>591</v>
      </c>
      <c r="M516" t="s">
        <v>2354</v>
      </c>
      <c r="N516" s="1" t="s">
        <v>565</v>
      </c>
      <c r="P516" s="1" t="s">
        <v>1745</v>
      </c>
      <c r="Q516" s="20" t="s">
        <v>131</v>
      </c>
      <c r="R516" t="s">
        <v>1808</v>
      </c>
      <c r="S516" t="s">
        <v>58</v>
      </c>
      <c r="T516" s="1" t="s">
        <v>1757</v>
      </c>
      <c r="U516" t="s">
        <v>1758</v>
      </c>
      <c r="V516" s="21" t="s">
        <v>1578</v>
      </c>
      <c r="W516" s="22" t="s">
        <v>146</v>
      </c>
      <c r="X516" s="1" t="s">
        <v>85</v>
      </c>
      <c r="Y516" s="1" t="s">
        <v>85</v>
      </c>
      <c r="Z516" s="1">
        <v>172</v>
      </c>
      <c r="AA516" s="1" t="s">
        <v>1759</v>
      </c>
      <c r="AB516" s="1" t="s">
        <v>1760</v>
      </c>
      <c r="AC516" s="1">
        <v>3</v>
      </c>
      <c r="AD516" s="1">
        <v>0</v>
      </c>
      <c r="AE516" s="1" t="s">
        <v>268</v>
      </c>
      <c r="AF516" s="1" t="s">
        <v>1380</v>
      </c>
      <c r="AG516" s="1" t="s">
        <v>67</v>
      </c>
      <c r="AH516" s="1">
        <v>0</v>
      </c>
      <c r="AI516" s="12">
        <v>-15.308998533270803</v>
      </c>
      <c r="AJ516" s="12">
        <v>-4.7578720971386588</v>
      </c>
      <c r="AK516" s="14">
        <v>26.005062076338785</v>
      </c>
      <c r="AL516" s="14">
        <v>16.984960834812007</v>
      </c>
      <c r="AM516" s="14">
        <v>17.157525075196894</v>
      </c>
      <c r="AN516" s="14">
        <v>15.584960834812007</v>
      </c>
      <c r="AO516" s="15">
        <v>-8.2935634025825902</v>
      </c>
      <c r="AP516" s="15">
        <v>-7.2859512986213275</v>
      </c>
      <c r="AQ516" s="15">
        <v>10.265146775283746</v>
      </c>
      <c r="AR516" s="15">
        <v>11.972963900641817</v>
      </c>
      <c r="AS516" s="16">
        <v>0.70931848734759506</v>
      </c>
      <c r="AU516" s="17">
        <v>-0.99356340258259035</v>
      </c>
      <c r="AV516" s="17">
        <v>1.4048701378672313E-2</v>
      </c>
      <c r="AW516" s="1" t="s">
        <v>1749</v>
      </c>
      <c r="AX516" t="s">
        <v>198</v>
      </c>
      <c r="AY516" t="s">
        <v>198</v>
      </c>
      <c r="AZ516" t="s">
        <v>198</v>
      </c>
      <c r="BA516" t="s">
        <v>198</v>
      </c>
      <c r="BB516" t="s">
        <v>198</v>
      </c>
      <c r="BC516" t="s">
        <v>198</v>
      </c>
      <c r="BD516" s="55">
        <f>0/6</f>
        <v>0</v>
      </c>
      <c r="BE516" t="s">
        <v>2371</v>
      </c>
    </row>
    <row r="517" spans="1:57" x14ac:dyDescent="0.2">
      <c r="A517" t="s">
        <v>2341</v>
      </c>
      <c r="B517" t="s">
        <v>1737</v>
      </c>
      <c r="C517" s="1" t="s">
        <v>49</v>
      </c>
      <c r="D517" s="1">
        <v>14</v>
      </c>
      <c r="E517" s="1" t="s">
        <v>1738</v>
      </c>
      <c r="F517" s="1" t="s">
        <v>51</v>
      </c>
      <c r="G517" s="1">
        <v>51.699810999999997</v>
      </c>
      <c r="H517" s="1">
        <v>-1.6948859999999999</v>
      </c>
      <c r="I517" s="1">
        <v>78</v>
      </c>
      <c r="J517" s="1">
        <v>-7.3</v>
      </c>
      <c r="K517" s="1" t="s">
        <v>1739</v>
      </c>
      <c r="L517" t="s">
        <v>591</v>
      </c>
      <c r="M517" t="s">
        <v>2354</v>
      </c>
      <c r="N517" s="1" t="s">
        <v>565</v>
      </c>
      <c r="O517" s="1" t="s">
        <v>1761</v>
      </c>
      <c r="P517" s="1" t="s">
        <v>1761</v>
      </c>
      <c r="Q517" s="1" t="s">
        <v>56</v>
      </c>
      <c r="R517" s="1" t="s">
        <v>1809</v>
      </c>
      <c r="S517" t="s">
        <v>58</v>
      </c>
      <c r="T517" s="1">
        <v>138</v>
      </c>
      <c r="U517" t="s">
        <v>1762</v>
      </c>
      <c r="V517" t="s">
        <v>114</v>
      </c>
      <c r="W517" s="21" t="s">
        <v>115</v>
      </c>
      <c r="X517" s="1" t="s">
        <v>79</v>
      </c>
      <c r="Y517" s="1" t="s">
        <v>79</v>
      </c>
      <c r="Z517" s="1">
        <v>156</v>
      </c>
      <c r="AA517" s="1" t="s">
        <v>1763</v>
      </c>
      <c r="AB517" s="1" t="s">
        <v>1764</v>
      </c>
      <c r="AC517" s="1">
        <v>12</v>
      </c>
      <c r="AD517" s="1">
        <v>1</v>
      </c>
      <c r="AE517" s="1" t="s">
        <v>406</v>
      </c>
      <c r="AF517" s="1" t="s">
        <v>282</v>
      </c>
      <c r="AG517" s="1" t="s">
        <v>67</v>
      </c>
      <c r="AH517" s="1">
        <v>2</v>
      </c>
      <c r="AI517" s="12">
        <v>-13.959160671702103</v>
      </c>
      <c r="AJ517" s="12">
        <v>-4.4922000490049294</v>
      </c>
      <c r="AK517" s="14">
        <v>26.278946047480328</v>
      </c>
      <c r="AL517" s="14">
        <v>17.253367126530723</v>
      </c>
      <c r="AM517" s="14">
        <v>17.440228110209198</v>
      </c>
      <c r="AN517" s="14">
        <v>15.853367126530722</v>
      </c>
      <c r="AO517" s="15">
        <v>-7.7100714640636436</v>
      </c>
      <c r="AP517" s="15">
        <v>-6.8504757845062727</v>
      </c>
      <c r="AQ517" s="15">
        <v>11.254116162603994</v>
      </c>
      <c r="AR517" s="15">
        <v>12.71105799236225</v>
      </c>
      <c r="AS517" s="16">
        <v>0.70816036517706882</v>
      </c>
      <c r="AU517" s="17">
        <v>-0.41007146406364381</v>
      </c>
      <c r="AV517" s="17">
        <v>0.44952421549372712</v>
      </c>
      <c r="AW517" s="1" t="s">
        <v>1749</v>
      </c>
      <c r="AX517" t="s">
        <v>198</v>
      </c>
      <c r="AY517" t="s">
        <v>198</v>
      </c>
      <c r="AZ517" t="s">
        <v>1821</v>
      </c>
      <c r="BA517" t="s">
        <v>1821</v>
      </c>
      <c r="BB517" t="s">
        <v>198</v>
      </c>
      <c r="BC517" t="s">
        <v>1821</v>
      </c>
      <c r="BD517" s="55">
        <f>3/6</f>
        <v>0.5</v>
      </c>
      <c r="BE517" t="s">
        <v>2372</v>
      </c>
    </row>
    <row r="518" spans="1:57" x14ac:dyDescent="0.2">
      <c r="A518" t="s">
        <v>2342</v>
      </c>
      <c r="B518" t="s">
        <v>1737</v>
      </c>
      <c r="C518" s="1" t="s">
        <v>49</v>
      </c>
      <c r="D518" s="1">
        <v>14</v>
      </c>
      <c r="E518" s="1" t="s">
        <v>1738</v>
      </c>
      <c r="F518" s="1" t="s">
        <v>51</v>
      </c>
      <c r="G518" s="1">
        <v>51.699810999999997</v>
      </c>
      <c r="H518" s="1">
        <v>-1.6948859999999999</v>
      </c>
      <c r="I518" s="1">
        <v>78</v>
      </c>
      <c r="J518" s="1">
        <v>-7.3</v>
      </c>
      <c r="K518" s="1" t="s">
        <v>1739</v>
      </c>
      <c r="L518" t="s">
        <v>591</v>
      </c>
      <c r="M518" t="s">
        <v>2354</v>
      </c>
      <c r="N518" s="1" t="s">
        <v>565</v>
      </c>
      <c r="O518" s="1" t="s">
        <v>1740</v>
      </c>
      <c r="P518" s="1" t="s">
        <v>1740</v>
      </c>
      <c r="Q518" s="46" t="s">
        <v>722</v>
      </c>
      <c r="R518" s="1" t="s">
        <v>1810</v>
      </c>
      <c r="S518" t="s">
        <v>58</v>
      </c>
      <c r="T518" s="1">
        <v>148</v>
      </c>
      <c r="U518" t="s">
        <v>1765</v>
      </c>
      <c r="V518" s="21" t="s">
        <v>986</v>
      </c>
      <c r="W518" s="21" t="s">
        <v>1322</v>
      </c>
      <c r="X518" s="1" t="s">
        <v>62</v>
      </c>
      <c r="Y518" s="1" t="s">
        <v>79</v>
      </c>
      <c r="Z518" s="1"/>
      <c r="AA518" s="1"/>
      <c r="AB518" s="1" t="s">
        <v>1766</v>
      </c>
      <c r="AC518" s="1">
        <v>5</v>
      </c>
      <c r="AD518" s="1">
        <v>1</v>
      </c>
      <c r="AE518" s="1" t="s">
        <v>65</v>
      </c>
      <c r="AF518" s="1" t="s">
        <v>1767</v>
      </c>
      <c r="AG518" s="1" t="s">
        <v>67</v>
      </c>
      <c r="AH518" s="1">
        <v>2</v>
      </c>
      <c r="AI518" s="12">
        <v>-16.289075361942867</v>
      </c>
      <c r="AJ518" s="12">
        <v>-4.7783801148893321</v>
      </c>
      <c r="AK518" s="14">
        <v>25.983920155759439</v>
      </c>
      <c r="AL518" s="14">
        <v>16.964241752644249</v>
      </c>
      <c r="AM518" s="14">
        <v>17.135702384774895</v>
      </c>
      <c r="AN518" s="14">
        <v>15.564241752644248</v>
      </c>
      <c r="AO518" s="15">
        <v>-8.3386048855559789</v>
      </c>
      <c r="AP518" s="15">
        <v>-7.3195669523424911</v>
      </c>
      <c r="AQ518" s="15">
        <v>10.18880527871868</v>
      </c>
      <c r="AR518" s="15">
        <v>11.915988216368659</v>
      </c>
      <c r="AS518" s="16">
        <v>0.7085393382066143</v>
      </c>
      <c r="AU518" s="17">
        <v>-1.0386048855559791</v>
      </c>
      <c r="AV518" s="17">
        <v>-1.9566952342491284E-2</v>
      </c>
      <c r="AW518" s="1" t="s">
        <v>1744</v>
      </c>
      <c r="AX518" t="s">
        <v>198</v>
      </c>
      <c r="AY518" t="s">
        <v>198</v>
      </c>
      <c r="AZ518" t="s">
        <v>1821</v>
      </c>
      <c r="BA518" t="s">
        <v>1821</v>
      </c>
      <c r="BB518" t="s">
        <v>198</v>
      </c>
      <c r="BC518" t="s">
        <v>1821</v>
      </c>
      <c r="BD518" s="55">
        <f>3/6</f>
        <v>0.5</v>
      </c>
      <c r="BE518" t="s">
        <v>2372</v>
      </c>
    </row>
    <row r="519" spans="1:57" x14ac:dyDescent="0.2">
      <c r="A519" t="s">
        <v>2343</v>
      </c>
      <c r="B519" t="s">
        <v>1737</v>
      </c>
      <c r="C519" s="1" t="s">
        <v>49</v>
      </c>
      <c r="D519" s="1">
        <v>14</v>
      </c>
      <c r="E519" s="1" t="s">
        <v>1738</v>
      </c>
      <c r="F519" s="1" t="s">
        <v>51</v>
      </c>
      <c r="G519" s="1">
        <v>51.699810999999997</v>
      </c>
      <c r="H519" s="1">
        <v>-1.6948859999999999</v>
      </c>
      <c r="I519" s="1">
        <v>78</v>
      </c>
      <c r="J519" s="1">
        <v>-7.3</v>
      </c>
      <c r="K519" s="1" t="s">
        <v>1739</v>
      </c>
      <c r="L519" t="s">
        <v>591</v>
      </c>
      <c r="M519" t="s">
        <v>2354</v>
      </c>
      <c r="N519" s="1" t="s">
        <v>565</v>
      </c>
      <c r="O519" s="1" t="s">
        <v>1804</v>
      </c>
      <c r="P519" s="1" t="s">
        <v>1768</v>
      </c>
      <c r="Q519" t="s">
        <v>298</v>
      </c>
      <c r="R519" s="1" t="s">
        <v>1809</v>
      </c>
      <c r="S519" t="s">
        <v>58</v>
      </c>
      <c r="T519">
        <v>179</v>
      </c>
      <c r="U519" t="s">
        <v>1769</v>
      </c>
      <c r="V519" t="s">
        <v>229</v>
      </c>
      <c r="W519" t="s">
        <v>140</v>
      </c>
      <c r="X519" t="s">
        <v>79</v>
      </c>
      <c r="Y519" t="s">
        <v>79</v>
      </c>
      <c r="Z519">
        <v>155</v>
      </c>
      <c r="AA519" t="s">
        <v>1770</v>
      </c>
      <c r="AB519" t="s">
        <v>1771</v>
      </c>
      <c r="AC519">
        <v>6</v>
      </c>
      <c r="AD519">
        <v>0</v>
      </c>
      <c r="AE519" t="s">
        <v>65</v>
      </c>
      <c r="AF519" t="s">
        <v>1380</v>
      </c>
      <c r="AG519" t="s">
        <v>67</v>
      </c>
      <c r="AH519" s="1">
        <v>1</v>
      </c>
      <c r="AI519" s="12">
        <v>-14.672421300499883</v>
      </c>
      <c r="AJ519" s="12">
        <v>-4.6954158612616066</v>
      </c>
      <c r="AK519" s="14">
        <v>26.069448834466797</v>
      </c>
      <c r="AL519" s="14">
        <v>17.04805985777746</v>
      </c>
      <c r="AM519" s="14">
        <v>17.223985086936629</v>
      </c>
      <c r="AN519" s="14">
        <v>15.64805985777746</v>
      </c>
      <c r="AO519" s="15">
        <v>-8.1563916135272585</v>
      </c>
      <c r="AP519" s="15">
        <v>-7.1835763531977932</v>
      </c>
      <c r="AQ519" s="15">
        <v>10.497641333004646</v>
      </c>
      <c r="AR519" s="15">
        <v>12.146480757291876</v>
      </c>
      <c r="AS519" s="16">
        <v>0.7082386224513344</v>
      </c>
      <c r="AU519" s="17">
        <v>-0.85639161352725868</v>
      </c>
      <c r="AV519" s="17">
        <v>0.11642364680220663</v>
      </c>
      <c r="AW519" s="1" t="s">
        <v>1708</v>
      </c>
      <c r="AX519" t="s">
        <v>198</v>
      </c>
      <c r="AY519" t="s">
        <v>198</v>
      </c>
      <c r="AZ519" t="s">
        <v>1821</v>
      </c>
      <c r="BA519" t="s">
        <v>1821</v>
      </c>
      <c r="BB519" t="s">
        <v>198</v>
      </c>
      <c r="BC519" t="s">
        <v>1821</v>
      </c>
      <c r="BD519" s="55">
        <f>3/6</f>
        <v>0.5</v>
      </c>
      <c r="BE519" t="s">
        <v>2372</v>
      </c>
    </row>
    <row r="520" spans="1:57" x14ac:dyDescent="0.2">
      <c r="A520" t="s">
        <v>2344</v>
      </c>
      <c r="B520" t="s">
        <v>1737</v>
      </c>
      <c r="C520" s="1" t="s">
        <v>49</v>
      </c>
      <c r="D520" s="1">
        <v>14</v>
      </c>
      <c r="E520" s="1" t="s">
        <v>1738</v>
      </c>
      <c r="F520" s="1" t="s">
        <v>51</v>
      </c>
      <c r="G520" s="1">
        <v>51.699810999999997</v>
      </c>
      <c r="H520" s="1">
        <v>-1.6948859999999999</v>
      </c>
      <c r="I520" s="1">
        <v>78</v>
      </c>
      <c r="J520" s="1">
        <v>-7.3</v>
      </c>
      <c r="K520" s="1" t="s">
        <v>1739</v>
      </c>
      <c r="L520" t="s">
        <v>591</v>
      </c>
      <c r="M520" t="s">
        <v>2354</v>
      </c>
      <c r="N520" s="1" t="s">
        <v>565</v>
      </c>
      <c r="P520" s="1" t="s">
        <v>1745</v>
      </c>
      <c r="Q520" s="20" t="s">
        <v>131</v>
      </c>
      <c r="R520" s="1" t="s">
        <v>1811</v>
      </c>
      <c r="S520" t="s">
        <v>58</v>
      </c>
      <c r="T520">
        <v>181</v>
      </c>
      <c r="U520" t="s">
        <v>1772</v>
      </c>
      <c r="V520" s="21" t="s">
        <v>244</v>
      </c>
      <c r="W520" s="21" t="s">
        <v>135</v>
      </c>
      <c r="X520" s="1" t="s">
        <v>85</v>
      </c>
      <c r="Y520" s="1" t="s">
        <v>85</v>
      </c>
      <c r="Z520" s="1">
        <v>172</v>
      </c>
      <c r="AA520" s="1" t="s">
        <v>1773</v>
      </c>
      <c r="AB520" s="1" t="s">
        <v>1774</v>
      </c>
      <c r="AC520" s="1">
        <v>3</v>
      </c>
      <c r="AD520" s="1">
        <v>0</v>
      </c>
      <c r="AE520" s="1" t="s">
        <v>81</v>
      </c>
      <c r="AF520" s="1" t="s">
        <v>66</v>
      </c>
      <c r="AG520" s="1" t="s">
        <v>67</v>
      </c>
      <c r="AH520" s="1">
        <v>0</v>
      </c>
      <c r="AI520" s="12">
        <v>-14.459178432096422</v>
      </c>
      <c r="AJ520" s="12">
        <v>-4.9955786665214683</v>
      </c>
      <c r="AK520" s="14">
        <v>25.760007996896352</v>
      </c>
      <c r="AL520" s="14">
        <v>16.744807836958426</v>
      </c>
      <c r="AM520" s="14">
        <v>16.904580254396414</v>
      </c>
      <c r="AN520" s="14">
        <v>15.344807836958426</v>
      </c>
      <c r="AO520" s="15">
        <v>-8.8156351370468968</v>
      </c>
      <c r="AP520" s="15">
        <v>-7.6755872849347995</v>
      </c>
      <c r="AQ520" s="15">
        <v>9.3802794287340738</v>
      </c>
      <c r="AR520" s="15">
        <v>11.312563923839322</v>
      </c>
      <c r="AS520" s="16">
        <v>0.70853344565057108</v>
      </c>
      <c r="AU520" s="17">
        <v>-1.515635137046897</v>
      </c>
      <c r="AV520" s="17">
        <v>-0.37558728493479965</v>
      </c>
      <c r="AW520" s="1" t="s">
        <v>1749</v>
      </c>
      <c r="AX520" t="s">
        <v>198</v>
      </c>
      <c r="AY520" t="s">
        <v>198</v>
      </c>
      <c r="AZ520" t="s">
        <v>1821</v>
      </c>
      <c r="BA520" t="s">
        <v>1821</v>
      </c>
      <c r="BB520" t="s">
        <v>198</v>
      </c>
      <c r="BC520" t="s">
        <v>198</v>
      </c>
      <c r="BD520" s="55">
        <f>2/6</f>
        <v>0.33333333333333331</v>
      </c>
      <c r="BE520" t="s">
        <v>2371</v>
      </c>
    </row>
    <row r="521" spans="1:57" x14ac:dyDescent="0.2">
      <c r="A521" t="s">
        <v>2345</v>
      </c>
      <c r="B521" t="s">
        <v>1737</v>
      </c>
      <c r="C521" s="1" t="s">
        <v>49</v>
      </c>
      <c r="D521" s="1">
        <v>14</v>
      </c>
      <c r="E521" s="1" t="s">
        <v>1738</v>
      </c>
      <c r="F521" s="1" t="s">
        <v>51</v>
      </c>
      <c r="G521" s="1">
        <v>51.699810999999997</v>
      </c>
      <c r="H521" s="1">
        <v>-1.6948859999999999</v>
      </c>
      <c r="I521" s="1">
        <v>78</v>
      </c>
      <c r="J521" s="1">
        <v>-7.3</v>
      </c>
      <c r="K521" s="1" t="s">
        <v>1739</v>
      </c>
      <c r="L521" t="s">
        <v>591</v>
      </c>
      <c r="M521" t="s">
        <v>2354</v>
      </c>
      <c r="N521" s="1" t="s">
        <v>565</v>
      </c>
      <c r="P521" s="1" t="s">
        <v>1745</v>
      </c>
      <c r="Q521" s="21" t="s">
        <v>56</v>
      </c>
      <c r="R521" t="s">
        <v>1812</v>
      </c>
      <c r="S521" t="s">
        <v>58</v>
      </c>
      <c r="T521" s="1">
        <v>183</v>
      </c>
      <c r="U521" t="s">
        <v>1775</v>
      </c>
      <c r="V521" s="21" t="s">
        <v>134</v>
      </c>
      <c r="W521" s="22" t="s">
        <v>135</v>
      </c>
      <c r="X521" s="1" t="s">
        <v>86</v>
      </c>
      <c r="Y521" s="1" t="s">
        <v>85</v>
      </c>
      <c r="Z521" s="1">
        <v>172</v>
      </c>
      <c r="AA521" s="1" t="s">
        <v>1776</v>
      </c>
      <c r="AB521" s="1" t="s">
        <v>1777</v>
      </c>
      <c r="AC521" s="1">
        <v>2</v>
      </c>
      <c r="AD521" s="1">
        <v>0</v>
      </c>
      <c r="AE521" s="1" t="s">
        <v>202</v>
      </c>
      <c r="AF521" s="1" t="s">
        <v>66</v>
      </c>
      <c r="AG521" s="1" t="s">
        <v>67</v>
      </c>
      <c r="AH521" s="1">
        <v>0</v>
      </c>
      <c r="AI521" s="12">
        <v>-14.466531634455162</v>
      </c>
      <c r="AJ521" s="12">
        <v>-3.5292553973482903</v>
      </c>
      <c r="AK521" s="14">
        <v>27.271655318319674</v>
      </c>
      <c r="AL521" s="14">
        <v>18.226222211953282</v>
      </c>
      <c r="AM521" s="14">
        <v>18.464902619569564</v>
      </c>
      <c r="AN521" s="14">
        <v>16.826222211953283</v>
      </c>
      <c r="AO521" s="15">
        <v>-5.5951691044493819</v>
      </c>
      <c r="AP521" s="15">
        <v>-5.2720680438717196</v>
      </c>
      <c r="AQ521" s="15">
        <v>14.838696433136642</v>
      </c>
      <c r="AR521" s="15">
        <v>15.386325349369967</v>
      </c>
      <c r="AS521" s="16">
        <v>0.70812649522462201</v>
      </c>
      <c r="AU521" s="17">
        <v>1.704830895550618</v>
      </c>
      <c r="AV521" s="17">
        <v>2.0279319561282803</v>
      </c>
      <c r="AW521" s="1" t="s">
        <v>1749</v>
      </c>
      <c r="AX521" t="s">
        <v>198</v>
      </c>
      <c r="AY521" t="s">
        <v>198</v>
      </c>
      <c r="AZ521" t="s">
        <v>1821</v>
      </c>
      <c r="BA521" t="s">
        <v>1821</v>
      </c>
      <c r="BB521" t="s">
        <v>198</v>
      </c>
      <c r="BC521" t="s">
        <v>1821</v>
      </c>
      <c r="BD521" s="55">
        <f>3/6</f>
        <v>0.5</v>
      </c>
      <c r="BE521" t="s">
        <v>2372</v>
      </c>
    </row>
    <row r="522" spans="1:57" x14ac:dyDescent="0.2">
      <c r="A522" t="s">
        <v>2346</v>
      </c>
      <c r="B522" t="s">
        <v>1737</v>
      </c>
      <c r="C522" s="1" t="s">
        <v>49</v>
      </c>
      <c r="D522" s="1">
        <v>14</v>
      </c>
      <c r="E522" s="1" t="s">
        <v>1738</v>
      </c>
      <c r="F522" s="1" t="s">
        <v>51</v>
      </c>
      <c r="G522" s="1">
        <v>51.699810999999997</v>
      </c>
      <c r="H522" s="1">
        <v>-1.6948859999999999</v>
      </c>
      <c r="I522" s="1">
        <v>78</v>
      </c>
      <c r="J522" s="1">
        <v>-7.3</v>
      </c>
      <c r="K522" s="1" t="s">
        <v>1739</v>
      </c>
      <c r="L522" t="s">
        <v>591</v>
      </c>
      <c r="M522" t="s">
        <v>2354</v>
      </c>
      <c r="N522" s="1" t="s">
        <v>565</v>
      </c>
      <c r="O522" s="1" t="s">
        <v>1805</v>
      </c>
      <c r="P522" s="1" t="s">
        <v>1778</v>
      </c>
      <c r="Q522" s="1" t="s">
        <v>56</v>
      </c>
      <c r="R522" s="1" t="s">
        <v>1811</v>
      </c>
      <c r="S522" t="s">
        <v>58</v>
      </c>
      <c r="T522" s="1">
        <v>187</v>
      </c>
      <c r="U522" t="s">
        <v>1779</v>
      </c>
      <c r="V522" t="s">
        <v>126</v>
      </c>
      <c r="W522" s="21" t="s">
        <v>140</v>
      </c>
      <c r="X522" s="1" t="s">
        <v>79</v>
      </c>
      <c r="Y522" s="1" t="s">
        <v>79</v>
      </c>
      <c r="Z522" s="1">
        <v>161</v>
      </c>
      <c r="AA522" s="1" t="s">
        <v>1780</v>
      </c>
      <c r="AB522" s="1" t="s">
        <v>1781</v>
      </c>
      <c r="AC522" s="1">
        <v>2</v>
      </c>
      <c r="AD522" s="1">
        <v>0</v>
      </c>
      <c r="AE522" s="1" t="s">
        <v>65</v>
      </c>
      <c r="AF522" s="1" t="s">
        <v>282</v>
      </c>
      <c r="AG522" s="1" t="s">
        <v>67</v>
      </c>
      <c r="AH522" s="1">
        <v>1</v>
      </c>
      <c r="AI522" s="12">
        <v>-15.141975793979423</v>
      </c>
      <c r="AJ522" s="12">
        <v>-3.815435463232693</v>
      </c>
      <c r="AK522" s="14">
        <v>26.976629426598784</v>
      </c>
      <c r="AL522" s="14">
        <v>17.937096838066807</v>
      </c>
      <c r="AM522" s="14">
        <v>18.160376894135261</v>
      </c>
      <c r="AN522" s="14">
        <v>16.537096838066809</v>
      </c>
      <c r="AO522" s="15">
        <v>-6.2237025259417162</v>
      </c>
      <c r="AP522" s="15">
        <v>-5.7411592117079309</v>
      </c>
      <c r="AQ522" s="15">
        <v>13.773385549251328</v>
      </c>
      <c r="AR522" s="15">
        <v>14.591255573376388</v>
      </c>
      <c r="AS522" s="16">
        <v>0.70905630801650854</v>
      </c>
      <c r="AU522" s="17">
        <v>1.0762974740582836</v>
      </c>
      <c r="AV522" s="17">
        <v>1.558840788292069</v>
      </c>
      <c r="AW522" s="1" t="s">
        <v>1749</v>
      </c>
      <c r="AX522" t="s">
        <v>198</v>
      </c>
      <c r="AY522" t="s">
        <v>198</v>
      </c>
      <c r="AZ522" t="s">
        <v>198</v>
      </c>
      <c r="BA522" t="s">
        <v>198</v>
      </c>
      <c r="BB522" t="s">
        <v>198</v>
      </c>
      <c r="BC522" t="s">
        <v>198</v>
      </c>
      <c r="BD522" s="55">
        <f>0/6</f>
        <v>0</v>
      </c>
      <c r="BE522" t="s">
        <v>2371</v>
      </c>
    </row>
    <row r="523" spans="1:57" x14ac:dyDescent="0.2">
      <c r="A523" t="s">
        <v>2347</v>
      </c>
      <c r="B523" t="s">
        <v>1737</v>
      </c>
      <c r="C523" s="1" t="s">
        <v>49</v>
      </c>
      <c r="D523" s="1">
        <v>14</v>
      </c>
      <c r="E523" s="1" t="s">
        <v>1738</v>
      </c>
      <c r="F523" s="1" t="s">
        <v>51</v>
      </c>
      <c r="G523" s="1">
        <v>51.699810999999997</v>
      </c>
      <c r="H523" s="1">
        <v>-1.6948859999999999</v>
      </c>
      <c r="I523" s="1">
        <v>78</v>
      </c>
      <c r="J523" s="1">
        <v>-7.3</v>
      </c>
      <c r="K523" s="1" t="s">
        <v>1739</v>
      </c>
      <c r="L523" t="s">
        <v>591</v>
      </c>
      <c r="M523" t="s">
        <v>2354</v>
      </c>
      <c r="N523" s="1" t="s">
        <v>565</v>
      </c>
      <c r="P523" s="1" t="s">
        <v>1745</v>
      </c>
      <c r="Q523" s="21" t="s">
        <v>156</v>
      </c>
      <c r="R523" t="s">
        <v>1806</v>
      </c>
      <c r="S523" t="s">
        <v>58</v>
      </c>
      <c r="T523">
        <v>197</v>
      </c>
      <c r="U523" t="s">
        <v>1782</v>
      </c>
      <c r="V523" t="s">
        <v>126</v>
      </c>
      <c r="W523" t="s">
        <v>140</v>
      </c>
      <c r="X523" t="s">
        <v>79</v>
      </c>
      <c r="Y523" t="s">
        <v>79</v>
      </c>
      <c r="Z523">
        <v>156</v>
      </c>
      <c r="AA523" t="s">
        <v>1783</v>
      </c>
      <c r="AB523" t="s">
        <v>1784</v>
      </c>
      <c r="AC523">
        <v>3</v>
      </c>
      <c r="AD523">
        <v>1</v>
      </c>
      <c r="AE523" t="s">
        <v>97</v>
      </c>
      <c r="AF523" t="s">
        <v>66</v>
      </c>
      <c r="AG523" t="s">
        <v>67</v>
      </c>
      <c r="AH523" s="1">
        <v>2</v>
      </c>
      <c r="AI523" s="12">
        <v>-14.945540245253085</v>
      </c>
      <c r="AJ523" s="12">
        <v>-4.7401606272630765</v>
      </c>
      <c r="AK523" s="14">
        <v>26.023321007748223</v>
      </c>
      <c r="AL523" s="14">
        <v>17.002854587593259</v>
      </c>
      <c r="AM523" s="14">
        <v>17.176371944197712</v>
      </c>
      <c r="AN523" s="14">
        <v>15.602854587593258</v>
      </c>
      <c r="AO523" s="15">
        <v>-8.2546639400146518</v>
      </c>
      <c r="AP523" s="15">
        <v>-7.2569195976803229</v>
      </c>
      <c r="AQ523" s="15">
        <v>10.331078067771777</v>
      </c>
      <c r="AR523" s="15">
        <v>12.022170173423181</v>
      </c>
      <c r="AS523" s="16">
        <v>0.70940066613221031</v>
      </c>
      <c r="AU523" s="17">
        <v>-0.95466394001465193</v>
      </c>
      <c r="AV523" s="17">
        <v>4.3080402319676914E-2</v>
      </c>
      <c r="AW523" s="1" t="s">
        <v>1708</v>
      </c>
      <c r="AX523" t="s">
        <v>198</v>
      </c>
      <c r="AY523" t="s">
        <v>198</v>
      </c>
      <c r="AZ523" t="s">
        <v>198</v>
      </c>
      <c r="BA523" t="s">
        <v>198</v>
      </c>
      <c r="BB523" t="s">
        <v>198</v>
      </c>
      <c r="BC523" t="s">
        <v>198</v>
      </c>
      <c r="BD523" s="55">
        <f>0/6</f>
        <v>0</v>
      </c>
      <c r="BE523" t="s">
        <v>2371</v>
      </c>
    </row>
    <row r="524" spans="1:57" ht="17" x14ac:dyDescent="0.2">
      <c r="A524" t="s">
        <v>2348</v>
      </c>
      <c r="B524" s="36" t="s">
        <v>1054</v>
      </c>
      <c r="C524" s="36" t="s">
        <v>49</v>
      </c>
      <c r="D524">
        <v>14</v>
      </c>
      <c r="E524" t="s">
        <v>1055</v>
      </c>
      <c r="F524" s="18" t="s">
        <v>100</v>
      </c>
      <c r="G524" s="30">
        <v>50.768709999999999</v>
      </c>
      <c r="H524" s="30">
        <v>0.28453000000000001</v>
      </c>
      <c r="I524">
        <v>1</v>
      </c>
      <c r="J524" s="12">
        <v>-7.8000135421752903</v>
      </c>
      <c r="K524" s="40" t="s">
        <v>1034</v>
      </c>
      <c r="L524" t="s">
        <v>53</v>
      </c>
      <c r="M524" t="s">
        <v>2362</v>
      </c>
      <c r="N524" t="s">
        <v>102</v>
      </c>
      <c r="P524" s="36" t="s">
        <v>1068</v>
      </c>
      <c r="Q524" s="36" t="s">
        <v>111</v>
      </c>
      <c r="R524" s="36" t="s">
        <v>1785</v>
      </c>
      <c r="S524" t="s">
        <v>58</v>
      </c>
      <c r="T524">
        <v>4</v>
      </c>
      <c r="U524" s="36">
        <v>61</v>
      </c>
      <c r="V524" t="s">
        <v>1063</v>
      </c>
      <c r="W524" t="s">
        <v>1786</v>
      </c>
      <c r="X524" t="s">
        <v>62</v>
      </c>
      <c r="Y524" t="s">
        <v>62</v>
      </c>
      <c r="AB524" t="s">
        <v>198</v>
      </c>
      <c r="AC524">
        <v>0</v>
      </c>
      <c r="AD524">
        <v>0</v>
      </c>
      <c r="AE524" t="s">
        <v>109</v>
      </c>
      <c r="AF524" t="s">
        <v>66</v>
      </c>
      <c r="AG524" t="s">
        <v>67</v>
      </c>
      <c r="AH524" s="1"/>
      <c r="AK524" s="12">
        <v>27.208777368726988</v>
      </c>
      <c r="AL524" s="12">
        <v>18.164601821352448</v>
      </c>
      <c r="AM524" s="39">
        <v>18.399999999999999</v>
      </c>
      <c r="AN524" s="12">
        <v>17</v>
      </c>
      <c r="AO524">
        <v>-5.2173913043478226</v>
      </c>
      <c r="AP524">
        <v>-5.3720439837240903</v>
      </c>
      <c r="AQ524">
        <v>15.478997789240978</v>
      </c>
      <c r="AR524">
        <v>15.216874603857475</v>
      </c>
      <c r="AS524" s="16">
        <v>0.70881899999999998</v>
      </c>
      <c r="AT524">
        <v>80.099999999999994</v>
      </c>
      <c r="AU524" s="17">
        <v>2.5826222378274677</v>
      </c>
      <c r="AV524" s="17">
        <v>2.4279695584512</v>
      </c>
      <c r="AW524" s="34" t="s">
        <v>1059</v>
      </c>
      <c r="AX524" t="s">
        <v>198</v>
      </c>
      <c r="AY524" t="s">
        <v>1821</v>
      </c>
      <c r="AZ524" t="s">
        <v>198</v>
      </c>
      <c r="BA524" t="s">
        <v>198</v>
      </c>
      <c r="BB524" t="s">
        <v>198</v>
      </c>
      <c r="BC524" t="s">
        <v>198</v>
      </c>
      <c r="BD524" s="55">
        <f>1/6</f>
        <v>0.16666666666666666</v>
      </c>
      <c r="BE524" t="s">
        <v>2371</v>
      </c>
    </row>
    <row r="525" spans="1:57" ht="17" x14ac:dyDescent="0.2">
      <c r="A525" t="s">
        <v>2349</v>
      </c>
      <c r="B525" s="36" t="s">
        <v>1054</v>
      </c>
      <c r="C525" s="36" t="s">
        <v>49</v>
      </c>
      <c r="D525">
        <v>14</v>
      </c>
      <c r="E525" t="s">
        <v>1055</v>
      </c>
      <c r="F525" s="18" t="s">
        <v>100</v>
      </c>
      <c r="G525" s="30">
        <v>50.768709999999999</v>
      </c>
      <c r="H525" s="30">
        <v>0.28453000000000001</v>
      </c>
      <c r="I525">
        <v>1</v>
      </c>
      <c r="J525" s="12">
        <v>-7.8000135421752903</v>
      </c>
      <c r="K525" s="40" t="s">
        <v>1034</v>
      </c>
      <c r="L525" t="s">
        <v>53</v>
      </c>
      <c r="M525" t="s">
        <v>2362</v>
      </c>
      <c r="N525" t="s">
        <v>102</v>
      </c>
      <c r="P525" t="s">
        <v>1787</v>
      </c>
      <c r="Q525" t="s">
        <v>1052</v>
      </c>
      <c r="R525" t="s">
        <v>1788</v>
      </c>
      <c r="S525" t="s">
        <v>58</v>
      </c>
      <c r="T525">
        <v>472</v>
      </c>
      <c r="U525">
        <v>481</v>
      </c>
      <c r="V525" t="s">
        <v>1064</v>
      </c>
      <c r="W525" t="s">
        <v>84</v>
      </c>
      <c r="X525" t="s">
        <v>85</v>
      </c>
      <c r="Y525" t="s">
        <v>85</v>
      </c>
      <c r="AB525" t="s">
        <v>1789</v>
      </c>
      <c r="AC525">
        <v>2</v>
      </c>
      <c r="AD525">
        <v>1</v>
      </c>
      <c r="AE525" t="s">
        <v>202</v>
      </c>
      <c r="AF525" t="s">
        <v>1325</v>
      </c>
      <c r="AG525" t="s">
        <v>67</v>
      </c>
      <c r="AH525" s="1">
        <v>0</v>
      </c>
      <c r="AK525" s="12">
        <v>26.433733772524704</v>
      </c>
      <c r="AL525" s="12">
        <v>17.405059097074208</v>
      </c>
      <c r="AM525">
        <v>17.600000000000001</v>
      </c>
      <c r="AN525" s="12">
        <v>16.200000000000003</v>
      </c>
      <c r="AO525">
        <v>-6.9565217391304248</v>
      </c>
      <c r="AP525">
        <v>-6.6043633016857157</v>
      </c>
      <c r="AQ525">
        <v>12.53131908621962</v>
      </c>
      <c r="AR525">
        <v>13.128197793753024</v>
      </c>
      <c r="AS525">
        <v>0.71007900000000002</v>
      </c>
      <c r="AT525">
        <v>72.7</v>
      </c>
      <c r="AU525" s="17">
        <v>0.84349180304486548</v>
      </c>
      <c r="AV525" s="17">
        <v>1.1956502404895746</v>
      </c>
      <c r="AW525" s="34" t="s">
        <v>1059</v>
      </c>
      <c r="AX525" t="s">
        <v>198</v>
      </c>
      <c r="AY525" t="s">
        <v>198</v>
      </c>
      <c r="AZ525" t="s">
        <v>1821</v>
      </c>
      <c r="BA525" t="s">
        <v>198</v>
      </c>
      <c r="BB525" t="s">
        <v>198</v>
      </c>
      <c r="BC525" t="s">
        <v>1821</v>
      </c>
      <c r="BD525" s="55">
        <f>2/6</f>
        <v>0.33333333333333331</v>
      </c>
      <c r="BE525" t="s">
        <v>2371</v>
      </c>
    </row>
    <row r="526" spans="1:57" x14ac:dyDescent="0.2">
      <c r="A526" t="s">
        <v>2350</v>
      </c>
      <c r="B526" s="1" t="s">
        <v>1790</v>
      </c>
      <c r="C526" s="1" t="s">
        <v>49</v>
      </c>
      <c r="D526" s="1">
        <v>14</v>
      </c>
      <c r="E526" s="1" t="s">
        <v>1791</v>
      </c>
      <c r="F526" s="1" t="s">
        <v>175</v>
      </c>
      <c r="G526">
        <v>51.229424000000002</v>
      </c>
      <c r="H526">
        <v>-0.58611999999999997</v>
      </c>
      <c r="I526" s="2">
        <v>112</v>
      </c>
      <c r="J526" s="3">
        <v>-7.2</v>
      </c>
      <c r="K526" t="s">
        <v>1792</v>
      </c>
      <c r="L526" t="s">
        <v>591</v>
      </c>
      <c r="M526" t="s">
        <v>2366</v>
      </c>
      <c r="N526" t="s">
        <v>565</v>
      </c>
      <c r="O526" t="s">
        <v>1793</v>
      </c>
      <c r="P526" t="s">
        <v>1793</v>
      </c>
      <c r="Q526" t="s">
        <v>1024</v>
      </c>
      <c r="R526" t="s">
        <v>192</v>
      </c>
      <c r="S526" t="s">
        <v>58</v>
      </c>
      <c r="U526" t="s">
        <v>1794</v>
      </c>
      <c r="V526" t="s">
        <v>744</v>
      </c>
      <c r="W526" t="s">
        <v>127</v>
      </c>
      <c r="X526" t="s">
        <v>85</v>
      </c>
      <c r="Y526" t="s">
        <v>85</v>
      </c>
      <c r="Z526">
        <v>175.2</v>
      </c>
      <c r="AA526" t="s">
        <v>1795</v>
      </c>
      <c r="AB526" t="s">
        <v>1796</v>
      </c>
      <c r="AC526">
        <v>1</v>
      </c>
      <c r="AD526">
        <v>0</v>
      </c>
      <c r="AE526" t="s">
        <v>97</v>
      </c>
      <c r="AF526" t="s">
        <v>66</v>
      </c>
      <c r="AG526" t="s">
        <v>67</v>
      </c>
      <c r="AH526" s="1">
        <v>0</v>
      </c>
      <c r="AK526">
        <v>26.4</v>
      </c>
      <c r="AL526" s="12">
        <v>17.372</v>
      </c>
      <c r="AM526">
        <v>17.565179999999998</v>
      </c>
      <c r="AN526">
        <v>16.165179999999999</v>
      </c>
      <c r="AO526">
        <v>-7.0322173913043455</v>
      </c>
      <c r="AP526">
        <v>-6.6580000000000013</v>
      </c>
      <c r="AQ526">
        <v>12.403021370670601</v>
      </c>
      <c r="AR526">
        <v>13.037288135593219</v>
      </c>
      <c r="AS526">
        <v>0.71079999999999999</v>
      </c>
      <c r="AU526" s="12">
        <v>0.16778260869565464</v>
      </c>
      <c r="AV526" s="12">
        <v>0.54199999999999893</v>
      </c>
      <c r="AW526" t="s">
        <v>1797</v>
      </c>
      <c r="AX526" t="s">
        <v>198</v>
      </c>
      <c r="AY526" t="s">
        <v>198</v>
      </c>
      <c r="AZ526" t="s">
        <v>198</v>
      </c>
      <c r="BA526" t="s">
        <v>198</v>
      </c>
      <c r="BB526" t="s">
        <v>198</v>
      </c>
      <c r="BC526" t="s">
        <v>1821</v>
      </c>
      <c r="BD526" s="55">
        <f>1/6</f>
        <v>0.16666666666666666</v>
      </c>
      <c r="BE526" t="s">
        <v>2371</v>
      </c>
    </row>
    <row r="527" spans="1:57" x14ac:dyDescent="0.2">
      <c r="B527" s="1"/>
      <c r="C527" s="1"/>
      <c r="D527" s="1"/>
      <c r="E527" s="1"/>
      <c r="F527" s="1"/>
      <c r="I527" s="2"/>
      <c r="J527" s="3"/>
      <c r="K527" s="3"/>
      <c r="L527" s="3"/>
      <c r="M527" s="3"/>
      <c r="T527" s="4"/>
      <c r="AH527" s="1"/>
      <c r="AW527" s="5"/>
    </row>
    <row r="528" spans="1:57" x14ac:dyDescent="0.2">
      <c r="AH528" s="1"/>
    </row>
    <row r="529" spans="34:34" x14ac:dyDescent="0.2">
      <c r="AH529" s="1"/>
    </row>
    <row r="530" spans="34:34" x14ac:dyDescent="0.2">
      <c r="AH530" s="1"/>
    </row>
  </sheetData>
  <autoFilter ref="A1:BE526" xr:uid="{00000000-0009-0000-0000-000000000000}"/>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 Leggett</dc:creator>
  <cp:lastModifiedBy>Microsoft Office User</cp:lastModifiedBy>
  <dcterms:created xsi:type="dcterms:W3CDTF">2021-09-23T12:46:20Z</dcterms:created>
  <dcterms:modified xsi:type="dcterms:W3CDTF">2023-07-28T15:11:42Z</dcterms:modified>
</cp:coreProperties>
</file>