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ropbox/PhD Cantab/Run_Files/Results/Cleaned data/"/>
    </mc:Choice>
  </mc:AlternateContent>
  <xr:revisionPtr revIDLastSave="0" documentId="13_ncr:1_{29D3C0AA-DE4A-FE4C-AB06-FB66693A58B8}" xr6:coauthVersionLast="43" xr6:coauthVersionMax="43" xr10:uidLastSave="{00000000-0000-0000-0000-000000000000}"/>
  <bookViews>
    <workbookView xWindow="28840" yWindow="460" windowWidth="25600" windowHeight="17040" activeTab="6" xr2:uid="{42E1E4A0-BB56-A84F-AA59-85F83F3624AA}"/>
  </bookViews>
  <sheets>
    <sheet name="Raw with reweighs" sheetId="1" r:id="rId1"/>
    <sheet name="Postcrania" sheetId="2" r:id="rId2"/>
    <sheet name="Dentine" sheetId="3" r:id="rId3"/>
    <sheet name="Fauna" sheetId="4" r:id="rId4"/>
    <sheet name="All CN" sheetId="5" r:id="rId5"/>
    <sheet name="Carbonate" sheetId="6" r:id="rId6"/>
    <sheet name="Carbon only" sheetId="7" r:id="rId7"/>
  </sheets>
  <definedNames>
    <definedName name="_xlnm._FilterDatabase" localSheetId="4" hidden="1">'All CN'!$A$1:$D$36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10" i="1" l="1"/>
  <c r="BE10" i="1"/>
  <c r="BC10" i="1"/>
  <c r="BB10" i="1"/>
  <c r="AZ10" i="1"/>
  <c r="AY10" i="1"/>
  <c r="BF6" i="1"/>
  <c r="BE6" i="1"/>
  <c r="BC6" i="1"/>
  <c r="BB6" i="1"/>
  <c r="AZ6" i="1"/>
  <c r="AY6" i="1"/>
  <c r="BF4" i="1"/>
  <c r="BE4" i="1"/>
  <c r="BC4" i="1"/>
  <c r="BB4" i="1"/>
  <c r="AZ4" i="1"/>
  <c r="AY4" i="1"/>
  <c r="AY32" i="1" l="1"/>
  <c r="AZ32" i="1"/>
  <c r="BB32" i="1"/>
  <c r="BC32" i="1"/>
  <c r="BE32" i="1"/>
  <c r="BF32" i="1"/>
  <c r="AY33" i="1"/>
  <c r="AZ33" i="1"/>
  <c r="BB33" i="1"/>
  <c r="BC33" i="1"/>
  <c r="BE33" i="1"/>
  <c r="BF33" i="1"/>
  <c r="AY34" i="1"/>
  <c r="AZ34" i="1"/>
  <c r="BB34" i="1"/>
  <c r="BC34" i="1"/>
  <c r="BE34" i="1"/>
  <c r="BF34" i="1"/>
  <c r="AY35" i="1"/>
  <c r="AZ35" i="1"/>
  <c r="BB35" i="1"/>
  <c r="BC35" i="1"/>
  <c r="BE35" i="1"/>
  <c r="BF35" i="1"/>
  <c r="AY36" i="1"/>
  <c r="AZ36" i="1"/>
  <c r="BB36" i="1"/>
  <c r="BC36" i="1"/>
  <c r="BE36" i="1"/>
  <c r="BF36" i="1"/>
  <c r="AY37" i="1"/>
  <c r="AZ37" i="1"/>
  <c r="BB37" i="1"/>
  <c r="BC37" i="1"/>
  <c r="BE37" i="1"/>
  <c r="BF37" i="1"/>
  <c r="BF31" i="1"/>
  <c r="BE31" i="1"/>
  <c r="BC31" i="1"/>
  <c r="BB31" i="1"/>
  <c r="AZ31" i="1"/>
  <c r="AY31" i="1"/>
  <c r="BF30" i="1"/>
  <c r="BE30" i="1"/>
  <c r="BC30" i="1"/>
  <c r="BB30" i="1"/>
  <c r="AZ30" i="1"/>
  <c r="AY30" i="1"/>
  <c r="BF29" i="1"/>
  <c r="BE29" i="1"/>
  <c r="BC29" i="1"/>
  <c r="BB29" i="1"/>
  <c r="AZ29" i="1"/>
  <c r="AY29" i="1"/>
  <c r="BF28" i="1"/>
  <c r="BE28" i="1"/>
  <c r="BC28" i="1"/>
  <c r="BB28" i="1"/>
  <c r="AZ28" i="1"/>
  <c r="AY28" i="1"/>
  <c r="BF27" i="1"/>
  <c r="BE27" i="1"/>
  <c r="AZ27" i="1"/>
  <c r="AY27" i="1"/>
  <c r="BF26" i="1"/>
  <c r="BE26" i="1"/>
  <c r="BC26" i="1"/>
  <c r="BB26" i="1"/>
  <c r="AZ26" i="1"/>
  <c r="AY26" i="1"/>
  <c r="BF25" i="1"/>
  <c r="BE25" i="1"/>
  <c r="BC25" i="1"/>
  <c r="BB25" i="1"/>
  <c r="AZ25" i="1"/>
  <c r="AY25" i="1"/>
  <c r="BF24" i="1" l="1"/>
  <c r="BE24" i="1"/>
  <c r="BC24" i="1"/>
  <c r="BB24" i="1"/>
  <c r="AZ24" i="1"/>
  <c r="AY24" i="1"/>
  <c r="BF23" i="1"/>
  <c r="BE23" i="1"/>
  <c r="BC23" i="1"/>
  <c r="BB23" i="1"/>
  <c r="AZ23" i="1"/>
  <c r="AY23" i="1"/>
  <c r="BE12" i="1"/>
  <c r="BF12" i="1"/>
  <c r="BE13" i="1"/>
  <c r="BF13" i="1"/>
  <c r="BE14" i="1"/>
  <c r="BF14" i="1"/>
  <c r="BE15" i="1"/>
  <c r="BF15" i="1"/>
  <c r="BE16" i="1"/>
  <c r="BF16" i="1"/>
  <c r="BE17" i="1"/>
  <c r="BF17" i="1"/>
  <c r="BE18" i="1"/>
  <c r="BF18" i="1"/>
  <c r="BE19" i="1"/>
  <c r="BF19" i="1"/>
  <c r="BE20" i="1"/>
  <c r="BF20" i="1"/>
  <c r="BE21" i="1"/>
  <c r="BF21" i="1"/>
  <c r="BE22" i="1"/>
  <c r="BF22" i="1"/>
  <c r="BF11" i="1"/>
  <c r="BE11" i="1"/>
  <c r="BB12" i="1"/>
  <c r="BC12" i="1"/>
  <c r="BB13" i="1"/>
  <c r="BC13" i="1"/>
  <c r="BB14" i="1"/>
  <c r="BC14" i="1"/>
  <c r="BB15" i="1"/>
  <c r="BC15" i="1"/>
  <c r="BB16" i="1"/>
  <c r="BC16" i="1"/>
  <c r="BB17" i="1"/>
  <c r="BC17" i="1"/>
  <c r="BB18" i="1"/>
  <c r="BC18" i="1"/>
  <c r="BB19" i="1"/>
  <c r="BC19" i="1"/>
  <c r="BB20" i="1"/>
  <c r="BC20" i="1"/>
  <c r="BB21" i="1"/>
  <c r="BC21" i="1"/>
  <c r="BB22" i="1"/>
  <c r="BC22" i="1"/>
  <c r="BC11" i="1"/>
  <c r="BB11" i="1"/>
  <c r="AY12" i="1"/>
  <c r="AZ12" i="1"/>
  <c r="AY13" i="1"/>
  <c r="AZ13" i="1"/>
  <c r="AY14" i="1"/>
  <c r="AZ14" i="1"/>
  <c r="AY15" i="1"/>
  <c r="AZ15" i="1"/>
  <c r="AY16" i="1"/>
  <c r="AZ16" i="1"/>
  <c r="AY17" i="1"/>
  <c r="AZ17" i="1"/>
  <c r="AY18" i="1"/>
  <c r="AZ18" i="1"/>
  <c r="AY19" i="1"/>
  <c r="AZ19" i="1"/>
  <c r="AY20" i="1"/>
  <c r="AZ20" i="1"/>
  <c r="AY21" i="1"/>
  <c r="AZ21" i="1"/>
  <c r="AY22" i="1"/>
  <c r="AZ22" i="1"/>
  <c r="AZ11" i="1"/>
  <c r="AY11" i="1"/>
  <c r="BE8" i="1"/>
  <c r="BF8" i="1"/>
  <c r="BE9" i="1"/>
  <c r="BF9" i="1"/>
  <c r="BF7" i="1"/>
  <c r="BE7" i="1"/>
  <c r="BB8" i="1"/>
  <c r="BC8" i="1"/>
  <c r="BB9" i="1"/>
  <c r="BC9" i="1"/>
  <c r="BC7" i="1"/>
  <c r="BB7" i="1"/>
  <c r="AY8" i="1"/>
  <c r="AZ8" i="1"/>
  <c r="AY9" i="1"/>
  <c r="AZ9" i="1"/>
  <c r="AZ7" i="1"/>
  <c r="AY7" i="1"/>
  <c r="AY5" i="1"/>
  <c r="BF5" i="1"/>
  <c r="BE5" i="1"/>
  <c r="BC5" i="1"/>
  <c r="BB5" i="1"/>
  <c r="AZ5" i="1"/>
  <c r="BF3" i="1"/>
  <c r="BE3" i="1"/>
  <c r="BC3" i="1"/>
  <c r="BB3" i="1"/>
  <c r="AZ3" i="1"/>
  <c r="AY3" i="1"/>
  <c r="O24" i="1" l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23" i="1"/>
  <c r="BC27" i="1"/>
  <c r="BB27" i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3" i="1"/>
</calcChain>
</file>

<file path=xl/sharedStrings.xml><?xml version="1.0" encoding="utf-8"?>
<sst xmlns="http://schemas.openxmlformats.org/spreadsheetml/2006/main" count="483" uniqueCount="101">
  <si>
    <t>Identifier 1</t>
  </si>
  <si>
    <t>Date</t>
  </si>
  <si>
    <t>Amount</t>
  </si>
  <si>
    <t>Amt%C</t>
  </si>
  <si>
    <t>d 13C/12C</t>
  </si>
  <si>
    <t>Amt%N</t>
  </si>
  <si>
    <t>d 15N/14N</t>
  </si>
  <si>
    <t>C/N ratio</t>
  </si>
  <si>
    <t>Mean d13C</t>
  </si>
  <si>
    <t>Std dev C</t>
  </si>
  <si>
    <t>Reps-C</t>
  </si>
  <si>
    <t>Mean d15N</t>
  </si>
  <si>
    <t>Std dev N</t>
  </si>
  <si>
    <t>Reps-N</t>
  </si>
  <si>
    <t>Mean C/N</t>
  </si>
  <si>
    <t>Std dev C/N</t>
  </si>
  <si>
    <t>Reps-CN</t>
  </si>
  <si>
    <t>Aliquot a</t>
  </si>
  <si>
    <t>Aliquot b</t>
  </si>
  <si>
    <t>Aliquot c</t>
  </si>
  <si>
    <t>Aliquot d</t>
  </si>
  <si>
    <t>ID</t>
  </si>
  <si>
    <t>d13C</t>
  </si>
  <si>
    <t>d15N</t>
  </si>
  <si>
    <t>Tissue</t>
  </si>
  <si>
    <t>d18O</t>
  </si>
  <si>
    <t>Enamel</t>
  </si>
  <si>
    <t>Dentine</t>
  </si>
  <si>
    <t>Bone</t>
  </si>
  <si>
    <t>O-PO4 SMOW</t>
  </si>
  <si>
    <t>Chenery correction</t>
  </si>
  <si>
    <t>Aliquot e</t>
  </si>
  <si>
    <t>CD74_2_E</t>
  </si>
  <si>
    <t>CD74_4A_E</t>
  </si>
  <si>
    <t>CD74_4B_E</t>
  </si>
  <si>
    <t>CD74_8_E</t>
  </si>
  <si>
    <t>CD74_10_E</t>
  </si>
  <si>
    <t>CD74_11_E</t>
  </si>
  <si>
    <t>CD74_14_E</t>
  </si>
  <si>
    <t>CD74_15_E</t>
  </si>
  <si>
    <t>CD74_17_E</t>
  </si>
  <si>
    <t>CD74_18_E</t>
  </si>
  <si>
    <t>CD74_20_E</t>
  </si>
  <si>
    <t>CD74_21_E</t>
  </si>
  <si>
    <t>CD75_31_E</t>
  </si>
  <si>
    <t>CD75_34_E</t>
  </si>
  <si>
    <t>CD74_2_R</t>
  </si>
  <si>
    <t>05/31/18</t>
  </si>
  <si>
    <t>06/14/18</t>
  </si>
  <si>
    <t>06/15/18</t>
  </si>
  <si>
    <t>11/27/18</t>
  </si>
  <si>
    <t>02/05/19</t>
  </si>
  <si>
    <t>CD74_3_R</t>
  </si>
  <si>
    <t>CD74_4A_R</t>
  </si>
  <si>
    <t>CD74_4B_R</t>
  </si>
  <si>
    <t>CD74_8_R</t>
  </si>
  <si>
    <t>CD74_10_R</t>
  </si>
  <si>
    <t>CD74_11_R</t>
  </si>
  <si>
    <t>CD74_12_R</t>
  </si>
  <si>
    <t>CD74_14_R</t>
  </si>
  <si>
    <t>CD74_15_R</t>
  </si>
  <si>
    <t>CD74_16_R</t>
  </si>
  <si>
    <t>CD74_17_R</t>
  </si>
  <si>
    <t>CD74_18_R</t>
  </si>
  <si>
    <t>CD74_19_R</t>
  </si>
  <si>
    <t>CD74_20_R</t>
  </si>
  <si>
    <t>CD74_21_R</t>
  </si>
  <si>
    <t>CD75_30_R</t>
  </si>
  <si>
    <t>CD75_31_R</t>
  </si>
  <si>
    <t>CD75_32_R</t>
  </si>
  <si>
    <t>CD75_34_R</t>
  </si>
  <si>
    <t>Aliquot f</t>
  </si>
  <si>
    <t>Aliquot g</t>
  </si>
  <si>
    <t>06/20/19</t>
  </si>
  <si>
    <t>CD74_COW_A</t>
  </si>
  <si>
    <t>03/23/19</t>
  </si>
  <si>
    <t>03/25/19</t>
  </si>
  <si>
    <t>04/24/19</t>
  </si>
  <si>
    <t>CD74_2_D</t>
  </si>
  <si>
    <t>03/24/19</t>
  </si>
  <si>
    <t>CD74_4a_D</t>
  </si>
  <si>
    <t>CD74_4b_D</t>
  </si>
  <si>
    <t>CD74_8_D</t>
  </si>
  <si>
    <t>CD74_10D</t>
  </si>
  <si>
    <t>CD74_11_D</t>
  </si>
  <si>
    <t>CD74_14_D</t>
  </si>
  <si>
    <t>CD74_15_D</t>
  </si>
  <si>
    <t>CD74_17_D</t>
  </si>
  <si>
    <t>CD74_18_D</t>
  </si>
  <si>
    <t>CD74_20_D</t>
  </si>
  <si>
    <t>CD74_21_D</t>
  </si>
  <si>
    <t>CD75_31_D</t>
  </si>
  <si>
    <t>CD75_34_D</t>
  </si>
  <si>
    <t>06/21/19</t>
  </si>
  <si>
    <t>07/01/19</t>
  </si>
  <si>
    <t>Fauna</t>
  </si>
  <si>
    <t>CD74_10_D</t>
  </si>
  <si>
    <t>Species</t>
  </si>
  <si>
    <t>Cow</t>
  </si>
  <si>
    <t>07/25/19</t>
  </si>
  <si>
    <t>07/26/19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</si>
</sst>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/>
  </cellStyleXfs>
  <cellXfs count="38">
    <xf numFmtId="0" fontId="0" fillId="0" borderId="0" xfId="0"/>
    <xf numFmtId="0" fontId="0" fillId="0" borderId="0" xfId="0" quotePrefix="1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0" fontId="3" fillId="0" borderId="0" xfId="0" applyFont="1"/>
    <xf numFmtId="0" fontId="4" fillId="0" borderId="0" xfId="0" applyFont="1"/>
    <xf numFmtId="2" fontId="5" fillId="0" borderId="0" xfId="0" applyNumberFormat="1" applyFont="1"/>
    <xf numFmtId="0" fontId="6" fillId="0" borderId="0" xfId="0" applyFont="1"/>
    <xf numFmtId="0" fontId="7" fillId="0" borderId="0" xfId="0" applyFont="1"/>
    <xf numFmtId="164" fontId="9" fillId="0" borderId="0" xfId="0" applyNumberFormat="1" applyFont="1"/>
    <xf numFmtId="2" fontId="9" fillId="0" borderId="0" xfId="0" applyNumberFormat="1" applyFont="1"/>
    <xf numFmtId="0" fontId="10" fillId="0" borderId="0" xfId="1" quotePrefix="1"/>
    <xf numFmtId="0" fontId="10" fillId="0" borderId="0" xfId="1"/>
    <xf numFmtId="0" fontId="11" fillId="0" borderId="0" xfId="1" quotePrefix="1" applyFont="1"/>
    <xf numFmtId="0" fontId="11" fillId="0" borderId="0" xfId="1" quotePrefix="1" applyFont="1" applyFill="1"/>
    <xf numFmtId="0" fontId="11" fillId="0" borderId="0" xfId="1" applyFont="1"/>
    <xf numFmtId="0" fontId="11" fillId="0" borderId="0" xfId="0" quotePrefix="1" applyFont="1"/>
    <xf numFmtId="0" fontId="8" fillId="0" borderId="0" xfId="0" applyFont="1"/>
    <xf numFmtId="0" fontId="8" fillId="0" borderId="0" xfId="0" quotePrefix="1" applyFont="1"/>
    <xf numFmtId="0" fontId="0" fillId="0" borderId="0" xfId="0" quotePrefix="1" applyFill="1"/>
    <xf numFmtId="0" fontId="8" fillId="0" borderId="0" xfId="0" quotePrefix="1" applyFont="1" applyFill="1"/>
    <xf numFmtId="0" fontId="8" fillId="0" borderId="0" xfId="0" applyFont="1" applyFill="1"/>
    <xf numFmtId="0" fontId="11" fillId="0" borderId="0" xfId="0" quotePrefix="1" applyFont="1" applyFill="1"/>
    <xf numFmtId="0" fontId="0" fillId="0" borderId="0" xfId="0" applyFill="1"/>
    <xf numFmtId="0" fontId="12" fillId="0" borderId="0" xfId="0" applyFont="1" applyFill="1"/>
    <xf numFmtId="0" fontId="13" fillId="0" borderId="0" xfId="0" applyFont="1"/>
    <xf numFmtId="2" fontId="0" fillId="0" borderId="0" xfId="0" applyNumberFormat="1" applyFill="1"/>
    <xf numFmtId="0" fontId="11" fillId="0" borderId="0" xfId="1" applyFont="1" applyFill="1"/>
    <xf numFmtId="0" fontId="10" fillId="0" borderId="0" xfId="1" quotePrefix="1" applyFill="1"/>
    <xf numFmtId="0" fontId="10" fillId="0" borderId="0" xfId="1" applyFill="1"/>
    <xf numFmtId="0" fontId="11" fillId="0" borderId="0" xfId="0" applyFont="1" applyFill="1"/>
    <xf numFmtId="0" fontId="2" fillId="0" borderId="0" xfId="0" applyFont="1" applyFill="1"/>
    <xf numFmtId="0" fontId="2" fillId="0" borderId="0" xfId="0" quotePrefix="1" applyFont="1" applyFill="1"/>
    <xf numFmtId="0" fontId="12" fillId="0" borderId="0" xfId="1" quotePrefix="1" applyFont="1" applyFill="1"/>
    <xf numFmtId="0" fontId="12" fillId="0" borderId="0" xfId="1" applyFont="1" applyFill="1"/>
    <xf numFmtId="2" fontId="2" fillId="0" borderId="0" xfId="0" applyNumberFormat="1" applyFont="1" applyFill="1"/>
    <xf numFmtId="0" fontId="1" fillId="0" borderId="0" xfId="0" applyFont="1" applyFill="1"/>
  </cellXfs>
  <cellStyles count="2">
    <cellStyle name="Normal" xfId="0" builtinId="0"/>
    <cellStyle name="Normal 2" xfId="1" xr:uid="{47BAF40B-3A41-3C44-B3AD-2C7B47292C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CN'!$C$2:$C$21</c:f>
              <c:numCache>
                <c:formatCode>0.00</c:formatCode>
                <c:ptCount val="20"/>
                <c:pt idx="0">
                  <c:v>-20.228000000000005</c:v>
                </c:pt>
                <c:pt idx="1">
                  <c:v>-20.851333333333333</c:v>
                </c:pt>
                <c:pt idx="2">
                  <c:v>-20.474</c:v>
                </c:pt>
                <c:pt idx="3">
                  <c:v>-20.253333333333334</c:v>
                </c:pt>
                <c:pt idx="4">
                  <c:v>-20.341666666666665</c:v>
                </c:pt>
                <c:pt idx="5">
                  <c:v>-20.405333333333335</c:v>
                </c:pt>
                <c:pt idx="6">
                  <c:v>-20.542333333333332</c:v>
                </c:pt>
                <c:pt idx="7">
                  <c:v>-20.233999999999998</c:v>
                </c:pt>
                <c:pt idx="8">
                  <c:v>-20.414666666666665</c:v>
                </c:pt>
                <c:pt idx="9">
                  <c:v>-20.422333333333331</c:v>
                </c:pt>
                <c:pt idx="10">
                  <c:v>-20.498999999999999</c:v>
                </c:pt>
                <c:pt idx="11">
                  <c:v>-20.531333333333333</c:v>
                </c:pt>
                <c:pt idx="12">
                  <c:v>-20.556000000000001</c:v>
                </c:pt>
                <c:pt idx="13">
                  <c:v>-20.066333333333333</c:v>
                </c:pt>
                <c:pt idx="14">
                  <c:v>-20.225000000000001</c:v>
                </c:pt>
                <c:pt idx="15">
                  <c:v>-20.147666666666666</c:v>
                </c:pt>
                <c:pt idx="16">
                  <c:v>-20.524000000000001</c:v>
                </c:pt>
                <c:pt idx="17">
                  <c:v>-20.829000000000001</c:v>
                </c:pt>
                <c:pt idx="18">
                  <c:v>-20.200666666666667</c:v>
                </c:pt>
                <c:pt idx="19">
                  <c:v>-20.362333333333336</c:v>
                </c:pt>
              </c:numCache>
            </c:numRef>
          </c:xVal>
          <c:yVal>
            <c:numRef>
              <c:f>'All CN'!$D$2:$D$21</c:f>
              <c:numCache>
                <c:formatCode>0.00</c:formatCode>
                <c:ptCount val="20"/>
                <c:pt idx="0">
                  <c:v>9.1126666666666658</c:v>
                </c:pt>
                <c:pt idx="1">
                  <c:v>8.4753333333333316</c:v>
                </c:pt>
                <c:pt idx="2">
                  <c:v>8.5729999999999986</c:v>
                </c:pt>
                <c:pt idx="3">
                  <c:v>6.5566666666666675</c:v>
                </c:pt>
                <c:pt idx="4">
                  <c:v>9.6866666666666674</c:v>
                </c:pt>
                <c:pt idx="5">
                  <c:v>6.5413333333333332</c:v>
                </c:pt>
                <c:pt idx="6">
                  <c:v>6.8290000000000006</c:v>
                </c:pt>
                <c:pt idx="7">
                  <c:v>10.569333333333333</c:v>
                </c:pt>
                <c:pt idx="8">
                  <c:v>8.5513333333333321</c:v>
                </c:pt>
                <c:pt idx="9">
                  <c:v>6.3979999999999997</c:v>
                </c:pt>
                <c:pt idx="10">
                  <c:v>9.5640000000000001</c:v>
                </c:pt>
                <c:pt idx="11">
                  <c:v>9.3426666666666662</c:v>
                </c:pt>
                <c:pt idx="12">
                  <c:v>10.056666666666667</c:v>
                </c:pt>
                <c:pt idx="13">
                  <c:v>7.2746666666666657</c:v>
                </c:pt>
                <c:pt idx="14">
                  <c:v>8.1326666666666672</c:v>
                </c:pt>
                <c:pt idx="15">
                  <c:v>9.0016666666666652</c:v>
                </c:pt>
                <c:pt idx="16">
                  <c:v>9.0743333333333336</c:v>
                </c:pt>
                <c:pt idx="17">
                  <c:v>7.085</c:v>
                </c:pt>
                <c:pt idx="18">
                  <c:v>9.5346666666666664</c:v>
                </c:pt>
                <c:pt idx="19">
                  <c:v>9.2879999999999985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5-8845-B32E-B3C4F9956127}"/>
            </c:ext>
          </c:extLst>
        </c:ser>
        <c:ser>
          <c:idx val="1"/>
          <c:order val="1"/>
          <c:tx>
            <c:v>Dentine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CN'!$C$23:$C$36</c:f>
              <c:numCache>
                <c:formatCode>0.00</c:formatCode>
                <c:ptCount val="14"/>
                <c:pt idx="0">
                  <c:v>-19.749666666666666</c:v>
                </c:pt>
                <c:pt idx="1">
                  <c:v>-19.908666666666665</c:v>
                </c:pt>
                <c:pt idx="2">
                  <c:v>-20.054999999999996</c:v>
                </c:pt>
                <c:pt idx="3">
                  <c:v>-20.8185</c:v>
                </c:pt>
                <c:pt idx="4">
                  <c:v>-19.984333333333336</c:v>
                </c:pt>
                <c:pt idx="5">
                  <c:v>-19.993666666666666</c:v>
                </c:pt>
                <c:pt idx="6">
                  <c:v>-19.869</c:v>
                </c:pt>
                <c:pt idx="7">
                  <c:v>-19.888999999999999</c:v>
                </c:pt>
                <c:pt idx="8">
                  <c:v>-20.645333333333333</c:v>
                </c:pt>
                <c:pt idx="9">
                  <c:v>-20.194666666666667</c:v>
                </c:pt>
                <c:pt idx="10">
                  <c:v>-19.746333333333336</c:v>
                </c:pt>
                <c:pt idx="11">
                  <c:v>-19.910666666666668</c:v>
                </c:pt>
                <c:pt idx="12">
                  <c:v>-20.050666666666668</c:v>
                </c:pt>
                <c:pt idx="13">
                  <c:v>-19.983333333333334</c:v>
                </c:pt>
              </c:numCache>
            </c:numRef>
          </c:xVal>
          <c:yVal>
            <c:numRef>
              <c:f>'All CN'!$D$23:$D$36</c:f>
              <c:numCache>
                <c:formatCode>0.00</c:formatCode>
                <c:ptCount val="14"/>
                <c:pt idx="0">
                  <c:v>10.244666666666665</c:v>
                </c:pt>
                <c:pt idx="1">
                  <c:v>8.4333333333333336</c:v>
                </c:pt>
                <c:pt idx="2">
                  <c:v>7.1456666666666662</c:v>
                </c:pt>
                <c:pt idx="3">
                  <c:v>9.527000000000001</c:v>
                </c:pt>
                <c:pt idx="4">
                  <c:v>6.9980000000000002</c:v>
                </c:pt>
                <c:pt idx="5">
                  <c:v>8.2423333333333328</c:v>
                </c:pt>
                <c:pt idx="6">
                  <c:v>10.518333333333333</c:v>
                </c:pt>
                <c:pt idx="7">
                  <c:v>6.7010000000000005</c:v>
                </c:pt>
                <c:pt idx="8">
                  <c:v>11.581666666666669</c:v>
                </c:pt>
                <c:pt idx="9">
                  <c:v>10.408333333333333</c:v>
                </c:pt>
                <c:pt idx="10">
                  <c:v>9.8056666666666672</c:v>
                </c:pt>
                <c:pt idx="11">
                  <c:v>10.847666666666667</c:v>
                </c:pt>
                <c:pt idx="12">
                  <c:v>8.8723333333333354</c:v>
                </c:pt>
                <c:pt idx="13">
                  <c:v>10.491000000000001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5-8845-B32E-B3C4F9956127}"/>
            </c:ext>
          </c:extLst>
        </c:ser>
        <c:ser>
          <c:idx val="2"/>
          <c:order val="2"/>
          <c:tx>
            <c:v>Cow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CN'!$C$22</c:f>
              <c:numCache>
                <c:formatCode>0.00</c:formatCode>
                <c:ptCount val="1"/>
                <c:pt idx="0">
                  <c:v>-22.221999999999998</c:v>
                </c:pt>
              </c:numCache>
            </c:numRef>
          </c:xVal>
          <c:yVal>
            <c:numRef>
              <c:f>'All CN'!$D$22</c:f>
              <c:numCache>
                <c:formatCode>0.00</c:formatCode>
                <c:ptCount val="1"/>
                <c:pt idx="0">
                  <c:v>7.3156666666666661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9-1C46-8221-DAFC7B0D9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759696"/>
        <c:axId val="1110741600"/>
      </c:scatterChart>
      <c:valAx>
        <c:axId val="1110759696"/>
        <c:scaling>
          <c:orientation val="minMax"/>
          <c:max val="-19"/>
          <c:min val="-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41600"/>
        <c:crosses val="autoZero"/>
        <c:crossBetween val="midCat"/>
      </c:valAx>
      <c:valAx>
        <c:axId val="111074160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5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0</xdr:row>
      <xdr:rowOff>177800</xdr:rowOff>
    </xdr:from>
    <xdr:to>
      <xdr:col>16</xdr:col>
      <xdr:colOff>749300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EDB240-56F8-2C47-B192-7F4F02C48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B7FF-1668-B544-93EC-F5184E066B27}">
  <dimension ref="A1:BG37"/>
  <sheetViews>
    <sheetView topLeftCell="AP1" workbookViewId="0">
      <selection activeCell="AX27" sqref="AX27"/>
    </sheetView>
  </sheetViews>
  <sheetFormatPr baseColWidth="10" defaultRowHeight="16" x14ac:dyDescent="0.2"/>
  <sheetData>
    <row r="1" spans="1:59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1</v>
      </c>
      <c r="J1" s="8" t="s">
        <v>2</v>
      </c>
      <c r="K1" s="8" t="s">
        <v>3</v>
      </c>
      <c r="L1" s="8" t="s">
        <v>4</v>
      </c>
      <c r="M1" s="8" t="s">
        <v>5</v>
      </c>
      <c r="N1" s="8" t="s">
        <v>6</v>
      </c>
      <c r="O1" s="8" t="s">
        <v>7</v>
      </c>
      <c r="P1" s="8" t="s">
        <v>1</v>
      </c>
      <c r="Q1" s="8" t="s">
        <v>2</v>
      </c>
      <c r="R1" s="8" t="s">
        <v>3</v>
      </c>
      <c r="S1" s="8" t="s">
        <v>4</v>
      </c>
      <c r="T1" s="8" t="s">
        <v>5</v>
      </c>
      <c r="U1" s="8" t="s">
        <v>6</v>
      </c>
      <c r="V1" s="8" t="s">
        <v>7</v>
      </c>
      <c r="W1" s="8" t="s">
        <v>1</v>
      </c>
      <c r="X1" s="8" t="s">
        <v>2</v>
      </c>
      <c r="Y1" s="8" t="s">
        <v>3</v>
      </c>
      <c r="Z1" s="8" t="s">
        <v>4</v>
      </c>
      <c r="AA1" s="8" t="s">
        <v>5</v>
      </c>
      <c r="AB1" s="8" t="s">
        <v>6</v>
      </c>
      <c r="AC1" s="8" t="s">
        <v>7</v>
      </c>
      <c r="AD1" s="8" t="s">
        <v>1</v>
      </c>
      <c r="AE1" s="8" t="s">
        <v>2</v>
      </c>
      <c r="AF1" s="8" t="s">
        <v>3</v>
      </c>
      <c r="AG1" s="8" t="s">
        <v>4</v>
      </c>
      <c r="AH1" s="8" t="s">
        <v>5</v>
      </c>
      <c r="AI1" s="8" t="s">
        <v>6</v>
      </c>
      <c r="AJ1" s="8" t="s">
        <v>7</v>
      </c>
      <c r="AK1" s="8" t="s">
        <v>1</v>
      </c>
      <c r="AL1" s="8" t="s">
        <v>2</v>
      </c>
      <c r="AM1" s="8" t="s">
        <v>3</v>
      </c>
      <c r="AN1" s="8" t="s">
        <v>4</v>
      </c>
      <c r="AO1" s="8" t="s">
        <v>5</v>
      </c>
      <c r="AP1" s="8" t="s">
        <v>6</v>
      </c>
      <c r="AQ1" s="8" t="s">
        <v>7</v>
      </c>
      <c r="AR1" s="8" t="s">
        <v>1</v>
      </c>
      <c r="AS1" s="8" t="s">
        <v>2</v>
      </c>
      <c r="AT1" s="8" t="s">
        <v>3</v>
      </c>
      <c r="AU1" s="8" t="s">
        <v>4</v>
      </c>
      <c r="AV1" s="8" t="s">
        <v>5</v>
      </c>
      <c r="AW1" s="8" t="s">
        <v>6</v>
      </c>
      <c r="AX1" s="8" t="s">
        <v>7</v>
      </c>
      <c r="AY1" s="8" t="s">
        <v>8</v>
      </c>
      <c r="AZ1" s="8" t="s">
        <v>9</v>
      </c>
      <c r="BA1" s="8" t="s">
        <v>10</v>
      </c>
      <c r="BB1" s="8" t="s">
        <v>11</v>
      </c>
      <c r="BC1" s="8" t="s">
        <v>12</v>
      </c>
      <c r="BD1" s="8" t="s">
        <v>13</v>
      </c>
      <c r="BE1" s="8" t="s">
        <v>14</v>
      </c>
      <c r="BF1" s="8" t="s">
        <v>15</v>
      </c>
      <c r="BG1" s="8" t="s">
        <v>16</v>
      </c>
    </row>
    <row r="2" spans="1:59" x14ac:dyDescent="0.2">
      <c r="A2" s="9"/>
      <c r="B2" s="9"/>
      <c r="C2" s="9" t="s">
        <v>17</v>
      </c>
      <c r="D2" s="9" t="s">
        <v>17</v>
      </c>
      <c r="E2" s="9" t="s">
        <v>17</v>
      </c>
      <c r="F2" s="9" t="s">
        <v>17</v>
      </c>
      <c r="G2" s="9" t="s">
        <v>17</v>
      </c>
      <c r="H2" s="9" t="s">
        <v>17</v>
      </c>
      <c r="I2" s="9"/>
      <c r="J2" s="9" t="s">
        <v>18</v>
      </c>
      <c r="K2" s="9" t="s">
        <v>18</v>
      </c>
      <c r="L2" s="9" t="s">
        <v>18</v>
      </c>
      <c r="M2" s="9" t="s">
        <v>18</v>
      </c>
      <c r="N2" s="9" t="s">
        <v>18</v>
      </c>
      <c r="O2" s="9" t="s">
        <v>18</v>
      </c>
      <c r="P2" s="9"/>
      <c r="Q2" s="9" t="s">
        <v>19</v>
      </c>
      <c r="R2" s="9" t="s">
        <v>19</v>
      </c>
      <c r="S2" s="9" t="s">
        <v>19</v>
      </c>
      <c r="T2" s="9" t="s">
        <v>19</v>
      </c>
      <c r="U2" s="9" t="s">
        <v>19</v>
      </c>
      <c r="V2" s="9" t="s">
        <v>19</v>
      </c>
      <c r="W2" s="9"/>
      <c r="X2" s="9" t="s">
        <v>20</v>
      </c>
      <c r="Y2" s="9" t="s">
        <v>20</v>
      </c>
      <c r="Z2" s="9" t="s">
        <v>20</v>
      </c>
      <c r="AA2" s="9" t="s">
        <v>20</v>
      </c>
      <c r="AB2" s="9" t="s">
        <v>20</v>
      </c>
      <c r="AC2" s="9" t="s">
        <v>20</v>
      </c>
      <c r="AD2" s="9"/>
      <c r="AE2" s="9" t="s">
        <v>31</v>
      </c>
      <c r="AF2" s="9" t="s">
        <v>31</v>
      </c>
      <c r="AG2" s="9" t="s">
        <v>31</v>
      </c>
      <c r="AH2" s="9" t="s">
        <v>31</v>
      </c>
      <c r="AI2" s="9" t="s">
        <v>31</v>
      </c>
      <c r="AJ2" s="9" t="s">
        <v>31</v>
      </c>
      <c r="AK2" s="9"/>
      <c r="AL2" s="9" t="s">
        <v>71</v>
      </c>
      <c r="AM2" s="9" t="s">
        <v>71</v>
      </c>
      <c r="AN2" s="9" t="s">
        <v>71</v>
      </c>
      <c r="AO2" s="9" t="s">
        <v>71</v>
      </c>
      <c r="AP2" s="9" t="s">
        <v>71</v>
      </c>
      <c r="AQ2" s="9" t="s">
        <v>71</v>
      </c>
      <c r="AR2" s="9"/>
      <c r="AS2" s="9" t="s">
        <v>72</v>
      </c>
      <c r="AT2" s="9" t="s">
        <v>72</v>
      </c>
      <c r="AU2" s="9" t="s">
        <v>72</v>
      </c>
      <c r="AV2" s="9" t="s">
        <v>72</v>
      </c>
      <c r="AW2" s="9" t="s">
        <v>72</v>
      </c>
      <c r="AX2" s="9" t="s">
        <v>72</v>
      </c>
      <c r="BB2" s="9"/>
      <c r="BC2" s="9"/>
      <c r="BD2" s="9"/>
      <c r="BE2" s="9"/>
      <c r="BF2" s="9"/>
      <c r="BG2" s="9"/>
    </row>
    <row r="3" spans="1:59" x14ac:dyDescent="0.2">
      <c r="A3" s="1" t="s">
        <v>46</v>
      </c>
      <c r="B3" s="1" t="s">
        <v>47</v>
      </c>
      <c r="C3" s="1">
        <v>0.84</v>
      </c>
      <c r="D3" s="1">
        <v>37.580728000000001</v>
      </c>
      <c r="E3" s="1">
        <v>-20.172999999999998</v>
      </c>
      <c r="F3" s="1">
        <v>13.3746352</v>
      </c>
      <c r="G3" s="18">
        <v>9.1969999999999992</v>
      </c>
      <c r="H3">
        <v>3.2781591431119308</v>
      </c>
      <c r="I3" s="1" t="s">
        <v>48</v>
      </c>
      <c r="J3" s="1">
        <v>0.85</v>
      </c>
      <c r="K3" s="1">
        <v>39.940274500000001</v>
      </c>
      <c r="L3" s="1">
        <v>-20.228000000000002</v>
      </c>
      <c r="M3">
        <v>14.2583217</v>
      </c>
      <c r="N3">
        <v>9.1129999999999995</v>
      </c>
      <c r="O3">
        <v>3.2680555185303941</v>
      </c>
      <c r="P3" s="1" t="s">
        <v>49</v>
      </c>
      <c r="Q3" s="1">
        <v>0.78</v>
      </c>
      <c r="R3" s="1">
        <v>39.809347699999996</v>
      </c>
      <c r="S3" s="1">
        <v>-20.225000000000001</v>
      </c>
      <c r="T3" s="1">
        <v>14.317330500000001</v>
      </c>
      <c r="U3" s="18">
        <v>9.1169999999999991</v>
      </c>
      <c r="V3">
        <f>(R3/T3)*(14/12)</f>
        <v>3.2439175014737094</v>
      </c>
      <c r="W3" s="15" t="s">
        <v>50</v>
      </c>
      <c r="X3" s="15">
        <v>0.84</v>
      </c>
      <c r="Y3" s="15">
        <v>42.871552700000002</v>
      </c>
      <c r="Z3" s="15">
        <v>-20.201000000000001</v>
      </c>
      <c r="AA3" s="15">
        <v>15.4573926</v>
      </c>
      <c r="AB3" s="14">
        <v>8.7029999999999994</v>
      </c>
      <c r="AC3" s="16">
        <f>(Y3/AA3)*(14/12)</f>
        <v>3.2357858002088484</v>
      </c>
      <c r="AD3" s="12" t="s">
        <v>51</v>
      </c>
      <c r="AE3" s="12">
        <v>0.83</v>
      </c>
      <c r="AF3" s="12">
        <v>40.099404700000001</v>
      </c>
      <c r="AG3" s="12">
        <v>-20.196000000000002</v>
      </c>
      <c r="AH3" s="12">
        <v>14.5154821</v>
      </c>
      <c r="AI3" s="13">
        <v>9.1289999999999996</v>
      </c>
      <c r="AJ3" s="13">
        <f>(AF3/AH3)*(14/12)</f>
        <v>3.2229476426874362</v>
      </c>
      <c r="AK3" s="1" t="s">
        <v>73</v>
      </c>
      <c r="AL3" s="1">
        <v>0.75</v>
      </c>
      <c r="AM3" s="1">
        <v>38.078852500000004</v>
      </c>
      <c r="AN3" s="1">
        <v>-20.260000000000002</v>
      </c>
      <c r="AO3" s="1">
        <v>12.841357</v>
      </c>
      <c r="AP3">
        <v>9.0960000000000001</v>
      </c>
      <c r="AQ3">
        <v>3.4595508805390796</v>
      </c>
      <c r="AY3">
        <f>AVERAGE(L3,AG3,AN3)</f>
        <v>-20.228000000000005</v>
      </c>
      <c r="AZ3">
        <f>STDEV(L3,AG3,AN3)</f>
        <v>3.2000000000000028E-2</v>
      </c>
      <c r="BA3">
        <v>3</v>
      </c>
      <c r="BB3">
        <f>AVERAGE(N3,AI3,AP3)</f>
        <v>9.1126666666666658</v>
      </c>
      <c r="BC3">
        <f>STDEV(N3,AI3,AP3)</f>
        <v>1.6502525059315151E-2</v>
      </c>
      <c r="BD3">
        <v>3</v>
      </c>
      <c r="BE3">
        <f>AVERAGE(O3,AJ3,AQ3)</f>
        <v>3.3168513472523031</v>
      </c>
      <c r="BF3">
        <f>STDEV(O3,AJ3,AQ3)</f>
        <v>0.1256226401408749</v>
      </c>
      <c r="BG3">
        <f t="shared" ref="BG3:BG22" si="0">BD3</f>
        <v>3</v>
      </c>
    </row>
    <row r="4" spans="1:59" s="24" customFormat="1" x14ac:dyDescent="0.2">
      <c r="A4" s="20" t="s">
        <v>52</v>
      </c>
      <c r="B4" s="20" t="s">
        <v>47</v>
      </c>
      <c r="C4" s="20">
        <v>0.86</v>
      </c>
      <c r="D4" s="20">
        <v>30.251900599999999</v>
      </c>
      <c r="E4" s="20">
        <v>-20.824999999999999</v>
      </c>
      <c r="F4" s="20">
        <v>10.0838553</v>
      </c>
      <c r="G4" s="22">
        <v>8.6269999999999989</v>
      </c>
      <c r="H4" s="24">
        <v>3.5000387236152957</v>
      </c>
      <c r="I4" s="20" t="s">
        <v>48</v>
      </c>
      <c r="J4" s="20">
        <v>0.76</v>
      </c>
      <c r="K4" s="20">
        <v>32.303622300000001</v>
      </c>
      <c r="L4" s="20">
        <v>-20.806999999999999</v>
      </c>
      <c r="M4" s="24">
        <v>10.706303500000001</v>
      </c>
      <c r="N4" s="24">
        <v>8.4860000000000007</v>
      </c>
      <c r="O4" s="24">
        <v>3.5201280582042163</v>
      </c>
      <c r="P4" s="20" t="s">
        <v>49</v>
      </c>
      <c r="Q4" s="20">
        <v>0.88</v>
      </c>
      <c r="R4" s="20">
        <v>29.3370225</v>
      </c>
      <c r="S4" s="20">
        <v>-20.873999999999999</v>
      </c>
      <c r="T4" s="20">
        <v>9.7933824999999999</v>
      </c>
      <c r="U4" s="22">
        <v>8.5729999999999986</v>
      </c>
      <c r="V4" s="24">
        <f t="shared" ref="V4:V22" si="1">(R4/T4)*(14/12)</f>
        <v>3.4948626023746137</v>
      </c>
      <c r="W4" s="15" t="s">
        <v>50</v>
      </c>
      <c r="X4" s="15">
        <v>0.71</v>
      </c>
      <c r="Y4" s="15">
        <v>31.079183799999999</v>
      </c>
      <c r="Z4" s="15">
        <v>-20.867000000000001</v>
      </c>
      <c r="AA4" s="15">
        <v>10.396233000000001</v>
      </c>
      <c r="AB4" s="15">
        <v>7.8380000000000001</v>
      </c>
      <c r="AC4" s="28">
        <f t="shared" ref="AC4:AC22" si="2">(Y4/AA4)*(14/12)</f>
        <v>3.4877101895144773</v>
      </c>
      <c r="AD4" s="29" t="s">
        <v>51</v>
      </c>
      <c r="AE4" s="29">
        <v>0.77</v>
      </c>
      <c r="AF4" s="29">
        <v>29.4435848</v>
      </c>
      <c r="AG4" s="29">
        <v>-20.859000000000002</v>
      </c>
      <c r="AH4" s="29">
        <v>9.8896771999999995</v>
      </c>
      <c r="AI4" s="30">
        <v>8.4539999999999988</v>
      </c>
      <c r="AJ4" s="30">
        <f t="shared" ref="AJ4:AJ22" si="3">(AF4/AH4)*(14/12)</f>
        <v>3.4734044639326891</v>
      </c>
      <c r="AK4" s="20" t="s">
        <v>73</v>
      </c>
      <c r="AL4" s="20">
        <v>0.72</v>
      </c>
      <c r="AM4" s="20">
        <v>29.103261799999999</v>
      </c>
      <c r="AN4" s="20">
        <v>-20.965</v>
      </c>
      <c r="AO4" s="20">
        <v>9.0471310000000003</v>
      </c>
      <c r="AP4" s="24">
        <v>8.548</v>
      </c>
      <c r="AQ4" s="31">
        <v>3.7529914658396497</v>
      </c>
      <c r="AR4" s="20" t="s">
        <v>99</v>
      </c>
      <c r="AS4" s="20">
        <v>0.77</v>
      </c>
      <c r="AT4" s="20">
        <v>27.544279400000001</v>
      </c>
      <c r="AU4" s="20">
        <v>-20.888000000000002</v>
      </c>
      <c r="AV4" s="20">
        <v>9.3806130999999997</v>
      </c>
      <c r="AW4" s="24">
        <v>8.4859999999999989</v>
      </c>
      <c r="AX4" s="24">
        <v>3.4256814869950598</v>
      </c>
      <c r="AY4" s="24">
        <f>AVERAGE(L4,AG4,AU4)</f>
        <v>-20.851333333333333</v>
      </c>
      <c r="AZ4" s="24">
        <f>STDEV(L4,AG4,AU4)</f>
        <v>4.104063027456413E-2</v>
      </c>
      <c r="BA4" s="32">
        <v>3</v>
      </c>
      <c r="BB4" s="24">
        <f>AVERAGE(N4,AI4,AW4)</f>
        <v>8.4753333333333316</v>
      </c>
      <c r="BC4" s="24">
        <f>STDEV(N4,AI4,AW4)</f>
        <v>1.8475208614068556E-2</v>
      </c>
      <c r="BD4" s="24">
        <v>3</v>
      </c>
      <c r="BE4" s="24">
        <f>AVERAGE(O4,AJ4,AX4)</f>
        <v>3.4730713363773216</v>
      </c>
      <c r="BF4" s="24">
        <f>STDEV(O4,AJ4,AX4)</f>
        <v>4.7224166840376058E-2</v>
      </c>
      <c r="BG4" s="32">
        <v>3</v>
      </c>
    </row>
    <row r="5" spans="1:59" x14ac:dyDescent="0.2">
      <c r="A5" s="1" t="s">
        <v>53</v>
      </c>
      <c r="B5" s="1" t="s">
        <v>47</v>
      </c>
      <c r="C5" s="1">
        <v>0.7</v>
      </c>
      <c r="D5" s="1">
        <v>47.0235761</v>
      </c>
      <c r="E5" s="1">
        <v>-20.376999999999999</v>
      </c>
      <c r="F5" s="1">
        <v>16.783379199999999</v>
      </c>
      <c r="G5" s="18">
        <v>8.6199999999999992</v>
      </c>
      <c r="H5">
        <v>3.2687600112933954</v>
      </c>
      <c r="I5" s="1" t="s">
        <v>48</v>
      </c>
      <c r="J5" s="1">
        <v>0.86</v>
      </c>
      <c r="K5" s="1">
        <v>41.356726799999997</v>
      </c>
      <c r="L5" s="1">
        <v>-20.46</v>
      </c>
      <c r="M5">
        <v>14.7504124</v>
      </c>
      <c r="N5">
        <v>8.59</v>
      </c>
      <c r="O5">
        <v>3.2710620755254269</v>
      </c>
      <c r="P5" s="1" t="s">
        <v>49</v>
      </c>
      <c r="Q5" s="1">
        <v>0.7</v>
      </c>
      <c r="R5" s="1">
        <v>41.079622000000001</v>
      </c>
      <c r="S5" s="1">
        <v>-20.472999999999999</v>
      </c>
      <c r="T5" s="1">
        <v>14.6746</v>
      </c>
      <c r="U5" s="18">
        <v>8.5509999999999984</v>
      </c>
      <c r="V5">
        <f t="shared" si="1"/>
        <v>3.2659306329757998</v>
      </c>
      <c r="W5" s="15" t="s">
        <v>50</v>
      </c>
      <c r="X5" s="15">
        <v>0.8</v>
      </c>
      <c r="Y5" s="15">
        <v>38.011428100000003</v>
      </c>
      <c r="Z5" s="15">
        <v>-20.445</v>
      </c>
      <c r="AA5" s="15">
        <v>13.563808099999999</v>
      </c>
      <c r="AB5" s="14">
        <v>8.093</v>
      </c>
      <c r="AC5" s="16">
        <f t="shared" si="2"/>
        <v>3.2694849255989311</v>
      </c>
      <c r="AD5" s="12" t="s">
        <v>51</v>
      </c>
      <c r="AE5" s="12">
        <v>0.82</v>
      </c>
      <c r="AF5" s="12">
        <v>34.565747700000003</v>
      </c>
      <c r="AG5" s="12">
        <v>-20.468</v>
      </c>
      <c r="AH5" s="12">
        <v>12.4231362</v>
      </c>
      <c r="AI5" s="13">
        <v>8.5629999999999988</v>
      </c>
      <c r="AJ5" s="13">
        <f t="shared" si="3"/>
        <v>3.2460970402948655</v>
      </c>
      <c r="AK5" s="1" t="s">
        <v>73</v>
      </c>
      <c r="AL5" s="1">
        <v>0.71</v>
      </c>
      <c r="AM5" s="1">
        <v>32.271047500000002</v>
      </c>
      <c r="AN5" s="1">
        <v>-20.494</v>
      </c>
      <c r="AO5" s="1">
        <v>10.779918</v>
      </c>
      <c r="AP5">
        <v>8.5659999999999989</v>
      </c>
      <c r="AQ5">
        <v>3.492564175039798</v>
      </c>
      <c r="AY5">
        <f>AVERAGE(L5,AG5,AN5)</f>
        <v>-20.474</v>
      </c>
      <c r="AZ5">
        <f>STDEV(L5,AG5,AN5)</f>
        <v>1.7776388834630719E-2</v>
      </c>
      <c r="BA5">
        <v>3</v>
      </c>
      <c r="BB5">
        <f>AVERAGE(N5,AI5,AP5)</f>
        <v>8.5729999999999986</v>
      </c>
      <c r="BC5">
        <f>STDEV(N5,AI5,AP5)</f>
        <v>1.4798648586949303E-2</v>
      </c>
      <c r="BD5">
        <v>3</v>
      </c>
      <c r="BE5">
        <f>AVERAGE(O5,AJ5,AQ5)</f>
        <v>3.3365744302866971</v>
      </c>
      <c r="BF5">
        <f>STDEV(O5,AJ5,AQ5)</f>
        <v>0.13566655297868757</v>
      </c>
      <c r="BG5">
        <v>3</v>
      </c>
    </row>
    <row r="6" spans="1:59" s="32" customFormat="1" x14ac:dyDescent="0.2">
      <c r="A6" s="33" t="s">
        <v>54</v>
      </c>
      <c r="B6" s="33" t="s">
        <v>47</v>
      </c>
      <c r="C6" s="33">
        <v>0.78</v>
      </c>
      <c r="D6" s="33">
        <v>38.175078599999999</v>
      </c>
      <c r="E6" s="33">
        <v>-20.273</v>
      </c>
      <c r="F6" s="33">
        <v>13.434243499999999</v>
      </c>
      <c r="G6" s="32">
        <v>6.6189999999999998</v>
      </c>
      <c r="H6" s="32">
        <v>3.3152288552756994</v>
      </c>
      <c r="I6" s="33" t="s">
        <v>48</v>
      </c>
      <c r="J6" s="33">
        <v>9.9</v>
      </c>
      <c r="K6" s="33">
        <v>3.5292477999999998</v>
      </c>
      <c r="L6" s="33">
        <v>-20.172999999999998</v>
      </c>
      <c r="M6" s="32">
        <v>1.2404833</v>
      </c>
      <c r="N6" s="32">
        <v>6.5919999999999996</v>
      </c>
      <c r="O6" s="32">
        <v>3.3192351454200688</v>
      </c>
      <c r="P6" s="33" t="s">
        <v>49</v>
      </c>
      <c r="Q6" s="33">
        <v>0.85</v>
      </c>
      <c r="R6" s="33">
        <v>36.061587199999998</v>
      </c>
      <c r="S6" s="33">
        <v>-20.21</v>
      </c>
      <c r="T6" s="33">
        <v>12.704829800000001</v>
      </c>
      <c r="U6" s="32">
        <v>6.5990000000000002</v>
      </c>
      <c r="V6" s="32">
        <f t="shared" si="1"/>
        <v>3.3114848758802995</v>
      </c>
      <c r="W6" s="34" t="s">
        <v>50</v>
      </c>
      <c r="X6" s="34">
        <v>0.74</v>
      </c>
      <c r="Y6" s="34">
        <v>49.5284032</v>
      </c>
      <c r="Z6" s="34">
        <v>-20.175000000000001</v>
      </c>
      <c r="AA6" s="34">
        <v>17.422374399999999</v>
      </c>
      <c r="AB6" s="34">
        <v>6.52</v>
      </c>
      <c r="AC6" s="35">
        <f t="shared" si="2"/>
        <v>3.3166051733262414</v>
      </c>
      <c r="AD6" s="34" t="s">
        <v>51</v>
      </c>
      <c r="AE6" s="34">
        <v>0.7</v>
      </c>
      <c r="AF6" s="34">
        <v>44.892641300000001</v>
      </c>
      <c r="AG6" s="34">
        <v>-20.198</v>
      </c>
      <c r="AH6" s="34">
        <v>15.9661188</v>
      </c>
      <c r="AI6" s="35">
        <v>6.5589999999999993</v>
      </c>
      <c r="AJ6" s="35">
        <f t="shared" si="3"/>
        <v>3.2803681871221788</v>
      </c>
      <c r="AK6" s="33" t="s">
        <v>73</v>
      </c>
      <c r="AL6" s="33">
        <v>0.84</v>
      </c>
      <c r="AM6" s="33">
        <v>35.560299800000003</v>
      </c>
      <c r="AN6" s="33">
        <v>-20.236999999999998</v>
      </c>
      <c r="AO6" s="33">
        <v>11.726430499999999</v>
      </c>
      <c r="AP6" s="32">
        <v>6.5539999999999994</v>
      </c>
      <c r="AQ6" s="32">
        <v>3.5379066488590323</v>
      </c>
      <c r="AR6" s="33" t="s">
        <v>100</v>
      </c>
      <c r="AS6" s="33">
        <v>0.8</v>
      </c>
      <c r="AT6" s="33">
        <v>39.062799900000002</v>
      </c>
      <c r="AU6" s="33">
        <v>-20.324999999999999</v>
      </c>
      <c r="AV6" s="33">
        <v>14.346336900000001</v>
      </c>
      <c r="AW6" s="33">
        <v>6.5570000000000004</v>
      </c>
      <c r="AX6" s="32">
        <v>3.1766482878287912</v>
      </c>
      <c r="AY6" s="32">
        <f>AVERAGE(AG6,AN6,AU6)</f>
        <v>-20.253333333333334</v>
      </c>
      <c r="AZ6" s="32">
        <f>STDEV(AG6,AN6,AU6)</f>
        <v>6.5056385799806674E-2</v>
      </c>
      <c r="BA6" s="32">
        <v>3</v>
      </c>
      <c r="BB6" s="32">
        <f>AVERAGE(AI6,AP6,AW6)</f>
        <v>6.5566666666666675</v>
      </c>
      <c r="BC6" s="32">
        <f>STDEV(AI6,AP6,AW6)</f>
        <v>2.5166114784236004E-3</v>
      </c>
      <c r="BD6" s="32">
        <v>3</v>
      </c>
      <c r="BE6" s="32">
        <f>AVERAGE(AJ6,AQ6,AX6)</f>
        <v>3.3316410412700006</v>
      </c>
      <c r="BF6" s="32">
        <f>STDEV(AJ6,AQ6,AX6)</f>
        <v>0.18600693544304167</v>
      </c>
      <c r="BG6" s="32">
        <v>3</v>
      </c>
    </row>
    <row r="7" spans="1:59" x14ac:dyDescent="0.2">
      <c r="A7" s="1" t="s">
        <v>55</v>
      </c>
      <c r="B7" s="1" t="s">
        <v>47</v>
      </c>
      <c r="C7" s="1">
        <v>0.89</v>
      </c>
      <c r="D7" s="1">
        <v>41.354429500000002</v>
      </c>
      <c r="E7" s="1">
        <v>-20.21</v>
      </c>
      <c r="F7" s="1">
        <v>14.946213</v>
      </c>
      <c r="G7" s="18">
        <v>9.6820000000000004</v>
      </c>
      <c r="H7">
        <v>3.2280307002627802</v>
      </c>
      <c r="I7" s="1" t="s">
        <v>48</v>
      </c>
      <c r="J7" s="1">
        <v>0.81</v>
      </c>
      <c r="K7" s="1">
        <v>43.008789899999996</v>
      </c>
      <c r="L7" s="1">
        <v>-20.352</v>
      </c>
      <c r="M7">
        <v>15.531975600000001</v>
      </c>
      <c r="N7">
        <v>9.6590000000000007</v>
      </c>
      <c r="O7">
        <v>3.2305562951051758</v>
      </c>
      <c r="P7" s="1" t="s">
        <v>49</v>
      </c>
      <c r="Q7" s="1">
        <v>0.81</v>
      </c>
      <c r="R7" s="1">
        <v>41.331038999999997</v>
      </c>
      <c r="S7" s="1">
        <v>-20.332999999999998</v>
      </c>
      <c r="T7" s="1">
        <v>14.916347099999999</v>
      </c>
      <c r="U7" s="18">
        <v>9.7059999999999995</v>
      </c>
      <c r="V7">
        <f t="shared" si="1"/>
        <v>3.2326644839204635</v>
      </c>
      <c r="W7" s="15" t="s">
        <v>50</v>
      </c>
      <c r="X7" s="15">
        <v>0.83</v>
      </c>
      <c r="Y7" s="15">
        <v>45.150260299999999</v>
      </c>
      <c r="Z7" s="15">
        <v>-20.323</v>
      </c>
      <c r="AA7" s="15">
        <v>16.285622</v>
      </c>
      <c r="AB7" s="14">
        <v>9.4269999999999996</v>
      </c>
      <c r="AC7" s="16">
        <f t="shared" si="2"/>
        <v>3.2344668004288284</v>
      </c>
      <c r="AD7" s="12" t="s">
        <v>51</v>
      </c>
      <c r="AE7" s="12">
        <v>0.89</v>
      </c>
      <c r="AF7" s="12">
        <v>39.879967600000001</v>
      </c>
      <c r="AG7" s="12">
        <v>-20.337</v>
      </c>
      <c r="AH7" s="12">
        <v>14.5001757</v>
      </c>
      <c r="AI7" s="13">
        <v>9.7080000000000002</v>
      </c>
      <c r="AJ7" s="13">
        <f t="shared" si="3"/>
        <v>3.2086941447658921</v>
      </c>
      <c r="AK7" s="1" t="s">
        <v>73</v>
      </c>
      <c r="AL7" s="1">
        <v>0.85</v>
      </c>
      <c r="AM7" s="1">
        <v>39.901540500000003</v>
      </c>
      <c r="AN7" s="1">
        <v>-20.335999999999999</v>
      </c>
      <c r="AO7" s="1">
        <v>13.554341900000001</v>
      </c>
      <c r="AP7">
        <v>9.6929999999999996</v>
      </c>
      <c r="AQ7">
        <v>3.4344564711031826</v>
      </c>
      <c r="AY7">
        <f>AVERAGE(L7,AG7,AN7)</f>
        <v>-20.341666666666665</v>
      </c>
      <c r="AZ7">
        <f>STDEV(L7,AG7,AN7)</f>
        <v>8.9628864398332165E-3</v>
      </c>
      <c r="BA7">
        <v>3</v>
      </c>
      <c r="BB7">
        <f>AVERAGE(N7,AI7,AP7)</f>
        <v>9.6866666666666674</v>
      </c>
      <c r="BC7">
        <f>STDEV(N7,AI7,AP7)</f>
        <v>2.5106440076867041E-2</v>
      </c>
      <c r="BD7">
        <v>3</v>
      </c>
      <c r="BE7">
        <f>AVERAGE(O7,AJ7,AQ7)</f>
        <v>3.2912356369914169</v>
      </c>
      <c r="BF7">
        <f>STDEV(O7,AJ7,AQ7)</f>
        <v>0.12451362936288063</v>
      </c>
      <c r="BG7">
        <f t="shared" si="0"/>
        <v>3</v>
      </c>
    </row>
    <row r="8" spans="1:59" x14ac:dyDescent="0.2">
      <c r="A8" s="1" t="s">
        <v>56</v>
      </c>
      <c r="B8" s="1" t="s">
        <v>47</v>
      </c>
      <c r="C8" s="1">
        <v>0.81</v>
      </c>
      <c r="D8" s="1">
        <v>34.089745399999998</v>
      </c>
      <c r="E8" s="1">
        <v>-20.393000000000001</v>
      </c>
      <c r="F8" s="1">
        <v>11.842176800000001</v>
      </c>
      <c r="G8" s="18">
        <v>6.5359999999999996</v>
      </c>
      <c r="H8">
        <v>3.358450925452602</v>
      </c>
      <c r="I8" s="1" t="s">
        <v>48</v>
      </c>
      <c r="J8" s="1">
        <v>0.76</v>
      </c>
      <c r="K8" s="1">
        <v>32.7686061</v>
      </c>
      <c r="L8" s="1">
        <v>-20.396999999999998</v>
      </c>
      <c r="M8">
        <v>11.5034318</v>
      </c>
      <c r="N8">
        <v>6.5279999999999996</v>
      </c>
      <c r="O8">
        <v>3.3233595951775019</v>
      </c>
      <c r="P8" s="1" t="s">
        <v>49</v>
      </c>
      <c r="Q8" s="1">
        <v>0.86</v>
      </c>
      <c r="R8" s="1">
        <v>34.127248000000002</v>
      </c>
      <c r="S8" s="1">
        <v>-20.32</v>
      </c>
      <c r="T8" s="1">
        <v>12.0223157</v>
      </c>
      <c r="U8" s="18">
        <v>6.5549999999999997</v>
      </c>
      <c r="V8">
        <f t="shared" si="1"/>
        <v>3.3117681867784152</v>
      </c>
      <c r="W8" s="15" t="s">
        <v>50</v>
      </c>
      <c r="X8" s="15">
        <v>0.81</v>
      </c>
      <c r="Y8" s="15">
        <v>33.525505899999999</v>
      </c>
      <c r="Z8" s="15">
        <v>-20.402000000000001</v>
      </c>
      <c r="AA8" s="15">
        <v>11.832583100000001</v>
      </c>
      <c r="AB8" s="14">
        <v>5.9240000000000004</v>
      </c>
      <c r="AC8" s="16">
        <f t="shared" si="2"/>
        <v>3.3055411389138407</v>
      </c>
      <c r="AD8" s="12" t="s">
        <v>51</v>
      </c>
      <c r="AE8" s="12">
        <v>0.71</v>
      </c>
      <c r="AF8" s="12">
        <v>34.889681400000001</v>
      </c>
      <c r="AG8" s="12">
        <v>-20.407</v>
      </c>
      <c r="AH8" s="12">
        <v>12.3611352</v>
      </c>
      <c r="AI8" s="13">
        <v>6.5640000000000001</v>
      </c>
      <c r="AJ8" s="13">
        <f t="shared" si="3"/>
        <v>3.2929522767455861</v>
      </c>
      <c r="AK8" s="1" t="s">
        <v>73</v>
      </c>
      <c r="AL8" s="1">
        <v>0.73</v>
      </c>
      <c r="AM8" s="1">
        <v>33.31832</v>
      </c>
      <c r="AN8" s="1">
        <v>-20.411999999999999</v>
      </c>
      <c r="AO8" s="1">
        <v>11.027522400000001</v>
      </c>
      <c r="AP8">
        <v>6.532</v>
      </c>
      <c r="AQ8">
        <v>3.5249416798585087</v>
      </c>
      <c r="AY8">
        <f t="shared" ref="AY8:AY9" si="4">AVERAGE(L8,AG8,AN8)</f>
        <v>-20.405333333333335</v>
      </c>
      <c r="AZ8">
        <f t="shared" ref="AZ8:AZ9" si="5">STDEV(L8,AG8,AN8)</f>
        <v>7.6376261582601522E-3</v>
      </c>
      <c r="BA8">
        <v>3</v>
      </c>
      <c r="BB8">
        <f t="shared" ref="BB8:BB9" si="6">AVERAGE(N8,AI8,AP8)</f>
        <v>6.5413333333333332</v>
      </c>
      <c r="BC8">
        <f t="shared" ref="BC8:BC9" si="7">STDEV(N8,AI8,AP8)</f>
        <v>1.9731531449265156E-2</v>
      </c>
      <c r="BD8">
        <v>3</v>
      </c>
      <c r="BE8">
        <f t="shared" ref="BE8:BE9" si="8">AVERAGE(O8,AJ8,AQ8)</f>
        <v>3.3804178505938656</v>
      </c>
      <c r="BF8">
        <f t="shared" ref="BF8:BF9" si="9">STDEV(O8,AJ8,AQ8)</f>
        <v>0.12608133950962677</v>
      </c>
      <c r="BG8">
        <f t="shared" si="0"/>
        <v>3</v>
      </c>
    </row>
    <row r="9" spans="1:59" x14ac:dyDescent="0.2">
      <c r="A9" s="1" t="s">
        <v>57</v>
      </c>
      <c r="B9" s="1" t="s">
        <v>47</v>
      </c>
      <c r="C9" s="1">
        <v>0.9</v>
      </c>
      <c r="D9" s="1">
        <v>27.376170299999998</v>
      </c>
      <c r="E9" s="1">
        <v>-20.460999999999999</v>
      </c>
      <c r="F9" s="1">
        <v>9.4678725999999997</v>
      </c>
      <c r="G9" s="18">
        <v>6.819</v>
      </c>
      <c r="H9">
        <v>3.3733940769333968</v>
      </c>
      <c r="I9" s="1" t="s">
        <v>48</v>
      </c>
      <c r="J9" s="1">
        <v>0.86</v>
      </c>
      <c r="K9" s="1">
        <v>25.4145836</v>
      </c>
      <c r="L9" s="1">
        <v>-20.507999999999999</v>
      </c>
      <c r="M9">
        <v>8.8018792999999995</v>
      </c>
      <c r="N9">
        <v>6.8339999999999996</v>
      </c>
      <c r="O9">
        <v>3.3686382785700477</v>
      </c>
      <c r="P9" s="1" t="s">
        <v>49</v>
      </c>
      <c r="Q9" s="1">
        <v>0.82</v>
      </c>
      <c r="R9" s="1">
        <v>25.754537599999999</v>
      </c>
      <c r="S9" s="1">
        <v>-20.538</v>
      </c>
      <c r="T9" s="1">
        <v>8.9472260000000006</v>
      </c>
      <c r="U9" s="18">
        <v>6.9110000000000005</v>
      </c>
      <c r="V9">
        <f t="shared" si="1"/>
        <v>3.3582431619960569</v>
      </c>
      <c r="W9" s="15" t="s">
        <v>50</v>
      </c>
      <c r="X9" s="15">
        <v>0.8</v>
      </c>
      <c r="Y9" s="15">
        <v>28.063790699999998</v>
      </c>
      <c r="Z9" s="15">
        <v>-20.567</v>
      </c>
      <c r="AA9" s="15">
        <v>9.8176971000000002</v>
      </c>
      <c r="AB9" s="14">
        <v>6.1989999999999998</v>
      </c>
      <c r="AC9" s="16">
        <f t="shared" si="2"/>
        <v>3.3349052039912701</v>
      </c>
      <c r="AD9" s="12" t="s">
        <v>51</v>
      </c>
      <c r="AE9" s="12">
        <v>0.77</v>
      </c>
      <c r="AF9" s="12">
        <v>27.572450100000001</v>
      </c>
      <c r="AG9" s="12">
        <v>-20.544</v>
      </c>
      <c r="AH9" s="12">
        <v>9.6802846000000002</v>
      </c>
      <c r="AI9" s="13">
        <v>6.8579999999999997</v>
      </c>
      <c r="AJ9" s="13">
        <f t="shared" si="3"/>
        <v>3.3230281731592894</v>
      </c>
      <c r="AK9" s="1" t="s">
        <v>73</v>
      </c>
      <c r="AL9" s="1">
        <v>0.81</v>
      </c>
      <c r="AM9" s="1">
        <v>20.575415199999998</v>
      </c>
      <c r="AN9" s="1">
        <v>-20.574999999999999</v>
      </c>
      <c r="AO9" s="1">
        <v>6.7140627000000004</v>
      </c>
      <c r="AP9">
        <v>6.7949999999999999</v>
      </c>
      <c r="AQ9">
        <v>3.5752795496930148</v>
      </c>
      <c r="AY9">
        <f t="shared" si="4"/>
        <v>-20.542333333333332</v>
      </c>
      <c r="AZ9">
        <f t="shared" si="5"/>
        <v>3.3531080109852431E-2</v>
      </c>
      <c r="BA9">
        <v>3</v>
      </c>
      <c r="BB9">
        <f t="shared" si="6"/>
        <v>6.8290000000000006</v>
      </c>
      <c r="BC9">
        <f t="shared" si="7"/>
        <v>3.1796226191169147E-2</v>
      </c>
      <c r="BD9">
        <v>3</v>
      </c>
      <c r="BE9">
        <f t="shared" si="8"/>
        <v>3.4223153338074503</v>
      </c>
      <c r="BF9">
        <f t="shared" si="9"/>
        <v>0.13441952586960429</v>
      </c>
      <c r="BG9">
        <f t="shared" si="0"/>
        <v>3</v>
      </c>
    </row>
    <row r="10" spans="1:59" s="32" customFormat="1" x14ac:dyDescent="0.2">
      <c r="A10" s="33" t="s">
        <v>58</v>
      </c>
      <c r="B10" s="33" t="s">
        <v>47</v>
      </c>
      <c r="C10" s="33">
        <v>0.75</v>
      </c>
      <c r="D10" s="33">
        <v>37.2393109</v>
      </c>
      <c r="E10" s="33">
        <v>-20.231999999999999</v>
      </c>
      <c r="F10" s="33">
        <v>12.686498</v>
      </c>
      <c r="G10" s="32">
        <v>10.561</v>
      </c>
      <c r="H10" s="32">
        <v>3.4245749076432808</v>
      </c>
      <c r="I10" s="33" t="s">
        <v>48</v>
      </c>
      <c r="J10" s="33">
        <v>0.82</v>
      </c>
      <c r="K10" s="33">
        <v>32.811528799999998</v>
      </c>
      <c r="L10" s="33">
        <v>-20.292000000000002</v>
      </c>
      <c r="M10" s="32">
        <v>11.286357799999999</v>
      </c>
      <c r="N10" s="32">
        <v>10.484999999999999</v>
      </c>
      <c r="O10" s="32">
        <v>3.3917156988708381</v>
      </c>
      <c r="P10" s="33" t="s">
        <v>49</v>
      </c>
      <c r="Q10" s="33">
        <v>0.76</v>
      </c>
      <c r="R10" s="33">
        <v>35.614787100000001</v>
      </c>
      <c r="S10" s="33">
        <v>-20.335999999999999</v>
      </c>
      <c r="T10" s="33">
        <v>12.0399145</v>
      </c>
      <c r="U10" s="32">
        <v>10.613</v>
      </c>
      <c r="V10" s="32">
        <f t="shared" si="1"/>
        <v>3.451069768809405</v>
      </c>
      <c r="W10" s="34" t="s">
        <v>50</v>
      </c>
      <c r="X10" s="34">
        <v>0.74</v>
      </c>
      <c r="Y10" s="34">
        <v>34.994582399999999</v>
      </c>
      <c r="Z10" s="34">
        <v>-20.279</v>
      </c>
      <c r="AA10" s="34">
        <v>12.0808392</v>
      </c>
      <c r="AB10" s="34">
        <v>10.071999999999999</v>
      </c>
      <c r="AC10" s="35">
        <f t="shared" si="2"/>
        <v>3.3794848291665036</v>
      </c>
      <c r="AD10" s="34" t="s">
        <v>51</v>
      </c>
      <c r="AE10" s="34">
        <v>0.84</v>
      </c>
      <c r="AF10" s="34">
        <v>33.284040900000001</v>
      </c>
      <c r="AG10" s="34">
        <v>-20.222999999999999</v>
      </c>
      <c r="AH10" s="34">
        <v>11.5900391</v>
      </c>
      <c r="AI10" s="35">
        <v>10.574</v>
      </c>
      <c r="AJ10" s="35">
        <f t="shared" si="3"/>
        <v>3.3504098402912206</v>
      </c>
      <c r="AK10" s="33" t="s">
        <v>73</v>
      </c>
      <c r="AL10" s="33">
        <v>0.74</v>
      </c>
      <c r="AM10" s="33">
        <v>34.5070415</v>
      </c>
      <c r="AN10" s="33">
        <v>-20.215</v>
      </c>
      <c r="AO10" s="33">
        <v>11.1215721</v>
      </c>
      <c r="AP10" s="32">
        <v>10.590999999999999</v>
      </c>
      <c r="AQ10" s="25">
        <v>3.6198313261245989</v>
      </c>
      <c r="AR10" s="33" t="s">
        <v>99</v>
      </c>
      <c r="AS10" s="33">
        <v>0.83</v>
      </c>
      <c r="AT10" s="33">
        <v>36.095480700000003</v>
      </c>
      <c r="AU10" s="33">
        <v>-20.187000000000001</v>
      </c>
      <c r="AV10" s="33">
        <v>12.569842</v>
      </c>
      <c r="AW10" s="32">
        <v>10.648999999999999</v>
      </c>
      <c r="AX10" s="32">
        <v>3.3501927987638993</v>
      </c>
      <c r="AY10" s="32">
        <f>AVERAGE(L10,AG10,AU10)</f>
        <v>-20.233999999999998</v>
      </c>
      <c r="AZ10" s="32">
        <f>STDEV(L10,AG10,AU10)</f>
        <v>5.3357286287816857E-2</v>
      </c>
      <c r="BA10" s="32">
        <v>3</v>
      </c>
      <c r="BB10" s="32">
        <f>AVERAGE(N10,AI10,AW10)</f>
        <v>10.569333333333333</v>
      </c>
      <c r="BC10" s="32">
        <f>STDEV(N10,AI10,AW10)</f>
        <v>8.2099533088400151E-2</v>
      </c>
      <c r="BD10" s="32">
        <v>3</v>
      </c>
      <c r="BE10" s="32">
        <f>AVERAGE(O10,AJ10,AX10)</f>
        <v>3.364106112641986</v>
      </c>
      <c r="BF10" s="32">
        <f>STDEV(O10,AJ10,AX10)</f>
        <v>2.3910849327292018E-2</v>
      </c>
      <c r="BG10" s="32">
        <f t="shared" si="0"/>
        <v>3</v>
      </c>
    </row>
    <row r="11" spans="1:59" x14ac:dyDescent="0.2">
      <c r="A11" s="1" t="s">
        <v>59</v>
      </c>
      <c r="B11" s="1" t="s">
        <v>47</v>
      </c>
      <c r="C11" s="1">
        <v>0.86</v>
      </c>
      <c r="D11" s="1">
        <v>35.907839299999999</v>
      </c>
      <c r="E11" s="1">
        <v>-20.356000000000002</v>
      </c>
      <c r="F11" s="1">
        <v>12.8306986</v>
      </c>
      <c r="G11" s="18">
        <v>8.6009999999999991</v>
      </c>
      <c r="H11">
        <v>3.2650193484658221</v>
      </c>
      <c r="I11" s="1" t="s">
        <v>48</v>
      </c>
      <c r="J11" s="1">
        <v>0.79</v>
      </c>
      <c r="K11" s="1">
        <v>37.611773599999999</v>
      </c>
      <c r="L11" s="1">
        <v>-20.477</v>
      </c>
      <c r="M11">
        <v>13.3592581</v>
      </c>
      <c r="N11">
        <v>8.5139999999999993</v>
      </c>
      <c r="O11">
        <v>3.284643668448425</v>
      </c>
      <c r="P11" s="1" t="s">
        <v>49</v>
      </c>
      <c r="Q11" s="1">
        <v>0.88</v>
      </c>
      <c r="R11" s="1">
        <v>37.689345299999999</v>
      </c>
      <c r="S11" s="1">
        <v>-20.356000000000002</v>
      </c>
      <c r="T11" s="1">
        <v>13.4833461</v>
      </c>
      <c r="U11" s="18">
        <v>8.6049999999999986</v>
      </c>
      <c r="V11">
        <f t="shared" si="1"/>
        <v>3.2611269134447274</v>
      </c>
      <c r="W11" s="15" t="s">
        <v>50</v>
      </c>
      <c r="X11" s="15">
        <v>0.77</v>
      </c>
      <c r="Y11" s="15">
        <v>40.458127699999999</v>
      </c>
      <c r="Z11" s="15">
        <v>-20.396999999999998</v>
      </c>
      <c r="AA11" s="15">
        <v>14.531329299999999</v>
      </c>
      <c r="AB11" s="14">
        <v>8.4440000000000008</v>
      </c>
      <c r="AC11" s="16">
        <f t="shared" si="2"/>
        <v>3.2482333865583337</v>
      </c>
      <c r="AD11" s="12" t="s">
        <v>51</v>
      </c>
      <c r="AE11" s="12">
        <v>0.75</v>
      </c>
      <c r="AF11" s="12">
        <v>40.877274300000003</v>
      </c>
      <c r="AG11" s="12">
        <v>-20.356999999999999</v>
      </c>
      <c r="AH11" s="12">
        <v>14.800302800000001</v>
      </c>
      <c r="AI11" s="13">
        <v>8.5879999999999992</v>
      </c>
      <c r="AJ11" s="13">
        <f t="shared" si="3"/>
        <v>3.2222417334596698</v>
      </c>
      <c r="AK11" s="1" t="s">
        <v>73</v>
      </c>
      <c r="AL11" s="1">
        <v>0.83</v>
      </c>
      <c r="AM11" s="1">
        <v>36.210106600000003</v>
      </c>
      <c r="AN11" s="1">
        <v>-20.41</v>
      </c>
      <c r="AO11" s="1">
        <v>12.132512800000001</v>
      </c>
      <c r="AP11">
        <v>8.5519999999999996</v>
      </c>
      <c r="AQ11">
        <v>3.4819764926740215</v>
      </c>
      <c r="AY11">
        <f>AVERAGE(L11,AG11,AN11)</f>
        <v>-20.414666666666665</v>
      </c>
      <c r="AZ11">
        <f>STDEV(L11,AG11,AN11)</f>
        <v>6.0135957075059442E-2</v>
      </c>
      <c r="BA11">
        <v>3</v>
      </c>
      <c r="BB11">
        <f>AVERAGE(N11,AI11,AP11)</f>
        <v>8.5513333333333321</v>
      </c>
      <c r="BC11">
        <f>STDEV(N11,AI11,AP11)</f>
        <v>3.7004504230341038E-2</v>
      </c>
      <c r="BD11">
        <v>3</v>
      </c>
      <c r="BE11">
        <f>AVERAGE(O11,AJ11,AQ11)</f>
        <v>3.3296206315273724</v>
      </c>
      <c r="BF11">
        <f>STDEV(O11,AJ11,AQ11)</f>
        <v>0.13558293289307488</v>
      </c>
      <c r="BG11">
        <f t="shared" si="0"/>
        <v>3</v>
      </c>
    </row>
    <row r="12" spans="1:59" x14ac:dyDescent="0.2">
      <c r="A12" s="1" t="s">
        <v>60</v>
      </c>
      <c r="B12" s="1" t="s">
        <v>47</v>
      </c>
      <c r="C12" s="1">
        <v>0.82</v>
      </c>
      <c r="D12" s="1">
        <v>38.566926600000002</v>
      </c>
      <c r="E12" s="1">
        <v>-20.396000000000001</v>
      </c>
      <c r="F12" s="1">
        <v>13.9169845</v>
      </c>
      <c r="G12" s="18">
        <v>6.4939999999999998</v>
      </c>
      <c r="H12">
        <v>3.2330816851883397</v>
      </c>
      <c r="I12" s="1" t="s">
        <v>48</v>
      </c>
      <c r="J12" s="1">
        <v>0.78</v>
      </c>
      <c r="K12" s="1">
        <v>37.959777500000001</v>
      </c>
      <c r="L12" s="1">
        <v>-20.43</v>
      </c>
      <c r="M12">
        <v>13.6766845</v>
      </c>
      <c r="N12">
        <v>6.32</v>
      </c>
      <c r="O12">
        <v>3.2380952476701017</v>
      </c>
      <c r="P12" s="1" t="s">
        <v>49</v>
      </c>
      <c r="Q12" s="1">
        <v>0.87</v>
      </c>
      <c r="R12" s="1">
        <v>38.177134600000002</v>
      </c>
      <c r="S12" s="1">
        <v>-20.363</v>
      </c>
      <c r="T12" s="1">
        <v>13.769975499999999</v>
      </c>
      <c r="U12" s="18">
        <v>6.48</v>
      </c>
      <c r="V12">
        <f t="shared" si="1"/>
        <v>3.234572956696014</v>
      </c>
      <c r="W12" s="15" t="s">
        <v>50</v>
      </c>
      <c r="X12" s="15">
        <v>0.85</v>
      </c>
      <c r="Y12" s="15">
        <v>41.025258700000002</v>
      </c>
      <c r="Z12" s="15">
        <v>-20.381</v>
      </c>
      <c r="AA12" s="15">
        <v>14.879096499999999</v>
      </c>
      <c r="AB12" s="14">
        <v>6.4219999999999997</v>
      </c>
      <c r="AC12" s="16">
        <f t="shared" si="2"/>
        <v>3.2167814636235925</v>
      </c>
      <c r="AD12" s="12" t="s">
        <v>51</v>
      </c>
      <c r="AE12" s="12">
        <v>0.88</v>
      </c>
      <c r="AF12" s="12">
        <v>37.053222300000002</v>
      </c>
      <c r="AG12" s="12">
        <v>-20.408000000000001</v>
      </c>
      <c r="AH12" s="12">
        <v>13.464968600000001</v>
      </c>
      <c r="AI12" s="13">
        <v>6.444</v>
      </c>
      <c r="AJ12" s="13">
        <f t="shared" si="3"/>
        <v>3.2104612074624517</v>
      </c>
      <c r="AK12" s="1" t="s">
        <v>73</v>
      </c>
      <c r="AL12" s="1">
        <v>0.83</v>
      </c>
      <c r="AM12" s="1">
        <v>36.9936705</v>
      </c>
      <c r="AN12" s="1">
        <v>-20.428999999999998</v>
      </c>
      <c r="AO12" s="1">
        <v>12.471053899999999</v>
      </c>
      <c r="AP12">
        <v>6.43</v>
      </c>
      <c r="AQ12">
        <v>3.4607566125586229</v>
      </c>
      <c r="AY12">
        <f t="shared" ref="AY12:AY22" si="10">AVERAGE(L12,AG12,AN12)</f>
        <v>-20.422333333333331</v>
      </c>
      <c r="AZ12">
        <f t="shared" ref="AZ12:AZ22" si="11">STDEV(L12,AG12,AN12)</f>
        <v>1.2423096769054936E-2</v>
      </c>
      <c r="BA12">
        <v>3</v>
      </c>
      <c r="BB12">
        <f t="shared" ref="BB12:BB22" si="12">AVERAGE(N12,AI12,AP12)</f>
        <v>6.3979999999999997</v>
      </c>
      <c r="BC12">
        <f t="shared" ref="BC12:BC22" si="13">STDEV(N12,AI12,AP12)</f>
        <v>6.791170738539834E-2</v>
      </c>
      <c r="BD12">
        <v>3</v>
      </c>
      <c r="BE12">
        <f t="shared" ref="BE12:BE22" si="14">AVERAGE(O12,AJ12,AQ12)</f>
        <v>3.3031043558970588</v>
      </c>
      <c r="BF12">
        <f t="shared" ref="BF12:BF22" si="15">STDEV(O12,AJ12,AQ12)</f>
        <v>0.13722822438336901</v>
      </c>
      <c r="BG12">
        <f t="shared" si="0"/>
        <v>3</v>
      </c>
    </row>
    <row r="13" spans="1:59" x14ac:dyDescent="0.2">
      <c r="A13" s="1" t="s">
        <v>61</v>
      </c>
      <c r="B13" s="1" t="s">
        <v>47</v>
      </c>
      <c r="C13" s="1">
        <v>0.75</v>
      </c>
      <c r="D13" s="1">
        <v>41.4394688</v>
      </c>
      <c r="E13" s="1">
        <v>-20.495000000000001</v>
      </c>
      <c r="F13" s="1">
        <v>14.696406400000001</v>
      </c>
      <c r="G13" s="18">
        <v>9.58</v>
      </c>
      <c r="H13">
        <v>3.2896509267281377</v>
      </c>
      <c r="I13" s="1" t="s">
        <v>48</v>
      </c>
      <c r="J13" s="1">
        <v>0.83</v>
      </c>
      <c r="K13" s="1">
        <v>40.011816600000003</v>
      </c>
      <c r="L13" s="1">
        <v>-20.481000000000002</v>
      </c>
      <c r="M13">
        <v>14.2663511</v>
      </c>
      <c r="N13">
        <v>9.5129999999999999</v>
      </c>
      <c r="O13">
        <v>3.2720667234945595</v>
      </c>
      <c r="P13" s="1" t="s">
        <v>49</v>
      </c>
      <c r="Q13" s="1">
        <v>0.75</v>
      </c>
      <c r="R13" s="1">
        <v>41.404558399999999</v>
      </c>
      <c r="S13" s="1">
        <v>-20.451000000000001</v>
      </c>
      <c r="T13" s="1">
        <v>14.7598851</v>
      </c>
      <c r="U13" s="18">
        <v>9.5749999999999993</v>
      </c>
      <c r="V13">
        <f t="shared" si="1"/>
        <v>3.2727435075584248</v>
      </c>
      <c r="W13" s="15" t="s">
        <v>50</v>
      </c>
      <c r="X13" s="15">
        <v>0.79</v>
      </c>
      <c r="Y13" s="15">
        <v>42.106257200000002</v>
      </c>
      <c r="Z13" s="15">
        <v>-20.48</v>
      </c>
      <c r="AA13" s="15">
        <v>15.181791499999999</v>
      </c>
      <c r="AB13" s="14">
        <v>9.2140000000000004</v>
      </c>
      <c r="AC13" s="16">
        <f t="shared" si="2"/>
        <v>3.2357160703552896</v>
      </c>
      <c r="AD13" s="12" t="s">
        <v>51</v>
      </c>
      <c r="AE13" s="12">
        <v>0.7</v>
      </c>
      <c r="AF13" s="12">
        <v>42.519761299999999</v>
      </c>
      <c r="AG13" s="12">
        <v>-20.524999999999999</v>
      </c>
      <c r="AH13" s="12">
        <v>15.209898799999999</v>
      </c>
      <c r="AI13" s="13">
        <v>9.6029999999999998</v>
      </c>
      <c r="AJ13" s="13">
        <f t="shared" si="3"/>
        <v>3.2614541908282346</v>
      </c>
      <c r="AK13" s="1" t="s">
        <v>73</v>
      </c>
      <c r="AL13" s="1">
        <v>0.78</v>
      </c>
      <c r="AM13" s="1">
        <v>39.7707695</v>
      </c>
      <c r="AN13" s="1">
        <v>-20.491</v>
      </c>
      <c r="AO13" s="1">
        <v>13.3178108</v>
      </c>
      <c r="AP13">
        <v>9.5760000000000005</v>
      </c>
      <c r="AQ13">
        <v>3.4839983673092378</v>
      </c>
      <c r="AY13">
        <f t="shared" si="10"/>
        <v>-20.498999999999999</v>
      </c>
      <c r="AZ13">
        <f t="shared" si="11"/>
        <v>2.3065125189340209E-2</v>
      </c>
      <c r="BA13">
        <v>3</v>
      </c>
      <c r="BB13">
        <f t="shared" si="12"/>
        <v>9.5640000000000001</v>
      </c>
      <c r="BC13">
        <f t="shared" si="13"/>
        <v>4.6184412955021979E-2</v>
      </c>
      <c r="BD13">
        <v>3</v>
      </c>
      <c r="BE13">
        <f t="shared" si="14"/>
        <v>3.3391730938773443</v>
      </c>
      <c r="BF13">
        <f t="shared" si="15"/>
        <v>0.12553456229606874</v>
      </c>
      <c r="BG13">
        <f t="shared" si="0"/>
        <v>3</v>
      </c>
    </row>
    <row r="14" spans="1:59" x14ac:dyDescent="0.2">
      <c r="A14" s="1" t="s">
        <v>62</v>
      </c>
      <c r="B14" s="1" t="s">
        <v>47</v>
      </c>
      <c r="C14" s="1">
        <v>0.83</v>
      </c>
      <c r="D14" s="1">
        <v>42.305313599999998</v>
      </c>
      <c r="E14" s="1">
        <v>-20.437000000000001</v>
      </c>
      <c r="F14" s="1">
        <v>15.174583</v>
      </c>
      <c r="G14" s="18">
        <v>9.427999999999999</v>
      </c>
      <c r="H14">
        <v>3.2525572004186207</v>
      </c>
      <c r="I14" s="1" t="s">
        <v>48</v>
      </c>
      <c r="J14" s="1">
        <v>0.79</v>
      </c>
      <c r="K14" s="1">
        <v>40.826519099999999</v>
      </c>
      <c r="L14" s="1">
        <v>-20.501000000000001</v>
      </c>
      <c r="M14">
        <v>14.6558051</v>
      </c>
      <c r="N14">
        <v>9.3780000000000001</v>
      </c>
      <c r="O14">
        <v>3.2499708221420054</v>
      </c>
      <c r="P14" s="1" t="s">
        <v>49</v>
      </c>
      <c r="Q14" s="1">
        <v>0.87</v>
      </c>
      <c r="R14" s="1">
        <v>39.085818799999998</v>
      </c>
      <c r="S14" s="1">
        <v>-20.446999999999999</v>
      </c>
      <c r="T14" s="1">
        <v>14.1025227</v>
      </c>
      <c r="U14" s="18">
        <v>9.3709999999999987</v>
      </c>
      <c r="V14">
        <f t="shared" si="1"/>
        <v>3.2334726845242612</v>
      </c>
      <c r="W14" s="15" t="s">
        <v>50</v>
      </c>
      <c r="X14" s="15">
        <v>0.8</v>
      </c>
      <c r="Y14" s="15">
        <v>46.916380500000002</v>
      </c>
      <c r="Z14" s="15">
        <v>-20.45</v>
      </c>
      <c r="AA14" s="15">
        <v>17.126866799999998</v>
      </c>
      <c r="AB14" s="14">
        <v>8.8450000000000006</v>
      </c>
      <c r="AC14" s="16">
        <f t="shared" si="2"/>
        <v>3.1959013805140359</v>
      </c>
      <c r="AD14" s="12" t="s">
        <v>51</v>
      </c>
      <c r="AE14" s="12">
        <v>0.84</v>
      </c>
      <c r="AF14" s="12">
        <v>40.811549200000002</v>
      </c>
      <c r="AG14" s="12">
        <v>-20.46</v>
      </c>
      <c r="AH14" s="12">
        <v>14.853642499999999</v>
      </c>
      <c r="AI14" s="13">
        <v>9.3629999999999995</v>
      </c>
      <c r="AJ14" s="13">
        <f t="shared" si="3"/>
        <v>3.2055082830131854</v>
      </c>
      <c r="AK14" s="1" t="s">
        <v>73</v>
      </c>
      <c r="AL14" s="1">
        <v>0.7</v>
      </c>
      <c r="AM14" s="1">
        <v>39.5008634</v>
      </c>
      <c r="AN14" s="1">
        <v>-20.632999999999999</v>
      </c>
      <c r="AO14" s="1">
        <v>13.1771992</v>
      </c>
      <c r="AP14">
        <v>9.286999999999999</v>
      </c>
      <c r="AQ14">
        <v>3.4972788931758223</v>
      </c>
      <c r="AY14">
        <f t="shared" si="10"/>
        <v>-20.531333333333333</v>
      </c>
      <c r="AZ14">
        <f t="shared" si="11"/>
        <v>9.0400958696980338E-2</v>
      </c>
      <c r="BA14">
        <v>3</v>
      </c>
      <c r="BB14">
        <f t="shared" si="12"/>
        <v>9.3426666666666662</v>
      </c>
      <c r="BC14">
        <f t="shared" si="13"/>
        <v>4.8788659884581601E-2</v>
      </c>
      <c r="BD14">
        <v>3</v>
      </c>
      <c r="BE14">
        <f t="shared" si="14"/>
        <v>3.3175859994436707</v>
      </c>
      <c r="BF14">
        <f t="shared" si="15"/>
        <v>0.15719854130945721</v>
      </c>
      <c r="BG14">
        <f t="shared" si="0"/>
        <v>3</v>
      </c>
    </row>
    <row r="15" spans="1:59" x14ac:dyDescent="0.2">
      <c r="A15" s="1" t="s">
        <v>63</v>
      </c>
      <c r="B15" s="1" t="s">
        <v>47</v>
      </c>
      <c r="C15" s="1">
        <v>0.88</v>
      </c>
      <c r="D15" s="1">
        <v>39.813751000000003</v>
      </c>
      <c r="E15" s="1">
        <v>-20.483000000000001</v>
      </c>
      <c r="F15" s="1">
        <v>14.3387031</v>
      </c>
      <c r="G15" s="18">
        <v>10.257999999999999</v>
      </c>
      <c r="H15">
        <v>3.2394405437313698</v>
      </c>
      <c r="I15" s="1" t="s">
        <v>48</v>
      </c>
      <c r="J15" s="1">
        <v>0.77</v>
      </c>
      <c r="K15" s="1">
        <v>41.041306300000002</v>
      </c>
      <c r="L15" s="1">
        <v>-20.614000000000001</v>
      </c>
      <c r="M15">
        <v>14.803111400000001</v>
      </c>
      <c r="N15">
        <v>10.023</v>
      </c>
      <c r="O15">
        <v>3.2345581089571933</v>
      </c>
      <c r="P15" s="1" t="s">
        <v>49</v>
      </c>
      <c r="Q15" s="1">
        <v>0.86</v>
      </c>
      <c r="R15" s="1">
        <v>40.076979299999998</v>
      </c>
      <c r="S15" s="1">
        <v>-20.581</v>
      </c>
      <c r="T15" s="1">
        <v>14.509964099999999</v>
      </c>
      <c r="U15" s="18">
        <v>10.1</v>
      </c>
      <c r="V15">
        <f t="shared" si="1"/>
        <v>3.2223701952508623</v>
      </c>
      <c r="W15" s="15" t="s">
        <v>50</v>
      </c>
      <c r="X15" s="15">
        <v>0.82</v>
      </c>
      <c r="Y15" s="15">
        <v>43.392171900000001</v>
      </c>
      <c r="Z15" s="15">
        <v>-20.544</v>
      </c>
      <c r="AA15" s="15">
        <v>15.824106499999999</v>
      </c>
      <c r="AB15" s="14">
        <v>9.5069999999999997</v>
      </c>
      <c r="AC15" s="16">
        <f t="shared" si="2"/>
        <v>3.1991822445077709</v>
      </c>
      <c r="AD15" s="12" t="s">
        <v>51</v>
      </c>
      <c r="AE15" s="12">
        <v>0.78</v>
      </c>
      <c r="AF15" s="12">
        <v>42.197368900000001</v>
      </c>
      <c r="AG15" s="12">
        <v>-20.526</v>
      </c>
      <c r="AH15" s="12">
        <v>15.355544500000001</v>
      </c>
      <c r="AI15" s="13">
        <v>10.083</v>
      </c>
      <c r="AJ15" s="13">
        <f t="shared" si="3"/>
        <v>3.2060252709805677</v>
      </c>
      <c r="AK15" s="1" t="s">
        <v>73</v>
      </c>
      <c r="AL15" s="1">
        <v>0.84</v>
      </c>
      <c r="AM15" s="1">
        <v>37.922111800000003</v>
      </c>
      <c r="AN15" s="1">
        <v>-20.527999999999999</v>
      </c>
      <c r="AO15" s="1">
        <v>13.1826683</v>
      </c>
      <c r="AP15">
        <v>10.064</v>
      </c>
      <c r="AQ15">
        <v>3.3561083962543972</v>
      </c>
      <c r="AY15">
        <f t="shared" si="10"/>
        <v>-20.556000000000001</v>
      </c>
      <c r="AZ15">
        <f t="shared" si="11"/>
        <v>5.0239426748322748E-2</v>
      </c>
      <c r="BA15">
        <v>3</v>
      </c>
      <c r="BB15">
        <f t="shared" si="12"/>
        <v>10.056666666666667</v>
      </c>
      <c r="BC15">
        <f t="shared" si="13"/>
        <v>3.0664855018952053E-2</v>
      </c>
      <c r="BD15">
        <v>3</v>
      </c>
      <c r="BE15">
        <f t="shared" si="14"/>
        <v>3.265563925397386</v>
      </c>
      <c r="BF15">
        <f t="shared" si="15"/>
        <v>7.9701045243034258E-2</v>
      </c>
      <c r="BG15">
        <f t="shared" si="0"/>
        <v>3</v>
      </c>
    </row>
    <row r="16" spans="1:59" x14ac:dyDescent="0.2">
      <c r="A16" s="1" t="s">
        <v>64</v>
      </c>
      <c r="B16" s="1" t="s">
        <v>47</v>
      </c>
      <c r="C16" s="1">
        <v>0.9</v>
      </c>
      <c r="D16" s="1">
        <v>41.6152832</v>
      </c>
      <c r="E16" s="1">
        <v>-19.943000000000001</v>
      </c>
      <c r="F16" s="1">
        <v>15.240119</v>
      </c>
      <c r="G16" s="18">
        <v>7.3599999999999994</v>
      </c>
      <c r="H16">
        <v>3.185747022928977</v>
      </c>
      <c r="I16" s="1" t="s">
        <v>48</v>
      </c>
      <c r="J16" s="1">
        <v>0.83</v>
      </c>
      <c r="K16" s="1">
        <v>42.892365099999999</v>
      </c>
      <c r="L16" s="1">
        <v>-20.047000000000001</v>
      </c>
      <c r="M16">
        <v>15.703090100000001</v>
      </c>
      <c r="N16">
        <v>7.282</v>
      </c>
      <c r="O16">
        <v>3.1867035276494189</v>
      </c>
      <c r="P16" s="1" t="s">
        <v>49</v>
      </c>
      <c r="Q16" s="1">
        <v>0.86</v>
      </c>
      <c r="R16" s="1">
        <v>40.909038799999998</v>
      </c>
      <c r="S16" s="1">
        <v>-20.045999999999999</v>
      </c>
      <c r="T16" s="1">
        <v>14.985773</v>
      </c>
      <c r="U16" s="18">
        <v>7.359</v>
      </c>
      <c r="V16">
        <f t="shared" si="1"/>
        <v>3.1848348385721135</v>
      </c>
      <c r="W16" s="15" t="s">
        <v>50</v>
      </c>
      <c r="X16" s="15">
        <v>0.83</v>
      </c>
      <c r="Y16" s="15">
        <v>47.042574500000001</v>
      </c>
      <c r="Z16" s="15">
        <v>-19.988</v>
      </c>
      <c r="AA16" s="15">
        <v>17.305890600000001</v>
      </c>
      <c r="AB16" s="14">
        <v>6.7789999999999999</v>
      </c>
      <c r="AC16" s="16">
        <f t="shared" si="2"/>
        <v>3.1713481179254268</v>
      </c>
      <c r="AD16" s="12" t="s">
        <v>51</v>
      </c>
      <c r="AE16" s="12">
        <v>0.73</v>
      </c>
      <c r="AF16" s="12">
        <v>46.331010800000001</v>
      </c>
      <c r="AG16" s="12">
        <v>-20.04</v>
      </c>
      <c r="AH16" s="12">
        <v>17.137932800000002</v>
      </c>
      <c r="AI16" s="13">
        <v>7.2749999999999995</v>
      </c>
      <c r="AJ16" s="13">
        <f t="shared" si="3"/>
        <v>3.1539886732041178</v>
      </c>
      <c r="AK16" s="1" t="s">
        <v>73</v>
      </c>
      <c r="AL16" s="1">
        <v>0.83</v>
      </c>
      <c r="AM16" s="1">
        <v>39.039752200000002</v>
      </c>
      <c r="AN16" s="1">
        <v>-20.111999999999998</v>
      </c>
      <c r="AO16" s="1">
        <v>13.4392744</v>
      </c>
      <c r="AP16">
        <v>7.2669999999999995</v>
      </c>
      <c r="AQ16">
        <v>3.3890503468451145</v>
      </c>
      <c r="AY16">
        <f t="shared" si="10"/>
        <v>-20.066333333333333</v>
      </c>
      <c r="AZ16">
        <f t="shared" si="11"/>
        <v>3.9703064533273345E-2</v>
      </c>
      <c r="BA16">
        <v>3</v>
      </c>
      <c r="BB16">
        <f t="shared" si="12"/>
        <v>7.2746666666666657</v>
      </c>
      <c r="BC16">
        <f t="shared" si="13"/>
        <v>7.5055534994654125E-3</v>
      </c>
      <c r="BD16">
        <v>3</v>
      </c>
      <c r="BE16">
        <f t="shared" si="14"/>
        <v>3.2432475158995508</v>
      </c>
      <c r="BF16">
        <f t="shared" si="15"/>
        <v>0.12732405334087457</v>
      </c>
      <c r="BG16">
        <f t="shared" si="0"/>
        <v>3</v>
      </c>
    </row>
    <row r="17" spans="1:59" x14ac:dyDescent="0.2">
      <c r="A17" s="1" t="s">
        <v>65</v>
      </c>
      <c r="B17" s="1" t="s">
        <v>47</v>
      </c>
      <c r="C17" s="1">
        <v>0.85</v>
      </c>
      <c r="D17" s="1">
        <v>42.316882800000002</v>
      </c>
      <c r="E17" s="1">
        <v>-20.151</v>
      </c>
      <c r="F17" s="1">
        <v>15.4967779</v>
      </c>
      <c r="G17" s="18">
        <v>8.1559999999999988</v>
      </c>
      <c r="H17">
        <v>3.1858039728374763</v>
      </c>
      <c r="I17" s="1" t="s">
        <v>48</v>
      </c>
      <c r="J17" s="1">
        <v>0.84</v>
      </c>
      <c r="K17" s="1">
        <v>41.857085900000001</v>
      </c>
      <c r="L17" s="1">
        <v>-20.262</v>
      </c>
      <c r="M17">
        <v>15.2841159</v>
      </c>
      <c r="N17">
        <v>8.1059999999999999</v>
      </c>
      <c r="O17">
        <v>3.1950337986728652</v>
      </c>
      <c r="P17" s="1" t="s">
        <v>49</v>
      </c>
      <c r="Q17" s="1">
        <v>0.87</v>
      </c>
      <c r="R17" s="1">
        <v>41.045758300000003</v>
      </c>
      <c r="S17" s="1">
        <v>-20.172000000000001</v>
      </c>
      <c r="T17" s="1">
        <v>15.035806900000001</v>
      </c>
      <c r="U17" s="18">
        <v>8.1689999999999987</v>
      </c>
      <c r="V17">
        <f t="shared" si="1"/>
        <v>3.1848452387790824</v>
      </c>
      <c r="W17" s="15" t="s">
        <v>50</v>
      </c>
      <c r="X17" s="15">
        <v>0.77</v>
      </c>
      <c r="Y17" s="15">
        <v>47.741905600000003</v>
      </c>
      <c r="Z17" s="15">
        <v>-20.228999999999999</v>
      </c>
      <c r="AA17" s="15">
        <v>17.5971823</v>
      </c>
      <c r="AB17" s="14">
        <v>7.5250000000000004</v>
      </c>
      <c r="AC17" s="16">
        <f t="shared" si="2"/>
        <v>3.16521639186898</v>
      </c>
      <c r="AD17" s="12" t="s">
        <v>51</v>
      </c>
      <c r="AE17" s="12">
        <v>0.9</v>
      </c>
      <c r="AF17" s="12">
        <v>42.4384619</v>
      </c>
      <c r="AG17" s="12">
        <v>-20.209</v>
      </c>
      <c r="AH17" s="12">
        <v>15.617880599999999</v>
      </c>
      <c r="AI17" s="13">
        <v>8.1530000000000005</v>
      </c>
      <c r="AJ17" s="13">
        <f t="shared" si="3"/>
        <v>3.1701829557675922</v>
      </c>
      <c r="AK17" s="1" t="s">
        <v>73</v>
      </c>
      <c r="AL17" s="1">
        <v>0.85</v>
      </c>
      <c r="AM17" s="1">
        <v>41.307167300000003</v>
      </c>
      <c r="AN17" s="1">
        <v>-20.204000000000001</v>
      </c>
      <c r="AO17" s="1">
        <v>14.213313100000001</v>
      </c>
      <c r="AP17">
        <v>8.1389999999999993</v>
      </c>
      <c r="AQ17">
        <v>3.3906025178136221</v>
      </c>
      <c r="AY17">
        <f t="shared" si="10"/>
        <v>-20.225000000000001</v>
      </c>
      <c r="AZ17">
        <f t="shared" si="11"/>
        <v>3.2140317359976543E-2</v>
      </c>
      <c r="BA17">
        <v>3</v>
      </c>
      <c r="BB17">
        <f t="shared" si="12"/>
        <v>8.1326666666666672</v>
      </c>
      <c r="BC17">
        <f t="shared" si="13"/>
        <v>2.413158373031787E-2</v>
      </c>
      <c r="BD17">
        <v>3</v>
      </c>
      <c r="BE17">
        <f t="shared" si="14"/>
        <v>3.2519397574180267</v>
      </c>
      <c r="BF17">
        <f t="shared" si="15"/>
        <v>0.12072659996318294</v>
      </c>
      <c r="BG17">
        <f t="shared" si="0"/>
        <v>3</v>
      </c>
    </row>
    <row r="18" spans="1:59" x14ac:dyDescent="0.2">
      <c r="A18" s="1" t="s">
        <v>66</v>
      </c>
      <c r="B18" s="1" t="s">
        <v>47</v>
      </c>
      <c r="C18" s="1">
        <v>0.87</v>
      </c>
      <c r="D18" s="1">
        <v>42.536596199999998</v>
      </c>
      <c r="E18" s="1">
        <v>-20.102</v>
      </c>
      <c r="F18" s="1">
        <v>15.400915899999999</v>
      </c>
      <c r="G18" s="18">
        <v>9.0190000000000001</v>
      </c>
      <c r="H18">
        <v>3.2222777672592837</v>
      </c>
      <c r="I18" s="1" t="s">
        <v>48</v>
      </c>
      <c r="J18" s="1">
        <v>0.88</v>
      </c>
      <c r="K18" s="1">
        <v>42.935514499999996</v>
      </c>
      <c r="L18" s="1">
        <v>-20.125</v>
      </c>
      <c r="M18">
        <v>15.593632599999999</v>
      </c>
      <c r="N18">
        <v>8.9610000000000003</v>
      </c>
      <c r="O18">
        <v>3.2123004862467601</v>
      </c>
      <c r="P18" s="1" t="s">
        <v>49</v>
      </c>
      <c r="Q18" s="1">
        <v>0.79</v>
      </c>
      <c r="R18" s="1">
        <v>41.302569800000001</v>
      </c>
      <c r="S18" s="1">
        <v>-20.154</v>
      </c>
      <c r="T18" s="1">
        <v>15.0810019</v>
      </c>
      <c r="U18" s="18">
        <v>8.9969999999999999</v>
      </c>
      <c r="V18">
        <f t="shared" si="1"/>
        <v>3.1951677847964026</v>
      </c>
      <c r="W18" s="15" t="s">
        <v>50</v>
      </c>
      <c r="X18" s="15">
        <v>0.76</v>
      </c>
      <c r="Y18" s="15">
        <v>50.766984299999997</v>
      </c>
      <c r="Z18" s="15">
        <v>-20.064</v>
      </c>
      <c r="AA18" s="15">
        <v>18.567122900000001</v>
      </c>
      <c r="AB18" s="14">
        <v>8.3580000000000005</v>
      </c>
      <c r="AC18" s="16">
        <f t="shared" si="2"/>
        <v>3.1899475577877494</v>
      </c>
      <c r="AD18" s="12" t="s">
        <v>51</v>
      </c>
      <c r="AE18" s="12">
        <v>0.85</v>
      </c>
      <c r="AF18" s="12">
        <v>42.753584699999998</v>
      </c>
      <c r="AG18" s="12">
        <v>-20.122</v>
      </c>
      <c r="AH18" s="12">
        <v>15.719803600000001</v>
      </c>
      <c r="AI18" s="13">
        <v>8.9939999999999998</v>
      </c>
      <c r="AJ18" s="13">
        <f t="shared" si="3"/>
        <v>3.1730156062509587</v>
      </c>
      <c r="AK18" s="1" t="s">
        <v>73</v>
      </c>
      <c r="AL18" s="1">
        <v>0.85</v>
      </c>
      <c r="AM18" s="1">
        <v>37.424360999999998</v>
      </c>
      <c r="AN18" s="1">
        <v>-20.196000000000002</v>
      </c>
      <c r="AO18" s="1">
        <v>13.152991399999999</v>
      </c>
      <c r="AP18">
        <v>9.0499999999999989</v>
      </c>
      <c r="AQ18">
        <v>3.319530376945278</v>
      </c>
      <c r="AY18">
        <f t="shared" si="10"/>
        <v>-20.147666666666666</v>
      </c>
      <c r="AZ18">
        <f t="shared" si="11"/>
        <v>4.1884762543595841E-2</v>
      </c>
      <c r="BA18">
        <v>3</v>
      </c>
      <c r="BB18">
        <f t="shared" si="12"/>
        <v>9.0016666666666652</v>
      </c>
      <c r="BC18">
        <f t="shared" si="13"/>
        <v>4.4992591982828366E-2</v>
      </c>
      <c r="BD18">
        <v>3</v>
      </c>
      <c r="BE18">
        <f t="shared" si="14"/>
        <v>3.2349488231476662</v>
      </c>
      <c r="BF18">
        <f t="shared" si="15"/>
        <v>7.5837687736276138E-2</v>
      </c>
      <c r="BG18">
        <f t="shared" si="0"/>
        <v>3</v>
      </c>
    </row>
    <row r="19" spans="1:59" x14ac:dyDescent="0.2">
      <c r="A19" s="1" t="s">
        <v>67</v>
      </c>
      <c r="B19" s="1" t="s">
        <v>47</v>
      </c>
      <c r="C19" s="1">
        <v>0.8</v>
      </c>
      <c r="D19" s="1">
        <v>39.729721099999999</v>
      </c>
      <c r="E19" s="1">
        <v>-20.55</v>
      </c>
      <c r="F19" s="1">
        <v>14.337037499999999</v>
      </c>
      <c r="G19" s="18">
        <v>9.0860000000000003</v>
      </c>
      <c r="H19">
        <v>3.2329790086224812</v>
      </c>
      <c r="I19" s="1" t="s">
        <v>48</v>
      </c>
      <c r="J19" s="1">
        <v>0.78</v>
      </c>
      <c r="K19" s="1">
        <v>40.749419099999997</v>
      </c>
      <c r="L19" s="1">
        <v>-20.527000000000001</v>
      </c>
      <c r="M19">
        <v>14.8350019</v>
      </c>
      <c r="N19">
        <v>9.0180000000000007</v>
      </c>
      <c r="O19">
        <v>3.2046500074934263</v>
      </c>
      <c r="P19" s="1" t="s">
        <v>49</v>
      </c>
      <c r="Q19" s="1">
        <v>0.77</v>
      </c>
      <c r="R19" s="1">
        <v>41.580889300000003</v>
      </c>
      <c r="S19" s="1">
        <v>-20.542000000000002</v>
      </c>
      <c r="T19" s="1">
        <v>15.1056177</v>
      </c>
      <c r="U19" s="18">
        <v>9.0839999999999996</v>
      </c>
      <c r="V19">
        <f t="shared" si="1"/>
        <v>3.2114567229294222</v>
      </c>
      <c r="W19" s="15" t="s">
        <v>50</v>
      </c>
      <c r="X19" s="15">
        <v>0.79</v>
      </c>
      <c r="Y19" s="15">
        <v>49.179025899999999</v>
      </c>
      <c r="Z19" s="15">
        <v>-20.451000000000001</v>
      </c>
      <c r="AA19" s="15">
        <v>17.921910499999999</v>
      </c>
      <c r="AB19" s="14">
        <v>8.5009999999999994</v>
      </c>
      <c r="AC19" s="16">
        <f t="shared" si="2"/>
        <v>3.2014181867868761</v>
      </c>
      <c r="AD19" s="12" t="s">
        <v>51</v>
      </c>
      <c r="AE19" s="12">
        <v>0.85</v>
      </c>
      <c r="AF19" s="12">
        <v>42.046565800000003</v>
      </c>
      <c r="AG19" s="12">
        <v>-20.483000000000001</v>
      </c>
      <c r="AH19" s="12">
        <v>15.394137199999999</v>
      </c>
      <c r="AI19" s="13">
        <v>9.1059999999999999</v>
      </c>
      <c r="AJ19" s="13">
        <f t="shared" si="3"/>
        <v>3.1865590210971142</v>
      </c>
      <c r="AK19" s="1" t="s">
        <v>73</v>
      </c>
      <c r="AL19" s="1">
        <v>0.8</v>
      </c>
      <c r="AM19" s="1">
        <v>38.754845000000003</v>
      </c>
      <c r="AN19" s="1">
        <v>-20.562000000000001</v>
      </c>
      <c r="AO19" s="1">
        <v>13.2393593</v>
      </c>
      <c r="AP19">
        <v>9.0990000000000002</v>
      </c>
      <c r="AQ19">
        <v>3.415118874622078</v>
      </c>
      <c r="AY19">
        <f t="shared" si="10"/>
        <v>-20.524000000000001</v>
      </c>
      <c r="AZ19">
        <f t="shared" si="11"/>
        <v>3.958535082577929E-2</v>
      </c>
      <c r="BA19">
        <v>3</v>
      </c>
      <c r="BB19">
        <f t="shared" si="12"/>
        <v>9.0743333333333336</v>
      </c>
      <c r="BC19">
        <f t="shared" si="13"/>
        <v>4.8911484677254438E-2</v>
      </c>
      <c r="BD19">
        <v>3</v>
      </c>
      <c r="BE19">
        <f t="shared" si="14"/>
        <v>3.2687759677375396</v>
      </c>
      <c r="BF19">
        <f t="shared" si="15"/>
        <v>0.12705906399686884</v>
      </c>
      <c r="BG19">
        <f t="shared" si="0"/>
        <v>3</v>
      </c>
    </row>
    <row r="20" spans="1:59" x14ac:dyDescent="0.2">
      <c r="A20" s="1" t="s">
        <v>68</v>
      </c>
      <c r="B20" s="1" t="s">
        <v>47</v>
      </c>
      <c r="C20" s="1">
        <v>0.83</v>
      </c>
      <c r="D20" s="1">
        <v>31.552389300000002</v>
      </c>
      <c r="E20" s="1">
        <v>-20.795999999999999</v>
      </c>
      <c r="F20" s="1">
        <v>10.9641202</v>
      </c>
      <c r="G20" s="18">
        <v>7.125</v>
      </c>
      <c r="H20">
        <v>3.3574167537856803</v>
      </c>
      <c r="I20" s="1" t="s">
        <v>48</v>
      </c>
      <c r="J20" s="1">
        <v>0.76</v>
      </c>
      <c r="K20" s="1">
        <v>32.623849200000002</v>
      </c>
      <c r="L20" s="1">
        <v>-20.884</v>
      </c>
      <c r="M20">
        <v>11.386778400000001</v>
      </c>
      <c r="N20">
        <v>7.0359999999999996</v>
      </c>
      <c r="O20">
        <v>3.342574700496499</v>
      </c>
      <c r="P20" s="1" t="s">
        <v>49</v>
      </c>
      <c r="Q20" s="1">
        <v>0.75</v>
      </c>
      <c r="R20" s="1">
        <v>31.542248300000001</v>
      </c>
      <c r="S20" s="1">
        <v>-20.861000000000001</v>
      </c>
      <c r="T20" s="1">
        <v>10.9800197</v>
      </c>
      <c r="U20" s="18">
        <v>7.1710000000000003</v>
      </c>
      <c r="V20">
        <f t="shared" si="1"/>
        <v>3.3514775645924697</v>
      </c>
      <c r="W20" s="15" t="s">
        <v>50</v>
      </c>
      <c r="X20" s="15">
        <v>0.81</v>
      </c>
      <c r="Y20" s="15">
        <v>37.170278199999998</v>
      </c>
      <c r="Z20" s="15">
        <v>-20.809000000000001</v>
      </c>
      <c r="AA20" s="15">
        <v>13.0413698</v>
      </c>
      <c r="AB20" s="14">
        <v>6.3920000000000003</v>
      </c>
      <c r="AC20" s="16">
        <f t="shared" si="2"/>
        <v>3.3252123995952227</v>
      </c>
      <c r="AD20" s="12" t="s">
        <v>51</v>
      </c>
      <c r="AE20" s="12">
        <v>0.85</v>
      </c>
      <c r="AF20" s="12">
        <v>32.429177299999999</v>
      </c>
      <c r="AG20" s="12">
        <v>-20.792000000000002</v>
      </c>
      <c r="AH20" s="12">
        <v>11.4463139</v>
      </c>
      <c r="AI20" s="13">
        <v>7.141</v>
      </c>
      <c r="AJ20" s="13">
        <f t="shared" si="3"/>
        <v>3.3053470762612354</v>
      </c>
      <c r="AK20" s="1" t="s">
        <v>73</v>
      </c>
      <c r="AL20" s="1">
        <v>0.74</v>
      </c>
      <c r="AM20" s="1">
        <v>30.398732500000001</v>
      </c>
      <c r="AN20" s="1">
        <v>-20.811</v>
      </c>
      <c r="AO20" s="1">
        <v>9.9592697999999995</v>
      </c>
      <c r="AP20">
        <v>7.0779999999999994</v>
      </c>
      <c r="AQ20">
        <v>3.5610229091962817</v>
      </c>
      <c r="AY20">
        <f t="shared" si="10"/>
        <v>-20.829000000000001</v>
      </c>
      <c r="AZ20">
        <f t="shared" si="11"/>
        <v>4.8569537778323166E-2</v>
      </c>
      <c r="BA20">
        <v>3</v>
      </c>
      <c r="BB20">
        <f t="shared" si="12"/>
        <v>7.085</v>
      </c>
      <c r="BC20">
        <f t="shared" si="13"/>
        <v>5.2848841046895488E-2</v>
      </c>
      <c r="BD20">
        <v>3</v>
      </c>
      <c r="BE20">
        <f t="shared" si="14"/>
        <v>3.4029815619846722</v>
      </c>
      <c r="BF20">
        <f t="shared" si="15"/>
        <v>0.13812774729537844</v>
      </c>
      <c r="BG20">
        <f t="shared" si="0"/>
        <v>3</v>
      </c>
    </row>
    <row r="21" spans="1:59" x14ac:dyDescent="0.2">
      <c r="A21" s="1" t="s">
        <v>69</v>
      </c>
      <c r="B21" s="1" t="s">
        <v>47</v>
      </c>
      <c r="C21" s="1">
        <v>0.88</v>
      </c>
      <c r="D21" s="1">
        <v>38.556719899999997</v>
      </c>
      <c r="E21" s="1">
        <v>-20.055</v>
      </c>
      <c r="F21" s="1">
        <v>13.9222313</v>
      </c>
      <c r="G21" s="18">
        <v>9.6289999999999996</v>
      </c>
      <c r="H21">
        <v>3.2310079407553967</v>
      </c>
      <c r="I21" s="1" t="s">
        <v>48</v>
      </c>
      <c r="J21" s="1">
        <v>0.88</v>
      </c>
      <c r="K21" s="1">
        <v>40.078925599999998</v>
      </c>
      <c r="L21" s="1">
        <v>-20.164999999999999</v>
      </c>
      <c r="M21">
        <v>14.4849187</v>
      </c>
      <c r="N21">
        <v>9.5220000000000002</v>
      </c>
      <c r="O21">
        <v>3.2280986522439599</v>
      </c>
      <c r="P21" s="1" t="s">
        <v>49</v>
      </c>
      <c r="Q21" s="1">
        <v>0.86</v>
      </c>
      <c r="R21" s="1">
        <v>39.041672400000003</v>
      </c>
      <c r="S21" s="1">
        <v>-20.145</v>
      </c>
      <c r="T21" s="1">
        <v>14.054318200000001</v>
      </c>
      <c r="U21" s="18">
        <v>9.6329999999999991</v>
      </c>
      <c r="V21">
        <f t="shared" si="1"/>
        <v>3.2408984307755322</v>
      </c>
      <c r="W21" s="15" t="s">
        <v>50</v>
      </c>
      <c r="X21" s="15">
        <v>0.84</v>
      </c>
      <c r="Y21" s="15">
        <v>39.8533288</v>
      </c>
      <c r="Z21" s="15">
        <v>-20.167999999999999</v>
      </c>
      <c r="AA21" s="15">
        <v>14.5279498</v>
      </c>
      <c r="AB21" s="14">
        <v>8.8320000000000007</v>
      </c>
      <c r="AC21" s="16">
        <f t="shared" si="2"/>
        <v>3.2004206310422871</v>
      </c>
      <c r="AD21" s="12" t="s">
        <v>51</v>
      </c>
      <c r="AE21" s="12">
        <v>0.84</v>
      </c>
      <c r="AF21" s="12">
        <v>36.900548100000002</v>
      </c>
      <c r="AG21" s="12">
        <v>-20.163</v>
      </c>
      <c r="AH21" s="12">
        <v>13.6392472</v>
      </c>
      <c r="AI21" s="13">
        <v>9.5329999999999995</v>
      </c>
      <c r="AJ21" s="13">
        <f t="shared" si="3"/>
        <v>3.1563794407949439</v>
      </c>
      <c r="AK21" s="1" t="s">
        <v>73</v>
      </c>
      <c r="AL21" s="1">
        <v>0.77</v>
      </c>
      <c r="AM21" s="1">
        <v>37.335470200000003</v>
      </c>
      <c r="AN21" s="1">
        <v>-20.274000000000001</v>
      </c>
      <c r="AO21" s="1">
        <v>12.581267</v>
      </c>
      <c r="AP21">
        <v>9.5489999999999995</v>
      </c>
      <c r="AQ21">
        <v>3.4621352973962538</v>
      </c>
      <c r="AY21">
        <f t="shared" si="10"/>
        <v>-20.200666666666667</v>
      </c>
      <c r="AZ21">
        <f t="shared" si="11"/>
        <v>6.3516402081142953E-2</v>
      </c>
      <c r="BA21">
        <v>3</v>
      </c>
      <c r="BB21">
        <f t="shared" si="12"/>
        <v>9.5346666666666664</v>
      </c>
      <c r="BC21">
        <f t="shared" si="13"/>
        <v>1.3576941236277184E-2</v>
      </c>
      <c r="BD21">
        <v>3</v>
      </c>
      <c r="BE21">
        <f t="shared" si="14"/>
        <v>3.282204463478386</v>
      </c>
      <c r="BF21">
        <f t="shared" si="15"/>
        <v>0.15989759244123003</v>
      </c>
      <c r="BG21">
        <f t="shared" si="0"/>
        <v>3</v>
      </c>
    </row>
    <row r="22" spans="1:59" x14ac:dyDescent="0.2">
      <c r="A22" s="1" t="s">
        <v>70</v>
      </c>
      <c r="B22" s="1" t="s">
        <v>47</v>
      </c>
      <c r="C22" s="1">
        <v>0.75</v>
      </c>
      <c r="D22" s="1">
        <v>35.004257600000003</v>
      </c>
      <c r="E22" s="1">
        <v>-20.372</v>
      </c>
      <c r="F22" s="1">
        <v>12.4580634</v>
      </c>
      <c r="G22" s="18">
        <v>9.3409999999999993</v>
      </c>
      <c r="H22">
        <v>3.2780617036620106</v>
      </c>
      <c r="I22" s="1" t="s">
        <v>48</v>
      </c>
      <c r="J22" s="1">
        <v>0.88</v>
      </c>
      <c r="K22" s="1">
        <v>37.544230499999998</v>
      </c>
      <c r="L22" s="1">
        <v>-20.324000000000002</v>
      </c>
      <c r="M22">
        <v>13.3955763</v>
      </c>
      <c r="N22">
        <v>9.2850000000000001</v>
      </c>
      <c r="O22">
        <v>3.2698557545448792</v>
      </c>
      <c r="P22" s="1" t="s">
        <v>49</v>
      </c>
      <c r="Q22" s="1">
        <v>0.83</v>
      </c>
      <c r="R22" s="1">
        <v>36.601492100000002</v>
      </c>
      <c r="S22" s="1">
        <v>-20.314</v>
      </c>
      <c r="T22" s="1">
        <v>13.075464999999999</v>
      </c>
      <c r="U22" s="18">
        <v>9.3189999999999991</v>
      </c>
      <c r="V22">
        <f t="shared" si="1"/>
        <v>3.2657913721105398</v>
      </c>
      <c r="W22" s="15" t="s">
        <v>50</v>
      </c>
      <c r="X22" s="15">
        <v>0.8</v>
      </c>
      <c r="Y22" s="15">
        <v>46.801220999999998</v>
      </c>
      <c r="Z22" s="15">
        <v>-20.285</v>
      </c>
      <c r="AA22" s="15">
        <v>16.857333400000002</v>
      </c>
      <c r="AB22" s="14">
        <v>8.8109999999999999</v>
      </c>
      <c r="AC22" s="16">
        <f t="shared" si="2"/>
        <v>3.2390309430553232</v>
      </c>
      <c r="AD22" s="12" t="s">
        <v>51</v>
      </c>
      <c r="AE22" s="12">
        <v>0.87</v>
      </c>
      <c r="AF22" s="12">
        <v>36.1867059</v>
      </c>
      <c r="AG22" s="12">
        <v>-20.375</v>
      </c>
      <c r="AH22" s="12">
        <v>13.048174599999999</v>
      </c>
      <c r="AI22" s="13">
        <v>9.2919999999999998</v>
      </c>
      <c r="AJ22" s="13">
        <f t="shared" si="3"/>
        <v>3.2355348425518469</v>
      </c>
      <c r="AK22" s="1" t="s">
        <v>73</v>
      </c>
      <c r="AL22" s="1">
        <v>0.87</v>
      </c>
      <c r="AM22" s="1">
        <v>33.353928000000003</v>
      </c>
      <c r="AN22" s="1">
        <v>-20.388000000000002</v>
      </c>
      <c r="AO22" s="1">
        <v>11.0736992</v>
      </c>
      <c r="AP22">
        <v>9.286999999999999</v>
      </c>
      <c r="AQ22">
        <v>3.5139943118556087</v>
      </c>
      <c r="AY22">
        <f t="shared" si="10"/>
        <v>-20.362333333333336</v>
      </c>
      <c r="AZ22">
        <f t="shared" si="11"/>
        <v>3.3827996294981975E-2</v>
      </c>
      <c r="BA22">
        <v>3</v>
      </c>
      <c r="BB22">
        <f t="shared" si="12"/>
        <v>9.2879999999999985</v>
      </c>
      <c r="BC22">
        <f t="shared" si="13"/>
        <v>3.6055512754639618E-3</v>
      </c>
      <c r="BD22">
        <v>3</v>
      </c>
      <c r="BE22">
        <f t="shared" si="14"/>
        <v>3.3397949696507783</v>
      </c>
      <c r="BF22">
        <f t="shared" si="15"/>
        <v>0.15183392034869905</v>
      </c>
      <c r="BG22">
        <f t="shared" si="0"/>
        <v>3</v>
      </c>
    </row>
    <row r="23" spans="1:59" x14ac:dyDescent="0.2">
      <c r="A23" s="1" t="s">
        <v>74</v>
      </c>
      <c r="B23" s="1" t="s">
        <v>75</v>
      </c>
      <c r="C23" s="1">
        <v>0.86</v>
      </c>
      <c r="D23" s="1">
        <v>24.564368600000002</v>
      </c>
      <c r="E23">
        <v>-22.22</v>
      </c>
      <c r="F23">
        <v>8.7720286999999999</v>
      </c>
      <c r="G23">
        <v>7.3280000000000003</v>
      </c>
      <c r="H23">
        <v>3.2670241985566393</v>
      </c>
      <c r="I23" s="19" t="s">
        <v>76</v>
      </c>
      <c r="J23" s="19">
        <v>0.84</v>
      </c>
      <c r="K23" s="19">
        <v>23.3740269</v>
      </c>
      <c r="L23" s="19">
        <v>-22.201000000000001</v>
      </c>
      <c r="M23" s="17">
        <v>8.5243710999999998</v>
      </c>
      <c r="N23" s="17">
        <v>8.0609999999999999</v>
      </c>
      <c r="O23" s="18">
        <f>(K23/M23)*(14/12)</f>
        <v>3.1990275564141033</v>
      </c>
      <c r="P23" s="1" t="s">
        <v>77</v>
      </c>
      <c r="Q23" s="1">
        <v>0.89</v>
      </c>
      <c r="R23" s="1">
        <v>24.855776500000001</v>
      </c>
      <c r="S23" s="1">
        <v>-22.23</v>
      </c>
      <c r="T23" s="1">
        <v>8.9936883000000005</v>
      </c>
      <c r="U23">
        <v>7.3539999999999992</v>
      </c>
      <c r="V23">
        <f>(R23/T23)*(14/12)</f>
        <v>3.2243063078655578</v>
      </c>
      <c r="W23" s="1" t="s">
        <v>93</v>
      </c>
      <c r="X23" s="1">
        <v>0.76</v>
      </c>
      <c r="Y23" s="1">
        <v>26.8033112</v>
      </c>
      <c r="Z23" s="1">
        <v>-22.216000000000001</v>
      </c>
      <c r="AA23" s="1">
        <v>9.5687139999999999</v>
      </c>
      <c r="AB23" s="1">
        <v>7.2649999999999997</v>
      </c>
      <c r="AC23">
        <v>3.267997113649058</v>
      </c>
      <c r="AY23">
        <f>AVERAGE(E23,S23,Z23)</f>
        <v>-22.221999999999998</v>
      </c>
      <c r="AZ23">
        <f>STDEV(E23,S23,Z23)</f>
        <v>7.2111025509279236E-3</v>
      </c>
      <c r="BA23">
        <v>3</v>
      </c>
      <c r="BB23">
        <f>AVERAGE(G23,U23,AB23)</f>
        <v>7.3156666666666661</v>
      </c>
      <c r="BC23">
        <f>STDEV(G23,U23,AB23)</f>
        <v>4.5763886781318333E-2</v>
      </c>
      <c r="BD23">
        <v>3</v>
      </c>
      <c r="BE23">
        <f>AVERAGE(H23,V23,AC23)</f>
        <v>3.2531092066904184</v>
      </c>
      <c r="BF23">
        <f>STDEV(H23,V23,AC23)</f>
        <v>2.4948785070231943E-2</v>
      </c>
      <c r="BG23">
        <v>3</v>
      </c>
    </row>
    <row r="24" spans="1:59" x14ac:dyDescent="0.2">
      <c r="A24" s="1" t="s">
        <v>78</v>
      </c>
      <c r="B24" s="1" t="s">
        <v>75</v>
      </c>
      <c r="C24" s="1">
        <v>0.81</v>
      </c>
      <c r="D24" s="1">
        <v>43.440362499999999</v>
      </c>
      <c r="E24">
        <v>-19.730999999999998</v>
      </c>
      <c r="F24">
        <v>15.950246699999999</v>
      </c>
      <c r="G24">
        <v>10.311999999999999</v>
      </c>
      <c r="H24">
        <v>3.1774068370156727</v>
      </c>
      <c r="I24" s="19" t="s">
        <v>79</v>
      </c>
      <c r="J24" s="19">
        <v>0.74</v>
      </c>
      <c r="K24" s="19">
        <v>40.567093499999999</v>
      </c>
      <c r="L24" s="19">
        <v>-19.664999999999999</v>
      </c>
      <c r="M24" s="17">
        <v>15.404173500000001</v>
      </c>
      <c r="N24" s="17">
        <v>10.709</v>
      </c>
      <c r="O24" s="18">
        <f t="shared" ref="O24:O37" si="16">(K24/M24)*(14/12)</f>
        <v>3.0724320100653242</v>
      </c>
      <c r="P24" s="1" t="s">
        <v>77</v>
      </c>
      <c r="Q24" s="1">
        <v>0.8</v>
      </c>
      <c r="R24" s="1">
        <v>39.827471600000003</v>
      </c>
      <c r="S24" s="1">
        <v>-19.75</v>
      </c>
      <c r="T24" s="1">
        <v>14.853166</v>
      </c>
      <c r="U24">
        <v>10.18</v>
      </c>
      <c r="V24">
        <f t="shared" ref="V24:V37" si="17">(R24/T24)*(14/12)</f>
        <v>3.1283151035498653</v>
      </c>
      <c r="W24" s="1" t="s">
        <v>94</v>
      </c>
      <c r="X24" s="1">
        <v>0.75</v>
      </c>
      <c r="Y24" s="1">
        <v>42.599265899999999</v>
      </c>
      <c r="Z24" s="1">
        <v>-19.768000000000001</v>
      </c>
      <c r="AA24" s="1">
        <v>15.7765187</v>
      </c>
      <c r="AB24" s="1">
        <v>10.242000000000001</v>
      </c>
      <c r="AC24">
        <v>3.1501971059052463</v>
      </c>
      <c r="AY24">
        <f>AVERAGE(E24,S24,Z24)</f>
        <v>-19.749666666666666</v>
      </c>
      <c r="AZ24">
        <f>STDEV(E24,S24,Z24)</f>
        <v>1.8502252115171855E-2</v>
      </c>
      <c r="BA24">
        <v>3</v>
      </c>
      <c r="BB24">
        <f>AVERAGE(G24,U24,AB24)</f>
        <v>10.244666666666665</v>
      </c>
      <c r="BC24">
        <f>STDEV(G24,U24,AB24)</f>
        <v>6.6040391680647292E-2</v>
      </c>
      <c r="BD24">
        <v>3</v>
      </c>
      <c r="BE24">
        <f>AVERAGE(H24,V24,AC24)</f>
        <v>3.1519730154902614</v>
      </c>
      <c r="BF24">
        <f>STDEV(H24,V24,AC24)</f>
        <v>2.4594002618729644E-2</v>
      </c>
      <c r="BG24">
        <v>3</v>
      </c>
    </row>
    <row r="25" spans="1:59" s="24" customFormat="1" x14ac:dyDescent="0.2">
      <c r="A25" s="20" t="s">
        <v>80</v>
      </c>
      <c r="B25" s="21" t="s">
        <v>75</v>
      </c>
      <c r="C25" s="21">
        <v>0.82</v>
      </c>
      <c r="D25" s="21">
        <v>32.801942699999998</v>
      </c>
      <c r="E25" s="22">
        <v>-20.001000000000001</v>
      </c>
      <c r="F25" s="22">
        <v>11.8884341</v>
      </c>
      <c r="G25" s="22">
        <v>7.1909999999999998</v>
      </c>
      <c r="H25" s="22">
        <v>3.2190053650547634</v>
      </c>
      <c r="I25" s="21" t="s">
        <v>79</v>
      </c>
      <c r="J25" s="21">
        <v>0.84</v>
      </c>
      <c r="K25" s="21">
        <v>39.091204599999998</v>
      </c>
      <c r="L25" s="21">
        <v>-19.849</v>
      </c>
      <c r="M25" s="23">
        <v>14.900452400000001</v>
      </c>
      <c r="N25" s="23">
        <v>8.9649999999999999</v>
      </c>
      <c r="O25" s="22">
        <f t="shared" si="16"/>
        <v>3.0607396434934193</v>
      </c>
      <c r="P25" s="20" t="s">
        <v>77</v>
      </c>
      <c r="Q25" s="20">
        <v>0.78</v>
      </c>
      <c r="R25" s="20">
        <v>38.313772999999998</v>
      </c>
      <c r="S25" s="20">
        <v>-19.902999999999999</v>
      </c>
      <c r="T25" s="20">
        <v>14.305582100000001</v>
      </c>
      <c r="U25" s="24">
        <v>8.4510000000000005</v>
      </c>
      <c r="V25" s="24">
        <f t="shared" si="17"/>
        <v>3.1246125827577007</v>
      </c>
      <c r="W25" s="20" t="s">
        <v>93</v>
      </c>
      <c r="X25" s="20">
        <v>0.81</v>
      </c>
      <c r="Y25" s="20">
        <v>41.215816799999999</v>
      </c>
      <c r="Z25" s="20">
        <v>-19.931000000000001</v>
      </c>
      <c r="AA25" s="20">
        <v>15.411920200000001</v>
      </c>
      <c r="AB25" s="20">
        <v>8.4209999999999994</v>
      </c>
      <c r="AC25" s="24">
        <v>3.1199953656650776</v>
      </c>
      <c r="AD25" s="20" t="s">
        <v>94</v>
      </c>
      <c r="AE25" s="20">
        <v>0.86</v>
      </c>
      <c r="AF25" s="20">
        <v>39.763646100000003</v>
      </c>
      <c r="AG25" s="20">
        <v>-19.891999999999999</v>
      </c>
      <c r="AH25" s="20">
        <v>14.7020804</v>
      </c>
      <c r="AI25" s="20">
        <v>8.4280000000000008</v>
      </c>
      <c r="AJ25" s="24">
        <v>3.1553983645743089</v>
      </c>
      <c r="AY25" s="24">
        <f>AVERAGE(S25,Z25,AG25)</f>
        <v>-19.908666666666665</v>
      </c>
      <c r="AZ25" s="24">
        <f>STDEV(S25,Z25,AG25)</f>
        <v>2.0108041509141826E-2</v>
      </c>
      <c r="BA25" s="24">
        <v>3</v>
      </c>
      <c r="BB25" s="24">
        <f>AVERAGE(U25,AB25,AI25)</f>
        <v>8.4333333333333336</v>
      </c>
      <c r="BC25" s="25">
        <f>STDEV(U25,AB25,AI25)</f>
        <v>1.5695009822658465E-2</v>
      </c>
      <c r="BD25" s="24">
        <v>3</v>
      </c>
      <c r="BE25" s="24">
        <f>AVERAGE(V25,AC25,AJ25)</f>
        <v>3.1333354376656959</v>
      </c>
      <c r="BF25" s="24">
        <f>STDEV(V25,AC25,AJ25)</f>
        <v>1.9246018581805621E-2</v>
      </c>
      <c r="BG25" s="24">
        <v>3</v>
      </c>
    </row>
    <row r="26" spans="1:59" s="24" customFormat="1" x14ac:dyDescent="0.2">
      <c r="A26" s="20" t="s">
        <v>81</v>
      </c>
      <c r="B26" s="21" t="s">
        <v>75</v>
      </c>
      <c r="C26" s="21">
        <v>0.75</v>
      </c>
      <c r="D26" s="21">
        <v>43.835694099999998</v>
      </c>
      <c r="E26" s="22">
        <v>-19.919</v>
      </c>
      <c r="F26" s="22">
        <v>16.175578699999999</v>
      </c>
      <c r="G26" s="22">
        <v>8.5180000000000007</v>
      </c>
      <c r="H26" s="22">
        <v>3.1616577103771051</v>
      </c>
      <c r="I26" s="21" t="s">
        <v>79</v>
      </c>
      <c r="J26" s="21">
        <v>0.79</v>
      </c>
      <c r="K26" s="21">
        <v>33.904076000000003</v>
      </c>
      <c r="L26" s="21">
        <v>-19.952000000000002</v>
      </c>
      <c r="M26" s="23">
        <v>12.690191199999999</v>
      </c>
      <c r="N26" s="23">
        <v>7.7290000000000001</v>
      </c>
      <c r="O26" s="22">
        <f t="shared" si="16"/>
        <v>3.1169550332175722</v>
      </c>
      <c r="P26" s="20" t="s">
        <v>77</v>
      </c>
      <c r="Q26" s="20">
        <v>0.81</v>
      </c>
      <c r="R26" s="20">
        <v>34.915984999999999</v>
      </c>
      <c r="S26" s="20">
        <v>-20.006</v>
      </c>
      <c r="T26" s="20">
        <v>12.8415952</v>
      </c>
      <c r="U26" s="24">
        <v>7.1619999999999999</v>
      </c>
      <c r="V26" s="24">
        <f t="shared" si="17"/>
        <v>3.1721382895898582</v>
      </c>
      <c r="W26" s="20" t="s">
        <v>93</v>
      </c>
      <c r="X26" s="20">
        <v>0.74</v>
      </c>
      <c r="Y26" s="20">
        <v>36.076279599999999</v>
      </c>
      <c r="Z26" s="20">
        <v>-20.126999999999999</v>
      </c>
      <c r="AA26" s="20">
        <v>13.2128113</v>
      </c>
      <c r="AB26" s="20">
        <v>7.1559999999999997</v>
      </c>
      <c r="AC26" s="24">
        <v>3.1854683996483528</v>
      </c>
      <c r="AD26" s="20" t="s">
        <v>94</v>
      </c>
      <c r="AE26" s="20">
        <v>0.87</v>
      </c>
      <c r="AF26" s="20">
        <v>33.385925899999997</v>
      </c>
      <c r="AG26" s="20">
        <v>-20.032</v>
      </c>
      <c r="AH26" s="20">
        <v>12.12717</v>
      </c>
      <c r="AI26" s="20">
        <v>7.1189999999999998</v>
      </c>
      <c r="AJ26" s="24">
        <v>3.2118166796815197</v>
      </c>
      <c r="AY26" s="24">
        <f>AVERAGE(S26,Z26,AG26)</f>
        <v>-20.054999999999996</v>
      </c>
      <c r="AZ26" s="24">
        <f>STDEV(S26,Z26,AG26)</f>
        <v>6.3694583757175988E-2</v>
      </c>
      <c r="BA26" s="24">
        <v>3</v>
      </c>
      <c r="BB26" s="24">
        <f>AVERAGE(U26,AB26,AI26)</f>
        <v>7.1456666666666662</v>
      </c>
      <c r="BC26" s="25">
        <f>STDEV(U26,AB26,AI26)</f>
        <v>2.3288051299611458E-2</v>
      </c>
      <c r="BD26" s="24">
        <v>3</v>
      </c>
      <c r="BE26" s="24">
        <f>AVERAGE(V26,AC26,AJ26)</f>
        <v>3.1898077896399104</v>
      </c>
      <c r="BF26" s="24">
        <f>STDEV(V26,AC26,AJ26)</f>
        <v>2.0191988242633203E-2</v>
      </c>
      <c r="BG26" s="24">
        <v>3</v>
      </c>
    </row>
    <row r="27" spans="1:59" s="24" customFormat="1" x14ac:dyDescent="0.2">
      <c r="A27" s="20" t="s">
        <v>82</v>
      </c>
      <c r="B27" s="20" t="s">
        <v>75</v>
      </c>
      <c r="C27" s="20">
        <v>0.79</v>
      </c>
      <c r="D27" s="20">
        <v>34.786099100000001</v>
      </c>
      <c r="E27" s="24">
        <v>-20.826000000000001</v>
      </c>
      <c r="F27" s="24">
        <v>11.763354</v>
      </c>
      <c r="G27" s="24">
        <v>9.5570000000000004</v>
      </c>
      <c r="H27" s="24">
        <v>3.4500179356443188</v>
      </c>
      <c r="I27" s="21" t="s">
        <v>79</v>
      </c>
      <c r="J27" s="21">
        <v>0.76</v>
      </c>
      <c r="K27" s="21">
        <v>33.062852700000001</v>
      </c>
      <c r="L27" s="21">
        <v>-20.766999999999999</v>
      </c>
      <c r="M27" s="23">
        <v>11.478468100000001</v>
      </c>
      <c r="N27" s="23">
        <v>10.257999999999999</v>
      </c>
      <c r="O27" s="22">
        <f t="shared" si="16"/>
        <v>3.3604944330506963</v>
      </c>
      <c r="P27" s="20" t="s">
        <v>77</v>
      </c>
      <c r="Q27" s="20">
        <v>0.7</v>
      </c>
      <c r="R27" s="20">
        <v>31.5659949</v>
      </c>
      <c r="S27" s="20">
        <v>-20.811</v>
      </c>
      <c r="T27" s="20">
        <v>10.792363999999999</v>
      </c>
      <c r="U27" s="24">
        <v>9.4969999999999999</v>
      </c>
      <c r="V27" s="24">
        <f t="shared" si="17"/>
        <v>3.412319492745056</v>
      </c>
      <c r="AY27" s="24">
        <f>AVERAGE(E27,S27)</f>
        <v>-20.8185</v>
      </c>
      <c r="AZ27" s="24">
        <f>STDEV(E27,S27)</f>
        <v>1.0606601717798614E-2</v>
      </c>
      <c r="BA27" s="22">
        <v>2</v>
      </c>
      <c r="BB27" s="24">
        <f>AVERAGE(G27,U27)</f>
        <v>9.527000000000001</v>
      </c>
      <c r="BC27" s="24">
        <f>STDEV(G27,U27)</f>
        <v>4.2426406871193201E-2</v>
      </c>
      <c r="BD27" s="24">
        <v>2</v>
      </c>
      <c r="BE27" s="24">
        <f>AVERAGE(H27,V27)</f>
        <v>3.4311687141946874</v>
      </c>
      <c r="BF27" s="24">
        <f>STDEV(H27,V27)</f>
        <v>2.66568246142426E-2</v>
      </c>
      <c r="BG27" s="22">
        <v>2</v>
      </c>
    </row>
    <row r="28" spans="1:59" x14ac:dyDescent="0.2">
      <c r="A28" s="1" t="s">
        <v>83</v>
      </c>
      <c r="B28" s="1" t="s">
        <v>75</v>
      </c>
      <c r="C28" s="1">
        <v>0.8</v>
      </c>
      <c r="D28" s="1">
        <v>35.740464099999997</v>
      </c>
      <c r="E28">
        <v>-19.995000000000001</v>
      </c>
      <c r="F28">
        <v>12.9551581</v>
      </c>
      <c r="G28">
        <v>7.0650000000000004</v>
      </c>
      <c r="H28">
        <v>3.2185796417773291</v>
      </c>
      <c r="I28" s="19" t="s">
        <v>79</v>
      </c>
      <c r="J28" s="19">
        <v>0.77</v>
      </c>
      <c r="K28" s="19">
        <v>34.9824111</v>
      </c>
      <c r="L28" s="19">
        <v>-19.93</v>
      </c>
      <c r="M28" s="17">
        <v>13.0940607</v>
      </c>
      <c r="N28" s="17">
        <v>7.41</v>
      </c>
      <c r="O28" s="18">
        <f t="shared" si="16"/>
        <v>3.1168950476913557</v>
      </c>
      <c r="P28" s="1" t="s">
        <v>77</v>
      </c>
      <c r="Q28" s="1">
        <v>0.83</v>
      </c>
      <c r="R28" s="1">
        <v>32.255029499999999</v>
      </c>
      <c r="S28" s="1">
        <v>-19.96</v>
      </c>
      <c r="T28" s="1">
        <v>11.8689307</v>
      </c>
      <c r="U28">
        <v>7.0009999999999994</v>
      </c>
      <c r="V28">
        <f t="shared" si="17"/>
        <v>3.1705356363737134</v>
      </c>
      <c r="W28" s="1" t="s">
        <v>94</v>
      </c>
      <c r="X28" s="1">
        <v>0.84</v>
      </c>
      <c r="Y28" s="1">
        <v>30.647887300000001</v>
      </c>
      <c r="Z28" s="1">
        <v>-19.998000000000001</v>
      </c>
      <c r="AA28" s="1">
        <v>11.044371699999999</v>
      </c>
      <c r="AB28" s="1">
        <v>6.9279999999999999</v>
      </c>
      <c r="AC28">
        <v>3.2374742074885683</v>
      </c>
      <c r="AY28">
        <f>AVERAGE(E28,S28,Z28)</f>
        <v>-19.984333333333336</v>
      </c>
      <c r="AZ28">
        <f>STDEV(E28,S28,Z28)</f>
        <v>2.1126602503321216E-2</v>
      </c>
      <c r="BA28">
        <v>3</v>
      </c>
      <c r="BB28">
        <f>AVERAGE(G28,U28,AB28)</f>
        <v>6.9980000000000002</v>
      </c>
      <c r="BC28">
        <f>STDEV(G28,U28,AB28)</f>
        <v>6.8549252366455676E-2</v>
      </c>
      <c r="BD28">
        <v>3</v>
      </c>
      <c r="BE28">
        <f>AVERAGE(H28,V28,AC28)</f>
        <v>3.20886316187987</v>
      </c>
      <c r="BF28">
        <f>STDEV(H28,V28,AC28)</f>
        <v>3.4510875994719602E-2</v>
      </c>
      <c r="BG28">
        <v>3</v>
      </c>
    </row>
    <row r="29" spans="1:59" x14ac:dyDescent="0.2">
      <c r="A29" s="1" t="s">
        <v>84</v>
      </c>
      <c r="B29" s="1" t="s">
        <v>75</v>
      </c>
      <c r="C29" s="1">
        <v>0.8</v>
      </c>
      <c r="D29" s="1">
        <v>41.996967900000001</v>
      </c>
      <c r="E29">
        <v>-20.010999999999999</v>
      </c>
      <c r="F29">
        <v>15.1316864</v>
      </c>
      <c r="G29">
        <v>8.3010000000000002</v>
      </c>
      <c r="H29">
        <v>3.2380040964898669</v>
      </c>
      <c r="I29" s="19" t="s">
        <v>79</v>
      </c>
      <c r="J29" s="19">
        <v>0.8</v>
      </c>
      <c r="K29" s="19">
        <v>39.671078299999998</v>
      </c>
      <c r="L29" s="19">
        <v>-19.989999999999998</v>
      </c>
      <c r="M29" s="17">
        <v>14.847340300000001</v>
      </c>
      <c r="N29" s="17">
        <v>8.2780000000000005</v>
      </c>
      <c r="O29" s="18">
        <f t="shared" si="16"/>
        <v>3.1172535786314084</v>
      </c>
      <c r="P29" s="1" t="s">
        <v>77</v>
      </c>
      <c r="Q29" s="1">
        <v>0.75</v>
      </c>
      <c r="R29" s="1">
        <v>39.835766599999999</v>
      </c>
      <c r="S29" s="1">
        <v>-19.937999999999999</v>
      </c>
      <c r="T29" s="1">
        <v>14.6726685</v>
      </c>
      <c r="U29">
        <v>8.23</v>
      </c>
      <c r="V29">
        <f t="shared" si="17"/>
        <v>3.1674579871639117</v>
      </c>
      <c r="W29" s="1" t="s">
        <v>94</v>
      </c>
      <c r="X29" s="1">
        <v>0.74</v>
      </c>
      <c r="Y29" s="1">
        <v>42.146150599999999</v>
      </c>
      <c r="Z29" s="1">
        <v>-20.032</v>
      </c>
      <c r="AA29" s="1">
        <v>15.2157141</v>
      </c>
      <c r="AB29" s="1">
        <v>8.1959999999999997</v>
      </c>
      <c r="AC29">
        <v>3.2315610499893221</v>
      </c>
      <c r="AY29">
        <f>AVERAGE(E29,S29,Z29)</f>
        <v>-19.993666666666666</v>
      </c>
      <c r="AZ29">
        <f>STDEV(E29,S29,Z29)</f>
        <v>4.9338963642676828E-2</v>
      </c>
      <c r="BA29">
        <v>3</v>
      </c>
      <c r="BB29">
        <f>AVERAGE(G29,U29,AB29)</f>
        <v>8.2423333333333328</v>
      </c>
      <c r="BC29">
        <f>STDEV(G29,U29,AB29)</f>
        <v>5.3575491909392203E-2</v>
      </c>
      <c r="BD29">
        <v>3</v>
      </c>
      <c r="BE29">
        <f>AVERAGE(H29,V29,AC29)</f>
        <v>3.2123410445477005</v>
      </c>
      <c r="BF29">
        <f>STDEV(H29,V29,AC29)</f>
        <v>3.9003138875472403E-2</v>
      </c>
      <c r="BG29">
        <v>3</v>
      </c>
    </row>
    <row r="30" spans="1:59" x14ac:dyDescent="0.2">
      <c r="A30" s="1" t="s">
        <v>85</v>
      </c>
      <c r="B30" s="1" t="s">
        <v>75</v>
      </c>
      <c r="C30" s="1">
        <v>0.77</v>
      </c>
      <c r="D30" s="1">
        <v>40.130442700000003</v>
      </c>
      <c r="E30">
        <v>-19.916</v>
      </c>
      <c r="F30">
        <v>14.7604796</v>
      </c>
      <c r="G30">
        <v>10.554</v>
      </c>
      <c r="H30">
        <v>3.1719057297207791</v>
      </c>
      <c r="I30" s="19" t="s">
        <v>79</v>
      </c>
      <c r="J30" s="19">
        <v>0.8</v>
      </c>
      <c r="K30" s="19">
        <v>37.805687900000002</v>
      </c>
      <c r="L30" s="19">
        <v>-19.843</v>
      </c>
      <c r="M30" s="17">
        <v>14.394400299999999</v>
      </c>
      <c r="N30" s="17">
        <v>10.571999999999999</v>
      </c>
      <c r="O30" s="18">
        <f t="shared" si="16"/>
        <v>3.0641523762079439</v>
      </c>
      <c r="P30" s="1" t="s">
        <v>77</v>
      </c>
      <c r="Q30" s="1">
        <v>0.81</v>
      </c>
      <c r="R30" s="1">
        <v>37.8665746</v>
      </c>
      <c r="S30" s="1">
        <v>-19.806000000000001</v>
      </c>
      <c r="T30" s="1">
        <v>14.173536800000001</v>
      </c>
      <c r="U30">
        <v>10.505000000000001</v>
      </c>
      <c r="V30">
        <f t="shared" si="17"/>
        <v>3.1169122421629205</v>
      </c>
      <c r="W30" s="1" t="s">
        <v>94</v>
      </c>
      <c r="X30" s="1">
        <v>0.89</v>
      </c>
      <c r="Y30" s="1">
        <v>37.9230023</v>
      </c>
      <c r="Z30" s="1">
        <v>-19.885000000000002</v>
      </c>
      <c r="AA30" s="1">
        <v>13.967842600000001</v>
      </c>
      <c r="AB30" s="1">
        <v>10.496</v>
      </c>
      <c r="AC30">
        <v>3.1675258628224614</v>
      </c>
      <c r="AY30">
        <f>AVERAGE(E30,S30,Z30)</f>
        <v>-19.869</v>
      </c>
      <c r="AZ30">
        <f>STDEV(E30,S30,Z30)</f>
        <v>5.6718603649948782E-2</v>
      </c>
      <c r="BA30">
        <v>3</v>
      </c>
      <c r="BB30">
        <f>AVERAGE(G30,U30,AB30)</f>
        <v>10.518333333333333</v>
      </c>
      <c r="BC30">
        <f>STDEV(G30,U30,AB30)</f>
        <v>3.1214312956291745E-2</v>
      </c>
      <c r="BD30">
        <v>3</v>
      </c>
      <c r="BE30">
        <f>AVERAGE(H30,V30,AC30)</f>
        <v>3.1521146115687202</v>
      </c>
      <c r="BF30">
        <f>STDEV(H30,V30,AC30)</f>
        <v>3.0564700511350323E-2</v>
      </c>
      <c r="BG30">
        <v>3</v>
      </c>
    </row>
    <row r="31" spans="1:59" x14ac:dyDescent="0.2">
      <c r="A31" s="1" t="s">
        <v>86</v>
      </c>
      <c r="B31" s="1" t="s">
        <v>75</v>
      </c>
      <c r="C31" s="1">
        <v>0.76</v>
      </c>
      <c r="D31" s="1">
        <v>40.002200799999997</v>
      </c>
      <c r="E31">
        <v>-19.911999999999999</v>
      </c>
      <c r="F31">
        <v>14.5030138</v>
      </c>
      <c r="G31">
        <v>6.7759999999999998</v>
      </c>
      <c r="H31">
        <v>3.2178990456912246</v>
      </c>
      <c r="I31" s="19" t="s">
        <v>79</v>
      </c>
      <c r="J31" s="19">
        <v>0.78</v>
      </c>
      <c r="K31" s="19">
        <v>38.150207199999997</v>
      </c>
      <c r="L31" s="19">
        <v>-19.898</v>
      </c>
      <c r="M31" s="17">
        <v>14.349178</v>
      </c>
      <c r="N31" s="17">
        <v>6.9349999999999996</v>
      </c>
      <c r="O31" s="18">
        <f t="shared" si="16"/>
        <v>3.1018205409861572</v>
      </c>
      <c r="P31" s="1" t="s">
        <v>77</v>
      </c>
      <c r="Q31" s="1">
        <v>0.73</v>
      </c>
      <c r="R31" s="1">
        <v>38.658748699999997</v>
      </c>
      <c r="S31" s="1">
        <v>-19.856000000000002</v>
      </c>
      <c r="T31" s="1">
        <v>14.300811400000001</v>
      </c>
      <c r="U31">
        <v>6.6859999999999999</v>
      </c>
      <c r="V31">
        <f t="shared" si="17"/>
        <v>3.1537982161860643</v>
      </c>
      <c r="W31" s="1" t="s">
        <v>94</v>
      </c>
      <c r="X31" s="1">
        <v>0.8</v>
      </c>
      <c r="Y31" s="1">
        <v>38.0073522</v>
      </c>
      <c r="Z31" s="1">
        <v>-19.899000000000001</v>
      </c>
      <c r="AA31" s="1">
        <v>13.820757</v>
      </c>
      <c r="AB31" s="1">
        <v>6.641</v>
      </c>
      <c r="AC31">
        <v>3.2083561631247841</v>
      </c>
      <c r="AY31">
        <f>AVERAGE(E31,S31,Z31)</f>
        <v>-19.888999999999999</v>
      </c>
      <c r="AZ31">
        <f>STDEV(E31,S31,Z31)</f>
        <v>2.930870177950454E-2</v>
      </c>
      <c r="BA31">
        <v>3</v>
      </c>
      <c r="BB31">
        <f>AVERAGE(G31,U31,AB31)</f>
        <v>6.7010000000000005</v>
      </c>
      <c r="BC31">
        <f>STDEV(G31,U31,AB31)</f>
        <v>6.8738635424337488E-2</v>
      </c>
      <c r="BD31">
        <v>3</v>
      </c>
      <c r="BE31">
        <f>AVERAGE(H31,V31,AC31)</f>
        <v>3.1933511416673581</v>
      </c>
      <c r="BF31">
        <f>STDEV(H31,V31,AC31)</f>
        <v>3.4584564295589745E-2</v>
      </c>
      <c r="BG31">
        <v>3</v>
      </c>
    </row>
    <row r="32" spans="1:59" x14ac:dyDescent="0.2">
      <c r="A32" s="1" t="s">
        <v>87</v>
      </c>
      <c r="B32" s="1" t="s">
        <v>75</v>
      </c>
      <c r="C32" s="1">
        <v>0.83</v>
      </c>
      <c r="D32" s="1">
        <v>38.021824899999999</v>
      </c>
      <c r="E32">
        <v>-20.620999999999999</v>
      </c>
      <c r="F32">
        <v>13.5972206</v>
      </c>
      <c r="G32">
        <v>11.646000000000001</v>
      </c>
      <c r="H32">
        <v>3.262342872974104</v>
      </c>
      <c r="I32" s="19" t="s">
        <v>79</v>
      </c>
      <c r="J32" s="19">
        <v>0.8</v>
      </c>
      <c r="K32" s="19">
        <v>36.453232200000002</v>
      </c>
      <c r="L32" s="19">
        <v>-20.623999999999999</v>
      </c>
      <c r="M32" s="17">
        <v>13.4579412</v>
      </c>
      <c r="N32" s="17">
        <v>11.742000000000001</v>
      </c>
      <c r="O32" s="18">
        <f t="shared" si="16"/>
        <v>3.1601245887446736</v>
      </c>
      <c r="P32" s="1" t="s">
        <v>77</v>
      </c>
      <c r="Q32" s="1">
        <v>0.9</v>
      </c>
      <c r="R32" s="1">
        <v>35.954732200000002</v>
      </c>
      <c r="S32" s="1">
        <v>-20.596</v>
      </c>
      <c r="T32" s="1">
        <v>13.052818800000001</v>
      </c>
      <c r="U32">
        <v>11.581</v>
      </c>
      <c r="V32">
        <f t="shared" si="17"/>
        <v>3.2136497264994341</v>
      </c>
      <c r="W32" s="1" t="s">
        <v>94</v>
      </c>
      <c r="X32" s="1">
        <v>0.86</v>
      </c>
      <c r="Y32" s="1">
        <v>35.867592600000002</v>
      </c>
      <c r="Z32" s="1">
        <v>-20.719000000000001</v>
      </c>
      <c r="AA32" s="1">
        <v>12.796521500000001</v>
      </c>
      <c r="AB32" s="1">
        <v>11.518000000000001</v>
      </c>
      <c r="AC32">
        <v>3.2700702843346923</v>
      </c>
      <c r="AY32">
        <f t="shared" ref="AY32:AY37" si="18">AVERAGE(E32,S32,Z32)</f>
        <v>-20.645333333333333</v>
      </c>
      <c r="AZ32">
        <f t="shared" ref="AZ32:AZ37" si="19">STDEV(E32,S32,Z32)</f>
        <v>6.5010255601200717E-2</v>
      </c>
      <c r="BA32">
        <v>3</v>
      </c>
      <c r="BB32">
        <f t="shared" ref="BB32:BB37" si="20">AVERAGE(G32,U32,AB32)</f>
        <v>11.581666666666669</v>
      </c>
      <c r="BC32">
        <f t="shared" ref="BC32:BC37" si="21">STDEV(G32,U32,AB32)</f>
        <v>6.4002604113686967E-2</v>
      </c>
      <c r="BD32">
        <v>3</v>
      </c>
      <c r="BE32">
        <f t="shared" ref="BE32:BE37" si="22">AVERAGE(H32,V32,AC32)</f>
        <v>3.2486876279360768</v>
      </c>
      <c r="BF32">
        <f t="shared" ref="BF32:BF37" si="23">STDEV(H32,V32,AC32)</f>
        <v>3.0588709099876231E-2</v>
      </c>
      <c r="BG32">
        <v>3</v>
      </c>
    </row>
    <row r="33" spans="1:59" x14ac:dyDescent="0.2">
      <c r="A33" s="1" t="s">
        <v>88</v>
      </c>
      <c r="B33" s="1" t="s">
        <v>75</v>
      </c>
      <c r="C33" s="1">
        <v>0.85</v>
      </c>
      <c r="D33" s="1">
        <v>44.234246200000001</v>
      </c>
      <c r="E33">
        <v>-20.218</v>
      </c>
      <c r="F33">
        <v>16.138189300000001</v>
      </c>
      <c r="G33">
        <v>10.496</v>
      </c>
      <c r="H33">
        <v>3.1977949698896309</v>
      </c>
      <c r="I33" s="19" t="s">
        <v>79</v>
      </c>
      <c r="J33" s="19">
        <v>0.78</v>
      </c>
      <c r="K33" s="19">
        <v>41.410577400000001</v>
      </c>
      <c r="L33" s="19">
        <v>-20.195</v>
      </c>
      <c r="M33" s="17">
        <v>15.696460800000001</v>
      </c>
      <c r="N33" s="17">
        <v>10.724</v>
      </c>
      <c r="O33" s="18">
        <f t="shared" si="16"/>
        <v>3.077912971311342</v>
      </c>
      <c r="P33" s="1" t="s">
        <v>77</v>
      </c>
      <c r="Q33" s="1">
        <v>0.78</v>
      </c>
      <c r="R33" s="1">
        <v>41.169820999999999</v>
      </c>
      <c r="S33" s="1">
        <v>-20.183</v>
      </c>
      <c r="T33" s="1">
        <v>15.288224</v>
      </c>
      <c r="U33">
        <v>10.382999999999999</v>
      </c>
      <c r="V33">
        <f t="shared" si="17"/>
        <v>3.1417290741771797</v>
      </c>
      <c r="W33" s="1" t="s">
        <v>94</v>
      </c>
      <c r="X33" s="1">
        <v>0.81</v>
      </c>
      <c r="Y33" s="1">
        <v>41.426071100000001</v>
      </c>
      <c r="Z33" s="1">
        <v>-20.183</v>
      </c>
      <c r="AA33" s="1">
        <v>15.17774</v>
      </c>
      <c r="AB33" s="1">
        <v>10.346</v>
      </c>
      <c r="AC33">
        <v>3.1842959678669778</v>
      </c>
      <c r="AY33">
        <f t="shared" si="18"/>
        <v>-20.194666666666667</v>
      </c>
      <c r="AZ33">
        <f t="shared" si="19"/>
        <v>2.0207259421636984E-2</v>
      </c>
      <c r="BA33">
        <v>3</v>
      </c>
      <c r="BB33">
        <f t="shared" si="20"/>
        <v>10.408333333333333</v>
      </c>
      <c r="BC33">
        <f t="shared" si="21"/>
        <v>7.8143031252526862E-2</v>
      </c>
      <c r="BD33">
        <v>3</v>
      </c>
      <c r="BE33">
        <f t="shared" si="22"/>
        <v>3.1746066706445961</v>
      </c>
      <c r="BF33">
        <f t="shared" si="23"/>
        <v>2.9261886918098789E-2</v>
      </c>
      <c r="BG33">
        <v>3</v>
      </c>
    </row>
    <row r="34" spans="1:59" x14ac:dyDescent="0.2">
      <c r="A34" s="1" t="s">
        <v>89</v>
      </c>
      <c r="B34" s="1" t="s">
        <v>75</v>
      </c>
      <c r="C34" s="1">
        <v>0.76</v>
      </c>
      <c r="D34" s="1">
        <v>41.810331400000003</v>
      </c>
      <c r="E34">
        <v>-19.73</v>
      </c>
      <c r="F34">
        <v>15.350721500000001</v>
      </c>
      <c r="G34">
        <v>9.89</v>
      </c>
      <c r="H34">
        <v>3.1776174147037111</v>
      </c>
      <c r="I34" s="19" t="s">
        <v>79</v>
      </c>
      <c r="J34" s="19">
        <v>0.75</v>
      </c>
      <c r="K34" s="19">
        <v>41.666725700000001</v>
      </c>
      <c r="L34" s="19">
        <v>-19.710999999999999</v>
      </c>
      <c r="M34" s="17">
        <v>15.814201000000001</v>
      </c>
      <c r="N34" s="17">
        <v>9.9849999999999994</v>
      </c>
      <c r="O34" s="18">
        <f t="shared" si="16"/>
        <v>3.0738941526880388</v>
      </c>
      <c r="P34" s="1" t="s">
        <v>77</v>
      </c>
      <c r="Q34" s="1">
        <v>0.74</v>
      </c>
      <c r="R34" s="1">
        <v>42.885852200000002</v>
      </c>
      <c r="S34" s="1">
        <v>-19.721</v>
      </c>
      <c r="T34" s="1">
        <v>15.9783838</v>
      </c>
      <c r="U34">
        <v>9.7759999999999998</v>
      </c>
      <c r="V34">
        <f t="shared" si="17"/>
        <v>3.1313238472425065</v>
      </c>
      <c r="W34" s="1" t="s">
        <v>94</v>
      </c>
      <c r="X34" s="1">
        <v>0.81</v>
      </c>
      <c r="Y34" s="1">
        <v>40.851721099999999</v>
      </c>
      <c r="Z34" s="1">
        <v>-19.788</v>
      </c>
      <c r="AA34" s="1">
        <v>14.9738624</v>
      </c>
      <c r="AB34" s="1">
        <v>9.7509999999999994</v>
      </c>
      <c r="AC34">
        <v>3.1829023140571491</v>
      </c>
      <c r="AY34">
        <f t="shared" si="18"/>
        <v>-19.746333333333336</v>
      </c>
      <c r="AZ34">
        <f t="shared" si="19"/>
        <v>3.6363901514184845E-2</v>
      </c>
      <c r="BA34">
        <v>3</v>
      </c>
      <c r="BB34">
        <f t="shared" si="20"/>
        <v>9.8056666666666672</v>
      </c>
      <c r="BC34">
        <f t="shared" si="21"/>
        <v>7.4096783555923779E-2</v>
      </c>
      <c r="BD34">
        <v>3</v>
      </c>
      <c r="BE34">
        <f t="shared" si="22"/>
        <v>3.1639478586677892</v>
      </c>
      <c r="BF34">
        <f t="shared" si="23"/>
        <v>2.8376524300937744E-2</v>
      </c>
      <c r="BG34">
        <v>3</v>
      </c>
    </row>
    <row r="35" spans="1:59" x14ac:dyDescent="0.2">
      <c r="A35" s="1" t="s">
        <v>90</v>
      </c>
      <c r="B35" s="1" t="s">
        <v>75</v>
      </c>
      <c r="C35" s="1">
        <v>0.8</v>
      </c>
      <c r="D35" s="1">
        <v>39.849723099999999</v>
      </c>
      <c r="E35">
        <v>-19.920999999999999</v>
      </c>
      <c r="F35">
        <v>14.7032896</v>
      </c>
      <c r="G35">
        <v>10.914999999999999</v>
      </c>
      <c r="H35">
        <v>3.1619688438066724</v>
      </c>
      <c r="I35" s="19" t="s">
        <v>79</v>
      </c>
      <c r="J35" s="19">
        <v>0.74</v>
      </c>
      <c r="K35" s="19">
        <v>41.355598999999998</v>
      </c>
      <c r="L35" s="19">
        <v>-19.864000000000001</v>
      </c>
      <c r="M35" s="17">
        <v>15.730135000000001</v>
      </c>
      <c r="N35" s="17">
        <v>11.179</v>
      </c>
      <c r="O35" s="18">
        <f t="shared" si="16"/>
        <v>3.06724632899421</v>
      </c>
      <c r="P35" s="1" t="s">
        <v>77</v>
      </c>
      <c r="Q35" s="1">
        <v>0.74</v>
      </c>
      <c r="R35" s="1">
        <v>38.043068400000003</v>
      </c>
      <c r="S35" s="1">
        <v>-19.914000000000001</v>
      </c>
      <c r="T35" s="1">
        <v>14.2779685</v>
      </c>
      <c r="U35">
        <v>10.849</v>
      </c>
      <c r="V35">
        <f t="shared" si="17"/>
        <v>3.1085360497888761</v>
      </c>
      <c r="W35" s="1" t="s">
        <v>94</v>
      </c>
      <c r="X35" s="1">
        <v>0.88</v>
      </c>
      <c r="Y35" s="1">
        <v>40.2792253</v>
      </c>
      <c r="Z35" s="1">
        <v>-19.896999999999998</v>
      </c>
      <c r="AA35" s="1">
        <v>14.753029700000001</v>
      </c>
      <c r="AB35" s="1">
        <v>10.779</v>
      </c>
      <c r="AC35">
        <v>3.1852731589543715</v>
      </c>
      <c r="AY35">
        <f t="shared" si="18"/>
        <v>-19.910666666666668</v>
      </c>
      <c r="AZ35">
        <f t="shared" si="19"/>
        <v>1.23423390543832E-2</v>
      </c>
      <c r="BA35">
        <v>3</v>
      </c>
      <c r="BB35">
        <f t="shared" si="20"/>
        <v>10.847666666666667</v>
      </c>
      <c r="BC35">
        <f t="shared" si="21"/>
        <v>6.8009803214928374E-2</v>
      </c>
      <c r="BD35">
        <v>3</v>
      </c>
      <c r="BE35">
        <f t="shared" si="22"/>
        <v>3.1519260175166401</v>
      </c>
      <c r="BF35">
        <f t="shared" si="23"/>
        <v>3.9341959161792048E-2</v>
      </c>
      <c r="BG35">
        <v>3</v>
      </c>
    </row>
    <row r="36" spans="1:59" x14ac:dyDescent="0.2">
      <c r="A36" s="1" t="s">
        <v>91</v>
      </c>
      <c r="B36" s="1" t="s">
        <v>75</v>
      </c>
      <c r="C36" s="1">
        <v>0.76</v>
      </c>
      <c r="D36" s="1">
        <v>40.610429600000003</v>
      </c>
      <c r="E36">
        <v>-20.035</v>
      </c>
      <c r="F36">
        <v>14.986411800000001</v>
      </c>
      <c r="G36">
        <v>8.9390000000000001</v>
      </c>
      <c r="H36">
        <v>3.1614528658109697</v>
      </c>
      <c r="I36" s="19" t="s">
        <v>79</v>
      </c>
      <c r="J36" s="19">
        <v>0.86</v>
      </c>
      <c r="K36" s="19">
        <v>37.8058665</v>
      </c>
      <c r="L36" s="19">
        <v>-20.018000000000001</v>
      </c>
      <c r="M36" s="17">
        <v>14.4863122</v>
      </c>
      <c r="N36" s="17">
        <v>9.1349999999999998</v>
      </c>
      <c r="O36" s="18">
        <f t="shared" si="16"/>
        <v>3.0447255064680991</v>
      </c>
      <c r="P36" s="1" t="s">
        <v>77</v>
      </c>
      <c r="Q36" s="1">
        <v>0.88</v>
      </c>
      <c r="R36" s="1">
        <v>37.512827700000003</v>
      </c>
      <c r="S36" s="1">
        <v>-20.001999999999999</v>
      </c>
      <c r="T36" s="1">
        <v>14.081909700000001</v>
      </c>
      <c r="U36">
        <v>8.923</v>
      </c>
      <c r="V36">
        <f t="shared" si="17"/>
        <v>3.1078856903904164</v>
      </c>
      <c r="W36" s="1" t="s">
        <v>94</v>
      </c>
      <c r="X36" s="1">
        <v>0.86</v>
      </c>
      <c r="Y36" s="1">
        <v>35.723244299999998</v>
      </c>
      <c r="Z36" s="1">
        <v>-20.114999999999998</v>
      </c>
      <c r="AA36" s="1">
        <v>13.199067599999999</v>
      </c>
      <c r="AB36" s="1">
        <v>8.7550000000000008</v>
      </c>
      <c r="AC36">
        <v>3.1575804907613323</v>
      </c>
      <c r="AY36">
        <f t="shared" si="18"/>
        <v>-20.050666666666668</v>
      </c>
      <c r="AZ36">
        <f t="shared" si="19"/>
        <v>5.8106224566162309E-2</v>
      </c>
      <c r="BA36">
        <v>3</v>
      </c>
      <c r="BB36">
        <f t="shared" si="20"/>
        <v>8.8723333333333354</v>
      </c>
      <c r="BC36">
        <f t="shared" si="21"/>
        <v>0.10192807921928701</v>
      </c>
      <c r="BD36">
        <v>3</v>
      </c>
      <c r="BE36">
        <f t="shared" si="22"/>
        <v>3.1423063489875731</v>
      </c>
      <c r="BF36">
        <f t="shared" si="23"/>
        <v>2.9871978940601875E-2</v>
      </c>
      <c r="BG36">
        <v>3</v>
      </c>
    </row>
    <row r="37" spans="1:59" x14ac:dyDescent="0.2">
      <c r="A37" s="1" t="s">
        <v>92</v>
      </c>
      <c r="B37" s="1" t="s">
        <v>75</v>
      </c>
      <c r="C37" s="1">
        <v>0.89</v>
      </c>
      <c r="D37" s="1">
        <v>37.424189200000001</v>
      </c>
      <c r="E37">
        <v>-19.972000000000001</v>
      </c>
      <c r="F37">
        <v>13.7244648</v>
      </c>
      <c r="G37">
        <v>10.573</v>
      </c>
      <c r="H37">
        <v>3.181293748275464</v>
      </c>
      <c r="I37" s="19" t="s">
        <v>79</v>
      </c>
      <c r="J37" s="19">
        <v>0.77</v>
      </c>
      <c r="K37" s="19">
        <v>37.195395599999998</v>
      </c>
      <c r="L37" s="19">
        <v>-19.975999999999999</v>
      </c>
      <c r="M37" s="17">
        <v>14.109868000000001</v>
      </c>
      <c r="N37" s="17">
        <v>10.82</v>
      </c>
      <c r="O37" s="18">
        <f t="shared" si="16"/>
        <v>3.0754808053484273</v>
      </c>
      <c r="P37" s="1" t="s">
        <v>77</v>
      </c>
      <c r="Q37" s="1">
        <v>0.72</v>
      </c>
      <c r="R37" s="1">
        <v>38.892166199999998</v>
      </c>
      <c r="S37" s="1">
        <v>-19.983000000000001</v>
      </c>
      <c r="T37" s="1">
        <v>14.5065341</v>
      </c>
      <c r="U37">
        <v>10.487</v>
      </c>
      <c r="V37">
        <f t="shared" si="17"/>
        <v>3.1278452583653324</v>
      </c>
      <c r="W37" s="1" t="s">
        <v>94</v>
      </c>
      <c r="X37" s="1">
        <v>0.82</v>
      </c>
      <c r="Y37" s="1">
        <v>36.682711900000001</v>
      </c>
      <c r="Z37" s="1">
        <v>-19.995000000000001</v>
      </c>
      <c r="AA37" s="1">
        <v>13.466692099999999</v>
      </c>
      <c r="AB37" s="1">
        <v>10.413</v>
      </c>
      <c r="AC37">
        <v>3.1779517121852567</v>
      </c>
      <c r="AY37">
        <f t="shared" si="18"/>
        <v>-19.983333333333334</v>
      </c>
      <c r="AZ37">
        <f t="shared" si="19"/>
        <v>1.1503622617824784E-2</v>
      </c>
      <c r="BA37">
        <v>3</v>
      </c>
      <c r="BB37">
        <f t="shared" si="20"/>
        <v>10.491000000000001</v>
      </c>
      <c r="BC37">
        <f t="shared" si="21"/>
        <v>8.0074964876670485E-2</v>
      </c>
      <c r="BD37">
        <v>3</v>
      </c>
      <c r="BE37">
        <f t="shared" si="22"/>
        <v>3.1623635729420179</v>
      </c>
      <c r="BF37">
        <f t="shared" si="23"/>
        <v>2.99404046769297E-2</v>
      </c>
      <c r="BG3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3A008-45D0-9E4A-8320-B5C9DC9094B4}">
  <dimension ref="A1:C21"/>
  <sheetViews>
    <sheetView workbookViewId="0">
      <selection activeCell="B9" sqref="B9:C9"/>
    </sheetView>
  </sheetViews>
  <sheetFormatPr baseColWidth="10" defaultRowHeight="16" x14ac:dyDescent="0.2"/>
  <sheetData>
    <row r="1" spans="1:3" x14ac:dyDescent="0.2">
      <c r="A1" s="2" t="s">
        <v>21</v>
      </c>
      <c r="B1" s="2" t="s">
        <v>22</v>
      </c>
      <c r="C1" s="2" t="s">
        <v>23</v>
      </c>
    </row>
    <row r="2" spans="1:3" x14ac:dyDescent="0.2">
      <c r="A2" s="1" t="s">
        <v>46</v>
      </c>
      <c r="B2" s="3">
        <v>-20.228000000000005</v>
      </c>
      <c r="C2" s="3">
        <v>9.1126666666666658</v>
      </c>
    </row>
    <row r="3" spans="1:3" s="24" customFormat="1" x14ac:dyDescent="0.2">
      <c r="A3" s="20" t="s">
        <v>52</v>
      </c>
      <c r="B3" s="27">
        <v>-20.851333333333333</v>
      </c>
      <c r="C3" s="27">
        <v>8.4753333333333316</v>
      </c>
    </row>
    <row r="4" spans="1:3" x14ac:dyDescent="0.2">
      <c r="A4" s="1" t="s">
        <v>53</v>
      </c>
      <c r="B4" s="3">
        <v>-20.474</v>
      </c>
      <c r="C4" s="3">
        <v>8.5729999999999986</v>
      </c>
    </row>
    <row r="5" spans="1:3" s="24" customFormat="1" x14ac:dyDescent="0.2">
      <c r="A5" s="20" t="s">
        <v>54</v>
      </c>
      <c r="B5" s="36">
        <v>-20.253333333333334</v>
      </c>
      <c r="C5" s="36">
        <v>6.5566666666666675</v>
      </c>
    </row>
    <row r="6" spans="1:3" x14ac:dyDescent="0.2">
      <c r="A6" s="1" t="s">
        <v>55</v>
      </c>
      <c r="B6" s="3">
        <v>-20.341666666666665</v>
      </c>
      <c r="C6" s="3">
        <v>9.6866666666666674</v>
      </c>
    </row>
    <row r="7" spans="1:3" x14ac:dyDescent="0.2">
      <c r="A7" s="1" t="s">
        <v>56</v>
      </c>
      <c r="B7" s="3">
        <v>-20.405333333333335</v>
      </c>
      <c r="C7" s="3">
        <v>6.5413333333333332</v>
      </c>
    </row>
    <row r="8" spans="1:3" x14ac:dyDescent="0.2">
      <c r="A8" s="1" t="s">
        <v>57</v>
      </c>
      <c r="B8" s="3">
        <v>-20.542333333333332</v>
      </c>
      <c r="C8" s="3">
        <v>6.8290000000000006</v>
      </c>
    </row>
    <row r="9" spans="1:3" s="24" customFormat="1" x14ac:dyDescent="0.2">
      <c r="A9" s="20" t="s">
        <v>58</v>
      </c>
      <c r="B9" s="36">
        <v>-20.233999999999998</v>
      </c>
      <c r="C9" s="36">
        <v>10.569333333333333</v>
      </c>
    </row>
    <row r="10" spans="1:3" x14ac:dyDescent="0.2">
      <c r="A10" s="1" t="s">
        <v>59</v>
      </c>
      <c r="B10" s="3">
        <v>-20.414666666666665</v>
      </c>
      <c r="C10" s="3">
        <v>8.5513333333333321</v>
      </c>
    </row>
    <row r="11" spans="1:3" x14ac:dyDescent="0.2">
      <c r="A11" s="1" t="s">
        <v>60</v>
      </c>
      <c r="B11" s="3">
        <v>-20.422333333333331</v>
      </c>
      <c r="C11" s="3">
        <v>6.3979999999999997</v>
      </c>
    </row>
    <row r="12" spans="1:3" x14ac:dyDescent="0.2">
      <c r="A12" s="1" t="s">
        <v>61</v>
      </c>
      <c r="B12" s="3">
        <v>-20.498999999999999</v>
      </c>
      <c r="C12" s="3">
        <v>9.5640000000000001</v>
      </c>
    </row>
    <row r="13" spans="1:3" x14ac:dyDescent="0.2">
      <c r="A13" s="1" t="s">
        <v>62</v>
      </c>
      <c r="B13" s="3">
        <v>-20.531333333333333</v>
      </c>
      <c r="C13" s="3">
        <v>9.3426666666666662</v>
      </c>
    </row>
    <row r="14" spans="1:3" x14ac:dyDescent="0.2">
      <c r="A14" s="1" t="s">
        <v>63</v>
      </c>
      <c r="B14" s="3">
        <v>-20.556000000000001</v>
      </c>
      <c r="C14" s="3">
        <v>10.056666666666667</v>
      </c>
    </row>
    <row r="15" spans="1:3" x14ac:dyDescent="0.2">
      <c r="A15" s="1" t="s">
        <v>64</v>
      </c>
      <c r="B15" s="3">
        <v>-20.066333333333333</v>
      </c>
      <c r="C15" s="3">
        <v>7.2746666666666657</v>
      </c>
    </row>
    <row r="16" spans="1:3" x14ac:dyDescent="0.2">
      <c r="A16" s="1" t="s">
        <v>65</v>
      </c>
      <c r="B16" s="3">
        <v>-20.225000000000001</v>
      </c>
      <c r="C16" s="3">
        <v>8.1326666666666672</v>
      </c>
    </row>
    <row r="17" spans="1:3" x14ac:dyDescent="0.2">
      <c r="A17" s="1" t="s">
        <v>66</v>
      </c>
      <c r="B17" s="3">
        <v>-20.147666666666666</v>
      </c>
      <c r="C17" s="3">
        <v>9.0016666666666652</v>
      </c>
    </row>
    <row r="18" spans="1:3" x14ac:dyDescent="0.2">
      <c r="A18" s="1" t="s">
        <v>67</v>
      </c>
      <c r="B18" s="3">
        <v>-20.524000000000001</v>
      </c>
      <c r="C18" s="3">
        <v>9.0743333333333336</v>
      </c>
    </row>
    <row r="19" spans="1:3" x14ac:dyDescent="0.2">
      <c r="A19" s="1" t="s">
        <v>68</v>
      </c>
      <c r="B19" s="3">
        <v>-20.829000000000001</v>
      </c>
      <c r="C19" s="3">
        <v>7.085</v>
      </c>
    </row>
    <row r="20" spans="1:3" x14ac:dyDescent="0.2">
      <c r="A20" s="1" t="s">
        <v>69</v>
      </c>
      <c r="B20" s="3">
        <v>-20.200666666666667</v>
      </c>
      <c r="C20" s="3">
        <v>9.5346666666666664</v>
      </c>
    </row>
    <row r="21" spans="1:3" x14ac:dyDescent="0.2">
      <c r="A21" s="1" t="s">
        <v>70</v>
      </c>
      <c r="B21" s="3">
        <v>-20.362333333333336</v>
      </c>
      <c r="C21" s="3">
        <v>9.2879999999999985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5B1AF-139C-724A-8BDA-C44C8C59D022}">
  <dimension ref="A1:C15"/>
  <sheetViews>
    <sheetView workbookViewId="0">
      <selection activeCell="A15" sqref="A15"/>
    </sheetView>
  </sheetViews>
  <sheetFormatPr baseColWidth="10" defaultRowHeight="16" x14ac:dyDescent="0.2"/>
  <sheetData>
    <row r="1" spans="1:3" x14ac:dyDescent="0.2">
      <c r="A1" s="2" t="s">
        <v>21</v>
      </c>
      <c r="B1" s="2" t="s">
        <v>22</v>
      </c>
      <c r="C1" s="2" t="s">
        <v>23</v>
      </c>
    </row>
    <row r="2" spans="1:3" x14ac:dyDescent="0.2">
      <c r="A2" s="1" t="s">
        <v>78</v>
      </c>
      <c r="B2">
        <v>-19.749666666666666</v>
      </c>
      <c r="C2">
        <v>10.244666666666665</v>
      </c>
    </row>
    <row r="3" spans="1:3" x14ac:dyDescent="0.2">
      <c r="A3" s="20" t="s">
        <v>80</v>
      </c>
      <c r="B3" s="24">
        <v>-19.908666666666665</v>
      </c>
      <c r="C3" s="24">
        <v>8.4333333333333336</v>
      </c>
    </row>
    <row r="4" spans="1:3" x14ac:dyDescent="0.2">
      <c r="A4" s="20" t="s">
        <v>81</v>
      </c>
      <c r="B4" s="24">
        <v>-20.054999999999996</v>
      </c>
      <c r="C4" s="24">
        <v>7.1456666666666662</v>
      </c>
    </row>
    <row r="5" spans="1:3" x14ac:dyDescent="0.2">
      <c r="A5" s="20" t="s">
        <v>82</v>
      </c>
      <c r="B5" s="24">
        <v>-20.8185</v>
      </c>
      <c r="C5" s="24">
        <v>9.527000000000001</v>
      </c>
    </row>
    <row r="6" spans="1:3" x14ac:dyDescent="0.2">
      <c r="A6" s="1" t="s">
        <v>96</v>
      </c>
      <c r="B6">
        <v>-19.984333333333336</v>
      </c>
      <c r="C6">
        <v>6.9980000000000002</v>
      </c>
    </row>
    <row r="7" spans="1:3" x14ac:dyDescent="0.2">
      <c r="A7" s="1" t="s">
        <v>84</v>
      </c>
      <c r="B7">
        <v>-19.993666666666666</v>
      </c>
      <c r="C7">
        <v>8.2423333333333328</v>
      </c>
    </row>
    <row r="8" spans="1:3" x14ac:dyDescent="0.2">
      <c r="A8" s="1" t="s">
        <v>85</v>
      </c>
      <c r="B8">
        <v>-19.869</v>
      </c>
      <c r="C8">
        <v>10.518333333333333</v>
      </c>
    </row>
    <row r="9" spans="1:3" x14ac:dyDescent="0.2">
      <c r="A9" s="1" t="s">
        <v>86</v>
      </c>
      <c r="B9">
        <v>-19.888999999999999</v>
      </c>
      <c r="C9">
        <v>6.7010000000000005</v>
      </c>
    </row>
    <row r="10" spans="1:3" x14ac:dyDescent="0.2">
      <c r="A10" s="1" t="s">
        <v>87</v>
      </c>
      <c r="B10">
        <v>-20.645333333333333</v>
      </c>
      <c r="C10">
        <v>11.581666666666669</v>
      </c>
    </row>
    <row r="11" spans="1:3" x14ac:dyDescent="0.2">
      <c r="A11" s="1" t="s">
        <v>88</v>
      </c>
      <c r="B11">
        <v>-20.194666666666667</v>
      </c>
      <c r="C11">
        <v>10.408333333333333</v>
      </c>
    </row>
    <row r="12" spans="1:3" x14ac:dyDescent="0.2">
      <c r="A12" s="1" t="s">
        <v>89</v>
      </c>
      <c r="B12">
        <v>-19.746333333333336</v>
      </c>
      <c r="C12">
        <v>9.8056666666666672</v>
      </c>
    </row>
    <row r="13" spans="1:3" x14ac:dyDescent="0.2">
      <c r="A13" s="1" t="s">
        <v>90</v>
      </c>
      <c r="B13">
        <v>-19.910666666666668</v>
      </c>
      <c r="C13">
        <v>10.847666666666667</v>
      </c>
    </row>
    <row r="14" spans="1:3" x14ac:dyDescent="0.2">
      <c r="A14" s="1" t="s">
        <v>91</v>
      </c>
      <c r="B14">
        <v>-20.050666666666668</v>
      </c>
      <c r="C14">
        <v>8.8723333333333354</v>
      </c>
    </row>
    <row r="15" spans="1:3" x14ac:dyDescent="0.2">
      <c r="A15" s="1" t="s">
        <v>92</v>
      </c>
      <c r="B15">
        <v>-19.983333333333334</v>
      </c>
      <c r="C15">
        <v>10.491000000000001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AD4C-B11F-4445-9E11-F7CF8A22F451}">
  <dimension ref="A1:D2"/>
  <sheetViews>
    <sheetView workbookViewId="0">
      <selection activeCell="D14" sqref="D14"/>
    </sheetView>
  </sheetViews>
  <sheetFormatPr baseColWidth="10" defaultRowHeight="16" x14ac:dyDescent="0.2"/>
  <sheetData>
    <row r="1" spans="1:4" s="2" customFormat="1" x14ac:dyDescent="0.2">
      <c r="A1" s="2" t="s">
        <v>21</v>
      </c>
      <c r="B1" s="2" t="s">
        <v>97</v>
      </c>
      <c r="C1" s="2" t="s">
        <v>22</v>
      </c>
      <c r="D1" s="2" t="s">
        <v>23</v>
      </c>
    </row>
    <row r="2" spans="1:4" x14ac:dyDescent="0.2">
      <c r="A2" s="26" t="s">
        <v>74</v>
      </c>
      <c r="B2" s="26" t="s">
        <v>98</v>
      </c>
      <c r="C2" s="26">
        <v>-22.222000000000001</v>
      </c>
      <c r="D2" s="26">
        <v>7.3156666699999997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4892-CF3C-6C40-B89D-3CBF6C7D4DEA}">
  <dimension ref="A1:D36"/>
  <sheetViews>
    <sheetView workbookViewId="0">
      <selection activeCell="C9" sqref="C9"/>
    </sheetView>
  </sheetViews>
  <sheetFormatPr baseColWidth="10" defaultRowHeight="16" x14ac:dyDescent="0.2"/>
  <cols>
    <col min="1" max="1" width="13.1640625" style="24" bestFit="1" customWidth="1"/>
  </cols>
  <sheetData>
    <row r="1" spans="1:4" x14ac:dyDescent="0.2">
      <c r="A1" s="37" t="s">
        <v>21</v>
      </c>
      <c r="B1" s="2" t="s">
        <v>24</v>
      </c>
      <c r="C1" s="2" t="s">
        <v>22</v>
      </c>
      <c r="D1" s="2" t="s">
        <v>23</v>
      </c>
    </row>
    <row r="2" spans="1:4" x14ac:dyDescent="0.2">
      <c r="A2" s="20" t="s">
        <v>46</v>
      </c>
      <c r="B2" t="s">
        <v>28</v>
      </c>
      <c r="C2" s="3">
        <v>-20.228000000000005</v>
      </c>
      <c r="D2" s="3">
        <v>9.1126666666666658</v>
      </c>
    </row>
    <row r="3" spans="1:4" x14ac:dyDescent="0.2">
      <c r="A3" s="20" t="s">
        <v>52</v>
      </c>
      <c r="B3" t="s">
        <v>28</v>
      </c>
      <c r="C3" s="27">
        <v>-20.851333333333333</v>
      </c>
      <c r="D3" s="27">
        <v>8.4753333333333316</v>
      </c>
    </row>
    <row r="4" spans="1:4" x14ac:dyDescent="0.2">
      <c r="A4" s="20" t="s">
        <v>53</v>
      </c>
      <c r="B4" t="s">
        <v>28</v>
      </c>
      <c r="C4" s="3">
        <v>-20.474</v>
      </c>
      <c r="D4" s="3">
        <v>8.5729999999999986</v>
      </c>
    </row>
    <row r="5" spans="1:4" x14ac:dyDescent="0.2">
      <c r="A5" s="20" t="s">
        <v>54</v>
      </c>
      <c r="B5" t="s">
        <v>28</v>
      </c>
      <c r="C5" s="36">
        <v>-20.253333333333334</v>
      </c>
      <c r="D5" s="36">
        <v>6.5566666666666675</v>
      </c>
    </row>
    <row r="6" spans="1:4" x14ac:dyDescent="0.2">
      <c r="A6" s="20" t="s">
        <v>55</v>
      </c>
      <c r="B6" t="s">
        <v>28</v>
      </c>
      <c r="C6" s="3">
        <v>-20.341666666666665</v>
      </c>
      <c r="D6" s="3">
        <v>9.6866666666666674</v>
      </c>
    </row>
    <row r="7" spans="1:4" x14ac:dyDescent="0.2">
      <c r="A7" s="20" t="s">
        <v>56</v>
      </c>
      <c r="B7" t="s">
        <v>28</v>
      </c>
      <c r="C7" s="3">
        <v>-20.405333333333335</v>
      </c>
      <c r="D7" s="3">
        <v>6.5413333333333332</v>
      </c>
    </row>
    <row r="8" spans="1:4" x14ac:dyDescent="0.2">
      <c r="A8" s="20" t="s">
        <v>57</v>
      </c>
      <c r="B8" t="s">
        <v>28</v>
      </c>
      <c r="C8" s="3">
        <v>-20.542333333333332</v>
      </c>
      <c r="D8" s="3">
        <v>6.8290000000000006</v>
      </c>
    </row>
    <row r="9" spans="1:4" x14ac:dyDescent="0.2">
      <c r="A9" s="20" t="s">
        <v>58</v>
      </c>
      <c r="B9" t="s">
        <v>28</v>
      </c>
      <c r="C9" s="36">
        <v>-20.233999999999998</v>
      </c>
      <c r="D9" s="36">
        <v>10.569333333333333</v>
      </c>
    </row>
    <row r="10" spans="1:4" x14ac:dyDescent="0.2">
      <c r="A10" s="20" t="s">
        <v>59</v>
      </c>
      <c r="B10" t="s">
        <v>28</v>
      </c>
      <c r="C10" s="3">
        <v>-20.414666666666665</v>
      </c>
      <c r="D10" s="3">
        <v>8.5513333333333321</v>
      </c>
    </row>
    <row r="11" spans="1:4" x14ac:dyDescent="0.2">
      <c r="A11" s="20" t="s">
        <v>60</v>
      </c>
      <c r="B11" t="s">
        <v>28</v>
      </c>
      <c r="C11" s="3">
        <v>-20.422333333333331</v>
      </c>
      <c r="D11" s="3">
        <v>6.3979999999999997</v>
      </c>
    </row>
    <row r="12" spans="1:4" x14ac:dyDescent="0.2">
      <c r="A12" s="20" t="s">
        <v>61</v>
      </c>
      <c r="B12" t="s">
        <v>28</v>
      </c>
      <c r="C12" s="3">
        <v>-20.498999999999999</v>
      </c>
      <c r="D12" s="3">
        <v>9.5640000000000001</v>
      </c>
    </row>
    <row r="13" spans="1:4" x14ac:dyDescent="0.2">
      <c r="A13" s="20" t="s">
        <v>62</v>
      </c>
      <c r="B13" t="s">
        <v>28</v>
      </c>
      <c r="C13" s="3">
        <v>-20.531333333333333</v>
      </c>
      <c r="D13" s="3">
        <v>9.3426666666666662</v>
      </c>
    </row>
    <row r="14" spans="1:4" x14ac:dyDescent="0.2">
      <c r="A14" s="20" t="s">
        <v>63</v>
      </c>
      <c r="B14" t="s">
        <v>28</v>
      </c>
      <c r="C14" s="3">
        <v>-20.556000000000001</v>
      </c>
      <c r="D14" s="3">
        <v>10.056666666666667</v>
      </c>
    </row>
    <row r="15" spans="1:4" x14ac:dyDescent="0.2">
      <c r="A15" s="20" t="s">
        <v>64</v>
      </c>
      <c r="B15" t="s">
        <v>28</v>
      </c>
      <c r="C15" s="3">
        <v>-20.066333333333333</v>
      </c>
      <c r="D15" s="3">
        <v>7.2746666666666657</v>
      </c>
    </row>
    <row r="16" spans="1:4" x14ac:dyDescent="0.2">
      <c r="A16" s="20" t="s">
        <v>65</v>
      </c>
      <c r="B16" t="s">
        <v>28</v>
      </c>
      <c r="C16" s="3">
        <v>-20.225000000000001</v>
      </c>
      <c r="D16" s="3">
        <v>8.1326666666666672</v>
      </c>
    </row>
    <row r="17" spans="1:4" x14ac:dyDescent="0.2">
      <c r="A17" s="20" t="s">
        <v>66</v>
      </c>
      <c r="B17" t="s">
        <v>28</v>
      </c>
      <c r="C17" s="3">
        <v>-20.147666666666666</v>
      </c>
      <c r="D17" s="3">
        <v>9.0016666666666652</v>
      </c>
    </row>
    <row r="18" spans="1:4" x14ac:dyDescent="0.2">
      <c r="A18" s="20" t="s">
        <v>67</v>
      </c>
      <c r="B18" t="s">
        <v>28</v>
      </c>
      <c r="C18" s="3">
        <v>-20.524000000000001</v>
      </c>
      <c r="D18" s="3">
        <v>9.0743333333333336</v>
      </c>
    </row>
    <row r="19" spans="1:4" x14ac:dyDescent="0.2">
      <c r="A19" s="20" t="s">
        <v>68</v>
      </c>
      <c r="B19" t="s">
        <v>28</v>
      </c>
      <c r="C19" s="3">
        <v>-20.829000000000001</v>
      </c>
      <c r="D19" s="3">
        <v>7.085</v>
      </c>
    </row>
    <row r="20" spans="1:4" x14ac:dyDescent="0.2">
      <c r="A20" s="20" t="s">
        <v>69</v>
      </c>
      <c r="B20" t="s">
        <v>28</v>
      </c>
      <c r="C20" s="3">
        <v>-20.200666666666667</v>
      </c>
      <c r="D20" s="3">
        <v>9.5346666666666664</v>
      </c>
    </row>
    <row r="21" spans="1:4" x14ac:dyDescent="0.2">
      <c r="A21" s="20" t="s">
        <v>70</v>
      </c>
      <c r="B21" t="s">
        <v>28</v>
      </c>
      <c r="C21" s="3">
        <v>-20.362333333333336</v>
      </c>
      <c r="D21" s="3">
        <v>9.2879999999999985</v>
      </c>
    </row>
    <row r="22" spans="1:4" x14ac:dyDescent="0.2">
      <c r="A22" s="20" t="s">
        <v>74</v>
      </c>
      <c r="B22" t="s">
        <v>95</v>
      </c>
      <c r="C22" s="3">
        <v>-22.221999999999998</v>
      </c>
      <c r="D22" s="3">
        <v>7.3156666666666661</v>
      </c>
    </row>
    <row r="23" spans="1:4" x14ac:dyDescent="0.2">
      <c r="A23" s="20" t="s">
        <v>78</v>
      </c>
      <c r="B23" t="s">
        <v>27</v>
      </c>
      <c r="C23" s="3">
        <v>-19.749666666666666</v>
      </c>
      <c r="D23" s="3">
        <v>10.244666666666665</v>
      </c>
    </row>
    <row r="24" spans="1:4" x14ac:dyDescent="0.2">
      <c r="A24" s="20" t="s">
        <v>80</v>
      </c>
      <c r="B24" t="s">
        <v>27</v>
      </c>
      <c r="C24" s="27">
        <v>-19.908666666666665</v>
      </c>
      <c r="D24" s="27">
        <v>8.4333333333333336</v>
      </c>
    </row>
    <row r="25" spans="1:4" x14ac:dyDescent="0.2">
      <c r="A25" s="20" t="s">
        <v>81</v>
      </c>
      <c r="B25" t="s">
        <v>27</v>
      </c>
      <c r="C25" s="27">
        <v>-20.054999999999996</v>
      </c>
      <c r="D25" s="27">
        <v>7.1456666666666662</v>
      </c>
    </row>
    <row r="26" spans="1:4" x14ac:dyDescent="0.2">
      <c r="A26" s="20" t="s">
        <v>82</v>
      </c>
      <c r="B26" t="s">
        <v>27</v>
      </c>
      <c r="C26" s="27">
        <v>-20.8185</v>
      </c>
      <c r="D26" s="27">
        <v>9.527000000000001</v>
      </c>
    </row>
    <row r="27" spans="1:4" x14ac:dyDescent="0.2">
      <c r="A27" s="20" t="s">
        <v>96</v>
      </c>
      <c r="B27" t="s">
        <v>27</v>
      </c>
      <c r="C27" s="3">
        <v>-19.984333333333336</v>
      </c>
      <c r="D27" s="3">
        <v>6.9980000000000002</v>
      </c>
    </row>
    <row r="28" spans="1:4" x14ac:dyDescent="0.2">
      <c r="A28" s="20" t="s">
        <v>84</v>
      </c>
      <c r="B28" t="s">
        <v>27</v>
      </c>
      <c r="C28" s="3">
        <v>-19.993666666666666</v>
      </c>
      <c r="D28" s="3">
        <v>8.2423333333333328</v>
      </c>
    </row>
    <row r="29" spans="1:4" x14ac:dyDescent="0.2">
      <c r="A29" s="20" t="s">
        <v>85</v>
      </c>
      <c r="B29" t="s">
        <v>27</v>
      </c>
      <c r="C29" s="3">
        <v>-19.869</v>
      </c>
      <c r="D29" s="3">
        <v>10.518333333333333</v>
      </c>
    </row>
    <row r="30" spans="1:4" x14ac:dyDescent="0.2">
      <c r="A30" s="20" t="s">
        <v>86</v>
      </c>
      <c r="B30" t="s">
        <v>27</v>
      </c>
      <c r="C30" s="3">
        <v>-19.888999999999999</v>
      </c>
      <c r="D30" s="3">
        <v>6.7010000000000005</v>
      </c>
    </row>
    <row r="31" spans="1:4" x14ac:dyDescent="0.2">
      <c r="A31" s="20" t="s">
        <v>87</v>
      </c>
      <c r="B31" t="s">
        <v>27</v>
      </c>
      <c r="C31" s="3">
        <v>-20.645333333333333</v>
      </c>
      <c r="D31" s="3">
        <v>11.581666666666669</v>
      </c>
    </row>
    <row r="32" spans="1:4" x14ac:dyDescent="0.2">
      <c r="A32" s="20" t="s">
        <v>88</v>
      </c>
      <c r="B32" t="s">
        <v>27</v>
      </c>
      <c r="C32" s="3">
        <v>-20.194666666666667</v>
      </c>
      <c r="D32" s="3">
        <v>10.408333333333333</v>
      </c>
    </row>
    <row r="33" spans="1:4" x14ac:dyDescent="0.2">
      <c r="A33" s="20" t="s">
        <v>89</v>
      </c>
      <c r="B33" t="s">
        <v>27</v>
      </c>
      <c r="C33" s="3">
        <v>-19.746333333333336</v>
      </c>
      <c r="D33" s="3">
        <v>9.8056666666666672</v>
      </c>
    </row>
    <row r="34" spans="1:4" x14ac:dyDescent="0.2">
      <c r="A34" s="20" t="s">
        <v>90</v>
      </c>
      <c r="B34" t="s">
        <v>27</v>
      </c>
      <c r="C34" s="3">
        <v>-19.910666666666668</v>
      </c>
      <c r="D34" s="3">
        <v>10.847666666666667</v>
      </c>
    </row>
    <row r="35" spans="1:4" x14ac:dyDescent="0.2">
      <c r="A35" s="20" t="s">
        <v>91</v>
      </c>
      <c r="B35" t="s">
        <v>27</v>
      </c>
      <c r="C35" s="3">
        <v>-20.050666666666668</v>
      </c>
      <c r="D35" s="3">
        <v>8.8723333333333354</v>
      </c>
    </row>
    <row r="36" spans="1:4" x14ac:dyDescent="0.2">
      <c r="A36" s="20" t="s">
        <v>92</v>
      </c>
      <c r="B36" t="s">
        <v>27</v>
      </c>
      <c r="C36" s="3">
        <v>-19.983333333333334</v>
      </c>
      <c r="D36" s="3">
        <v>10.491000000000001</v>
      </c>
    </row>
  </sheetData>
  <autoFilter ref="A1:D36" xr:uid="{D4003A89-ADC9-344E-803E-3102CC44CC98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C5AC-A1FE-AA4B-A3D2-D5A935629C91}">
  <dimension ref="A1:E15"/>
  <sheetViews>
    <sheetView workbookViewId="0">
      <selection activeCell="H36" sqref="H36"/>
    </sheetView>
  </sheetViews>
  <sheetFormatPr baseColWidth="10" defaultRowHeight="16" x14ac:dyDescent="0.2"/>
  <sheetData>
    <row r="1" spans="1:5" x14ac:dyDescent="0.2">
      <c r="A1" s="2" t="s">
        <v>21</v>
      </c>
      <c r="B1" s="5" t="s">
        <v>25</v>
      </c>
      <c r="C1" s="5" t="s">
        <v>22</v>
      </c>
      <c r="D1" s="6" t="s">
        <v>29</v>
      </c>
      <c r="E1" s="6" t="s">
        <v>30</v>
      </c>
    </row>
    <row r="2" spans="1:5" x14ac:dyDescent="0.2">
      <c r="A2" s="10" t="s">
        <v>32</v>
      </c>
      <c r="B2" s="7">
        <v>-5.7760899999999999</v>
      </c>
      <c r="C2" s="7">
        <v>-13.446400000000001</v>
      </c>
      <c r="D2" s="7">
        <v>15.956263636937997</v>
      </c>
      <c r="E2" s="11">
        <v>14.556263636937997</v>
      </c>
    </row>
    <row r="3" spans="1:5" x14ac:dyDescent="0.2">
      <c r="A3" s="10" t="s">
        <v>33</v>
      </c>
      <c r="B3" s="7">
        <v>-4.3000800000000003</v>
      </c>
      <c r="C3" s="7">
        <v>-13.8614</v>
      </c>
      <c r="D3" s="11">
        <v>17.447464436656002</v>
      </c>
      <c r="E3" s="11">
        <v>16.047464436656004</v>
      </c>
    </row>
    <row r="4" spans="1:5" x14ac:dyDescent="0.2">
      <c r="A4" s="10" t="s">
        <v>34</v>
      </c>
      <c r="B4" s="7">
        <v>-6.0359600000000002</v>
      </c>
      <c r="C4" s="7">
        <v>-14.449000000000002</v>
      </c>
      <c r="D4" s="7">
        <v>15.693719106871999</v>
      </c>
      <c r="E4" s="11">
        <v>14.293719106871999</v>
      </c>
    </row>
    <row r="5" spans="1:5" x14ac:dyDescent="0.2">
      <c r="A5" s="10" t="s">
        <v>35</v>
      </c>
      <c r="B5" s="7">
        <v>-5.5518700000000001</v>
      </c>
      <c r="C5" s="7">
        <v>-14.491</v>
      </c>
      <c r="D5" s="11">
        <v>16.182791264333996</v>
      </c>
      <c r="E5" s="11">
        <v>14.782791264333996</v>
      </c>
    </row>
    <row r="6" spans="1:5" x14ac:dyDescent="0.2">
      <c r="A6" s="10" t="s">
        <v>36</v>
      </c>
      <c r="B6" s="7">
        <v>-6.7232800000000008</v>
      </c>
      <c r="C6" s="7">
        <v>-13.853</v>
      </c>
      <c r="D6" s="7">
        <v>14.999325346896001</v>
      </c>
      <c r="E6" s="11">
        <v>13.599325346896</v>
      </c>
    </row>
    <row r="7" spans="1:5" x14ac:dyDescent="0.2">
      <c r="A7" s="10" t="s">
        <v>37</v>
      </c>
      <c r="B7" s="7">
        <v>-6.8639400000000004</v>
      </c>
      <c r="C7" s="7">
        <v>-13.47</v>
      </c>
      <c r="D7" s="11">
        <v>14.857217702307999</v>
      </c>
      <c r="E7" s="11">
        <v>13.457217702307998</v>
      </c>
    </row>
    <row r="8" spans="1:5" x14ac:dyDescent="0.2">
      <c r="A8" s="10" t="s">
        <v>38</v>
      </c>
      <c r="B8" s="7">
        <v>-5.7022599999999999</v>
      </c>
      <c r="C8" s="7">
        <v>-14.371200000000002</v>
      </c>
      <c r="D8" s="7">
        <v>16.030853480531999</v>
      </c>
      <c r="E8" s="11">
        <v>14.630853480531998</v>
      </c>
    </row>
    <row r="9" spans="1:5" x14ac:dyDescent="0.2">
      <c r="A9" s="10" t="s">
        <v>39</v>
      </c>
      <c r="B9" s="7">
        <v>-5.5634800000000002</v>
      </c>
      <c r="C9" s="7">
        <v>-13.753400000000003</v>
      </c>
      <c r="D9" s="11">
        <v>16.171061776536</v>
      </c>
      <c r="E9" s="11">
        <v>14.771061776535999</v>
      </c>
    </row>
    <row r="10" spans="1:5" x14ac:dyDescent="0.2">
      <c r="A10" s="10" t="s">
        <v>40</v>
      </c>
      <c r="B10" s="7">
        <v>-4.8758699999999999</v>
      </c>
      <c r="C10" s="7">
        <v>-16.233000000000001</v>
      </c>
      <c r="D10" s="7">
        <v>16.865748521134002</v>
      </c>
      <c r="E10" s="11">
        <v>15.465748521134001</v>
      </c>
    </row>
    <row r="11" spans="1:5" x14ac:dyDescent="0.2">
      <c r="A11" s="10" t="s">
        <v>41</v>
      </c>
      <c r="B11" s="7">
        <v>-5.8511199999999999</v>
      </c>
      <c r="C11" s="7">
        <v>-15.098600000000001</v>
      </c>
      <c r="D11" s="11">
        <v>15.880461443183997</v>
      </c>
      <c r="E11" s="11">
        <v>14.480461443183996</v>
      </c>
    </row>
    <row r="12" spans="1:5" x14ac:dyDescent="0.2">
      <c r="A12" s="10" t="s">
        <v>42</v>
      </c>
      <c r="B12" s="7">
        <v>-6.3483799999999997</v>
      </c>
      <c r="C12" s="7">
        <v>-13.821999999999999</v>
      </c>
      <c r="D12" s="7">
        <v>15.378083742716001</v>
      </c>
      <c r="E12" s="11">
        <v>13.978083742716001</v>
      </c>
    </row>
    <row r="13" spans="1:5" x14ac:dyDescent="0.2">
      <c r="A13" s="10" t="s">
        <v>43</v>
      </c>
      <c r="B13" s="7">
        <v>-5.6749800000000006</v>
      </c>
      <c r="C13" s="7">
        <v>-15.257399999999999</v>
      </c>
      <c r="D13" s="11">
        <v>16.058414240836001</v>
      </c>
      <c r="E13" s="11">
        <v>14.658414240836001</v>
      </c>
    </row>
    <row r="14" spans="1:5" x14ac:dyDescent="0.2">
      <c r="A14" s="10" t="s">
        <v>44</v>
      </c>
      <c r="B14" s="7">
        <v>-6.2381399999999996</v>
      </c>
      <c r="C14" s="7">
        <v>-14.809000000000001</v>
      </c>
      <c r="D14" s="7">
        <v>15.489458310747999</v>
      </c>
      <c r="E14" s="11">
        <v>14.089458310747998</v>
      </c>
    </row>
    <row r="15" spans="1:5" x14ac:dyDescent="0.2">
      <c r="A15" s="10" t="s">
        <v>45</v>
      </c>
      <c r="B15" s="7">
        <v>-5.5376500000000002</v>
      </c>
      <c r="C15" s="7">
        <v>-14.468800000000002</v>
      </c>
      <c r="D15" s="11">
        <v>16.197157613729999</v>
      </c>
      <c r="E15" s="11">
        <v>14.797157613729999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F9D10-34E5-354C-AC3B-8BBA3C39AB44}">
  <dimension ref="A1:E21"/>
  <sheetViews>
    <sheetView tabSelected="1" workbookViewId="0">
      <selection activeCell="G16" sqref="G16"/>
    </sheetView>
  </sheetViews>
  <sheetFormatPr baseColWidth="10" defaultRowHeight="16" x14ac:dyDescent="0.2"/>
  <cols>
    <col min="1" max="1" width="10.83203125" style="24"/>
  </cols>
  <sheetData>
    <row r="1" spans="1:5" x14ac:dyDescent="0.2">
      <c r="A1" s="24" t="s">
        <v>21</v>
      </c>
      <c r="B1" t="s">
        <v>26</v>
      </c>
      <c r="C1" t="s">
        <v>27</v>
      </c>
      <c r="D1" t="s">
        <v>28</v>
      </c>
    </row>
    <row r="2" spans="1:5" x14ac:dyDescent="0.2">
      <c r="A2" s="20" t="s">
        <v>46</v>
      </c>
      <c r="B2" s="7">
        <v>-13.446400000000001</v>
      </c>
      <c r="C2" s="3">
        <v>-19.749666666666666</v>
      </c>
      <c r="D2" s="3">
        <v>-20.228000000000005</v>
      </c>
      <c r="E2" s="1"/>
    </row>
    <row r="3" spans="1:5" x14ac:dyDescent="0.2">
      <c r="A3" s="20" t="s">
        <v>52</v>
      </c>
      <c r="B3" s="7"/>
      <c r="C3" s="4"/>
      <c r="D3" s="27">
        <v>-20.851333333333333</v>
      </c>
      <c r="E3" s="20"/>
    </row>
    <row r="4" spans="1:5" x14ac:dyDescent="0.2">
      <c r="A4" s="20" t="s">
        <v>53</v>
      </c>
      <c r="B4" s="7">
        <v>-13.8614</v>
      </c>
      <c r="C4" s="27">
        <v>-19.908666666666665</v>
      </c>
      <c r="D4" s="3">
        <v>-20.474</v>
      </c>
      <c r="E4" s="20"/>
    </row>
    <row r="5" spans="1:5" x14ac:dyDescent="0.2">
      <c r="A5" s="20" t="s">
        <v>54</v>
      </c>
      <c r="B5" s="7">
        <v>-14.449000000000002</v>
      </c>
      <c r="C5" s="27">
        <v>-20.054999999999996</v>
      </c>
      <c r="D5" s="36">
        <v>-20.253333333333334</v>
      </c>
      <c r="E5" s="20"/>
    </row>
    <row r="6" spans="1:5" x14ac:dyDescent="0.2">
      <c r="A6" s="20" t="s">
        <v>55</v>
      </c>
      <c r="B6" s="7">
        <v>-14.491</v>
      </c>
      <c r="C6" s="27">
        <v>-20.8185</v>
      </c>
      <c r="D6" s="3">
        <v>-20.341666666666665</v>
      </c>
      <c r="E6" s="1"/>
    </row>
    <row r="7" spans="1:5" x14ac:dyDescent="0.2">
      <c r="A7" s="20" t="s">
        <v>56</v>
      </c>
      <c r="B7" s="7">
        <v>-13.853</v>
      </c>
      <c r="C7" s="3">
        <v>-19.984333333333336</v>
      </c>
      <c r="D7" s="3">
        <v>-20.405333333333335</v>
      </c>
      <c r="E7" s="1"/>
    </row>
    <row r="8" spans="1:5" x14ac:dyDescent="0.2">
      <c r="A8" s="20" t="s">
        <v>57</v>
      </c>
      <c r="B8" s="7">
        <v>-13.47</v>
      </c>
      <c r="C8" s="3">
        <v>-19.993666666666666</v>
      </c>
      <c r="D8" s="3">
        <v>-20.542333333333332</v>
      </c>
      <c r="E8" s="1"/>
    </row>
    <row r="9" spans="1:5" x14ac:dyDescent="0.2">
      <c r="A9" s="20" t="s">
        <v>58</v>
      </c>
      <c r="B9" s="3"/>
      <c r="C9" s="3"/>
      <c r="D9" s="36">
        <v>-20.233999999999998</v>
      </c>
      <c r="E9" s="1"/>
    </row>
    <row r="10" spans="1:5" x14ac:dyDescent="0.2">
      <c r="A10" s="20" t="s">
        <v>59</v>
      </c>
      <c r="B10" s="7">
        <v>-14.371200000000002</v>
      </c>
      <c r="C10" s="3">
        <v>-19.869</v>
      </c>
      <c r="D10" s="3">
        <v>-20.414666666666665</v>
      </c>
      <c r="E10" s="1"/>
    </row>
    <row r="11" spans="1:5" x14ac:dyDescent="0.2">
      <c r="A11" s="20" t="s">
        <v>60</v>
      </c>
      <c r="B11" s="7">
        <v>-13.753400000000003</v>
      </c>
      <c r="C11" s="3">
        <v>-19.888999999999999</v>
      </c>
      <c r="D11" s="3">
        <v>-20.422333333333331</v>
      </c>
      <c r="E11" s="1"/>
    </row>
    <row r="12" spans="1:5" x14ac:dyDescent="0.2">
      <c r="A12" s="20" t="s">
        <v>61</v>
      </c>
      <c r="B12" s="3"/>
      <c r="C12" s="3"/>
      <c r="D12" s="3">
        <v>-20.498999999999999</v>
      </c>
      <c r="E12" s="1"/>
    </row>
    <row r="13" spans="1:5" x14ac:dyDescent="0.2">
      <c r="A13" s="20" t="s">
        <v>62</v>
      </c>
      <c r="B13" s="7">
        <v>-16.233000000000001</v>
      </c>
      <c r="C13" s="3">
        <v>-20.645333333333333</v>
      </c>
      <c r="D13" s="3">
        <v>-20.531333333333333</v>
      </c>
      <c r="E13" s="1"/>
    </row>
    <row r="14" spans="1:5" x14ac:dyDescent="0.2">
      <c r="A14" s="20" t="s">
        <v>63</v>
      </c>
      <c r="B14" s="7">
        <v>-15.098600000000001</v>
      </c>
      <c r="C14" s="3">
        <v>-20.194666666666667</v>
      </c>
      <c r="D14" s="3">
        <v>-20.556000000000001</v>
      </c>
      <c r="E14" s="1"/>
    </row>
    <row r="15" spans="1:5" x14ac:dyDescent="0.2">
      <c r="A15" s="20" t="s">
        <v>64</v>
      </c>
      <c r="B15" s="3"/>
      <c r="C15" s="3"/>
      <c r="D15" s="3">
        <v>-20.066333333333333</v>
      </c>
      <c r="E15" s="1"/>
    </row>
    <row r="16" spans="1:5" x14ac:dyDescent="0.2">
      <c r="A16" s="20" t="s">
        <v>65</v>
      </c>
      <c r="B16" s="7">
        <v>-13.821999999999999</v>
      </c>
      <c r="C16" s="3">
        <v>-19.746333333333336</v>
      </c>
      <c r="D16" s="3">
        <v>-20.225000000000001</v>
      </c>
    </row>
    <row r="17" spans="1:4" x14ac:dyDescent="0.2">
      <c r="A17" s="20" t="s">
        <v>66</v>
      </c>
      <c r="B17" s="7">
        <v>-15.257399999999999</v>
      </c>
      <c r="C17" s="3">
        <v>-19.910666666666668</v>
      </c>
      <c r="D17" s="3">
        <v>-20.147666666666666</v>
      </c>
    </row>
    <row r="18" spans="1:4" x14ac:dyDescent="0.2">
      <c r="A18" s="20" t="s">
        <v>67</v>
      </c>
      <c r="B18" s="3"/>
      <c r="C18" s="3"/>
      <c r="D18" s="3">
        <v>-20.524000000000001</v>
      </c>
    </row>
    <row r="19" spans="1:4" x14ac:dyDescent="0.2">
      <c r="A19" s="20" t="s">
        <v>68</v>
      </c>
      <c r="B19" s="7">
        <v>-14.809000000000001</v>
      </c>
      <c r="C19" s="3">
        <v>-20.050666666666668</v>
      </c>
      <c r="D19" s="3">
        <v>-20.829000000000001</v>
      </c>
    </row>
    <row r="20" spans="1:4" x14ac:dyDescent="0.2">
      <c r="A20" s="20" t="s">
        <v>69</v>
      </c>
      <c r="B20" s="3"/>
      <c r="C20" s="3"/>
      <c r="D20" s="3">
        <v>-20.200666666666667</v>
      </c>
    </row>
    <row r="21" spans="1:4" x14ac:dyDescent="0.2">
      <c r="A21" s="20" t="s">
        <v>70</v>
      </c>
      <c r="B21" s="7">
        <v>-14.468800000000002</v>
      </c>
      <c r="C21" s="3">
        <v>-19.983333333333334</v>
      </c>
      <c r="D21" s="3">
        <v>-20.362333333333336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with reweighs</vt:lpstr>
      <vt:lpstr>Postcrania</vt:lpstr>
      <vt:lpstr>Dentine</vt:lpstr>
      <vt:lpstr>Fauna</vt:lpstr>
      <vt:lpstr>All CN</vt:lpstr>
      <vt:lpstr>Carbonate</vt:lpstr>
      <vt:lpstr>Carbon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S.A. Leggett</dc:creator>
  <cp:lastModifiedBy>S.A. Leggett</cp:lastModifiedBy>
  <dcterms:created xsi:type="dcterms:W3CDTF">2019-07-18T10:26:33Z</dcterms:created>
  <dcterms:modified xsi:type="dcterms:W3CDTF">2019-07-29T16:56:34Z</dcterms:modified>
</cp:coreProperties>
</file>