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ropbox/PhD_Cantab/Run_Files/Results/Cleaned data/Cleaned results by site, all data combined/"/>
    </mc:Choice>
  </mc:AlternateContent>
  <xr:revisionPtr revIDLastSave="0" documentId="13_ncr:1_{EB39E88A-AC28-4740-B0C1-A377B92F295C}" xr6:coauthVersionLast="45" xr6:coauthVersionMax="45" xr10:uidLastSave="{00000000-0000-0000-0000-000000000000}"/>
  <bookViews>
    <workbookView xWindow="18820" yWindow="460" windowWidth="28800" windowHeight="17540" activeTab="5" xr2:uid="{C47DCF75-C9E2-FF46-B4EB-6CF6E23F19DA}"/>
  </bookViews>
  <sheets>
    <sheet name="Raw with re-weighs" sheetId="1" r:id="rId1"/>
    <sheet name="Postcrania" sheetId="2" r:id="rId2"/>
    <sheet name="Dentine" sheetId="3" r:id="rId3"/>
    <sheet name="Fauna" sheetId="4" r:id="rId4"/>
    <sheet name="All C&amp;N" sheetId="5" r:id="rId5"/>
    <sheet name="Carbonate" sheetId="6" r:id="rId6"/>
    <sheet name="Carbon Only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X36" i="1" l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AY36" i="1" s="1"/>
  <c r="V37" i="1"/>
  <c r="AX37" i="1" s="1"/>
  <c r="V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22" i="1"/>
  <c r="AU37" i="1"/>
  <c r="AV37" i="1"/>
  <c r="AV36" i="1"/>
  <c r="AU36" i="1"/>
  <c r="AR36" i="1"/>
  <c r="AS36" i="1"/>
  <c r="AS37" i="1"/>
  <c r="AR37" i="1"/>
  <c r="AY37" i="1" l="1"/>
  <c r="AR26" i="1"/>
  <c r="AS26" i="1"/>
  <c r="AR27" i="1"/>
  <c r="AS27" i="1"/>
  <c r="AR28" i="1"/>
  <c r="AS28" i="1"/>
  <c r="AR29" i="1"/>
  <c r="AS29" i="1"/>
  <c r="AR30" i="1"/>
  <c r="AS30" i="1"/>
  <c r="AR31" i="1"/>
  <c r="AS31" i="1"/>
  <c r="AR32" i="1"/>
  <c r="AS32" i="1"/>
  <c r="AR33" i="1"/>
  <c r="AS33" i="1"/>
  <c r="AR34" i="1"/>
  <c r="AS34" i="1"/>
  <c r="AR35" i="1"/>
  <c r="AS35" i="1"/>
  <c r="AS25" i="1"/>
  <c r="AR25" i="1"/>
  <c r="AV35" i="1" l="1"/>
  <c r="AU35" i="1"/>
  <c r="AV34" i="1"/>
  <c r="AU34" i="1"/>
  <c r="AV33" i="1"/>
  <c r="AU33" i="1"/>
  <c r="AV32" i="1"/>
  <c r="AU32" i="1"/>
  <c r="AV31" i="1"/>
  <c r="AU31" i="1"/>
  <c r="AV30" i="1"/>
  <c r="AU30" i="1"/>
  <c r="AV29" i="1"/>
  <c r="AU29" i="1"/>
  <c r="AV28" i="1"/>
  <c r="AU28" i="1"/>
  <c r="AV27" i="1"/>
  <c r="AU27" i="1"/>
  <c r="AV26" i="1"/>
  <c r="AU26" i="1"/>
  <c r="AV25" i="1"/>
  <c r="AU25" i="1"/>
  <c r="AV24" i="1"/>
  <c r="AU24" i="1"/>
  <c r="AS24" i="1"/>
  <c r="AR24" i="1"/>
  <c r="AV23" i="1"/>
  <c r="AU23" i="1"/>
  <c r="AS23" i="1"/>
  <c r="AR23" i="1"/>
  <c r="AV22" i="1"/>
  <c r="AU22" i="1"/>
  <c r="AS22" i="1"/>
  <c r="AR22" i="1"/>
  <c r="AY33" i="1" l="1"/>
  <c r="AY26" i="1"/>
  <c r="AY23" i="1"/>
  <c r="AX27" i="1"/>
  <c r="AY30" i="1"/>
  <c r="AY25" i="1"/>
  <c r="AX34" i="1"/>
  <c r="AY24" i="1"/>
  <c r="AY29" i="1"/>
  <c r="AY32" i="1"/>
  <c r="AX35" i="1"/>
  <c r="AX23" i="1"/>
  <c r="AX24" i="1"/>
  <c r="AX26" i="1"/>
  <c r="AX29" i="1"/>
  <c r="AX30" i="1"/>
  <c r="AX32" i="1"/>
  <c r="AX33" i="1"/>
  <c r="AY22" i="1"/>
  <c r="AX28" i="1"/>
  <c r="AY31" i="1"/>
  <c r="AX25" i="1" l="1"/>
  <c r="AY35" i="1"/>
  <c r="AX31" i="1"/>
  <c r="AY28" i="1"/>
  <c r="AY27" i="1"/>
  <c r="AX22" i="1"/>
  <c r="AY34" i="1"/>
  <c r="AV21" i="1" l="1"/>
  <c r="AU21" i="1"/>
  <c r="AS21" i="1"/>
  <c r="AR21" i="1"/>
  <c r="V21" i="1"/>
  <c r="O21" i="1"/>
  <c r="H21" i="1"/>
  <c r="AY21" i="1" s="1"/>
  <c r="AV20" i="1"/>
  <c r="AU20" i="1"/>
  <c r="AS20" i="1"/>
  <c r="AR20" i="1"/>
  <c r="V20" i="1"/>
  <c r="O20" i="1"/>
  <c r="H20" i="1"/>
  <c r="AV19" i="1"/>
  <c r="AU19" i="1"/>
  <c r="AS19" i="1"/>
  <c r="AR19" i="1"/>
  <c r="V19" i="1"/>
  <c r="O19" i="1"/>
  <c r="H19" i="1"/>
  <c r="AV18" i="1"/>
  <c r="AU18" i="1"/>
  <c r="AS18" i="1"/>
  <c r="AR18" i="1"/>
  <c r="V18" i="1"/>
  <c r="O18" i="1"/>
  <c r="H18" i="1"/>
  <c r="AV17" i="1"/>
  <c r="AU17" i="1"/>
  <c r="AS17" i="1"/>
  <c r="AR17" i="1"/>
  <c r="V17" i="1"/>
  <c r="O17" i="1"/>
  <c r="H17" i="1"/>
  <c r="AV16" i="1"/>
  <c r="AU16" i="1"/>
  <c r="AS16" i="1"/>
  <c r="AR16" i="1"/>
  <c r="V16" i="1"/>
  <c r="O16" i="1"/>
  <c r="H16" i="1"/>
  <c r="AV15" i="1"/>
  <c r="AU15" i="1"/>
  <c r="AS15" i="1"/>
  <c r="AR15" i="1"/>
  <c r="V15" i="1"/>
  <c r="O15" i="1"/>
  <c r="H15" i="1"/>
  <c r="AV14" i="1"/>
  <c r="AU14" i="1"/>
  <c r="AS14" i="1"/>
  <c r="AR14" i="1"/>
  <c r="V14" i="1"/>
  <c r="O14" i="1"/>
  <c r="H14" i="1"/>
  <c r="AX14" i="1" s="1"/>
  <c r="AV13" i="1"/>
  <c r="AU13" i="1"/>
  <c r="AS13" i="1"/>
  <c r="AR13" i="1"/>
  <c r="V13" i="1"/>
  <c r="O13" i="1"/>
  <c r="H13" i="1"/>
  <c r="AV12" i="1"/>
  <c r="AU12" i="1"/>
  <c r="AS12" i="1"/>
  <c r="AR12" i="1"/>
  <c r="V12" i="1"/>
  <c r="O12" i="1"/>
  <c r="H12" i="1"/>
  <c r="AV11" i="1"/>
  <c r="AU11" i="1"/>
  <c r="AS11" i="1"/>
  <c r="AR11" i="1"/>
  <c r="V11" i="1"/>
  <c r="O11" i="1"/>
  <c r="H11" i="1"/>
  <c r="AY11" i="1" s="1"/>
  <c r="AV10" i="1"/>
  <c r="AU10" i="1"/>
  <c r="AS10" i="1"/>
  <c r="AR10" i="1"/>
  <c r="V10" i="1"/>
  <c r="O10" i="1"/>
  <c r="H10" i="1"/>
  <c r="AY10" i="1" s="1"/>
  <c r="AX9" i="1"/>
  <c r="AV9" i="1"/>
  <c r="AU9" i="1"/>
  <c r="AS9" i="1"/>
  <c r="AR9" i="1"/>
  <c r="V9" i="1"/>
  <c r="O9" i="1"/>
  <c r="H9" i="1"/>
  <c r="AY9" i="1" s="1"/>
  <c r="AX8" i="1"/>
  <c r="AV8" i="1"/>
  <c r="AU8" i="1"/>
  <c r="AS8" i="1"/>
  <c r="AR8" i="1"/>
  <c r="V8" i="1"/>
  <c r="O8" i="1"/>
  <c r="H8" i="1"/>
  <c r="AY8" i="1" s="1"/>
  <c r="AX7" i="1"/>
  <c r="AV7" i="1"/>
  <c r="AU7" i="1"/>
  <c r="AS7" i="1"/>
  <c r="AR7" i="1"/>
  <c r="V7" i="1"/>
  <c r="O7" i="1"/>
  <c r="H7" i="1"/>
  <c r="AY7" i="1" s="1"/>
  <c r="AV6" i="1"/>
  <c r="AU6" i="1"/>
  <c r="AS6" i="1"/>
  <c r="AR6" i="1"/>
  <c r="V6" i="1"/>
  <c r="O6" i="1"/>
  <c r="H6" i="1"/>
  <c r="AV5" i="1"/>
  <c r="AU5" i="1"/>
  <c r="AS5" i="1"/>
  <c r="AR5" i="1"/>
  <c r="V5" i="1"/>
  <c r="O5" i="1"/>
  <c r="AX5" i="1" s="1"/>
  <c r="H5" i="1"/>
  <c r="AV4" i="1"/>
  <c r="AU4" i="1"/>
  <c r="AS4" i="1"/>
  <c r="AR4" i="1"/>
  <c r="V4" i="1"/>
  <c r="O4" i="1"/>
  <c r="H4" i="1"/>
  <c r="AY4" i="1" s="1"/>
  <c r="AV3" i="1"/>
  <c r="AU3" i="1"/>
  <c r="AS3" i="1"/>
  <c r="AR3" i="1"/>
  <c r="V3" i="1"/>
  <c r="O3" i="1"/>
  <c r="H3" i="1"/>
  <c r="AY3" i="1" s="1"/>
  <c r="AY15" i="1" l="1"/>
  <c r="AY16" i="1"/>
  <c r="AY17" i="1"/>
  <c r="AY18" i="1"/>
  <c r="AX19" i="1"/>
  <c r="AX11" i="1"/>
  <c r="AX6" i="1"/>
  <c r="AY13" i="1"/>
  <c r="AY20" i="1"/>
  <c r="AX21" i="1"/>
  <c r="AY5" i="1"/>
  <c r="AY12" i="1"/>
  <c r="AX13" i="1"/>
  <c r="AX15" i="1"/>
  <c r="AX16" i="1"/>
  <c r="AX17" i="1"/>
  <c r="AY19" i="1"/>
  <c r="AY14" i="1"/>
  <c r="AX10" i="1"/>
  <c r="AX18" i="1"/>
  <c r="AX3" i="1"/>
  <c r="AX4" i="1"/>
  <c r="AX12" i="1"/>
  <c r="AX20" i="1"/>
  <c r="AY6" i="1"/>
</calcChain>
</file>

<file path=xl/sharedStrings.xml><?xml version="1.0" encoding="utf-8"?>
<sst xmlns="http://schemas.openxmlformats.org/spreadsheetml/2006/main" count="409" uniqueCount="119">
  <si>
    <t>Identifier 1</t>
  </si>
  <si>
    <t>Date</t>
  </si>
  <si>
    <t>Amount</t>
  </si>
  <si>
    <t>Amt%C</t>
  </si>
  <si>
    <t>d 13C/12C</t>
  </si>
  <si>
    <t>Amt%N</t>
  </si>
  <si>
    <t>d 15N/14N</t>
  </si>
  <si>
    <t>C/N ratio</t>
  </si>
  <si>
    <t>Amt%</t>
  </si>
  <si>
    <t>C/N</t>
  </si>
  <si>
    <t>Mean d13C</t>
  </si>
  <si>
    <t>Std dev C</t>
  </si>
  <si>
    <t>Reps-C</t>
  </si>
  <si>
    <t>Mean d15N</t>
  </si>
  <si>
    <t>Std dev N</t>
  </si>
  <si>
    <t>Reps-N</t>
  </si>
  <si>
    <t>Mean C/N</t>
  </si>
  <si>
    <t>Std dev C/N</t>
  </si>
  <si>
    <t>Reps-CN</t>
  </si>
  <si>
    <t>Aliquot a</t>
  </si>
  <si>
    <t>Aliquot b</t>
  </si>
  <si>
    <t>Aliquot c</t>
  </si>
  <si>
    <t>ID</t>
  </si>
  <si>
    <t>d13C</t>
  </si>
  <si>
    <t>d15N</t>
  </si>
  <si>
    <t>Tissue</t>
  </si>
  <si>
    <t>d18O</t>
  </si>
  <si>
    <t>O-PO4 SMOW</t>
  </si>
  <si>
    <t>Chenery correction</t>
  </si>
  <si>
    <t>Enamel d13C</t>
  </si>
  <si>
    <t>Dentine d13C</t>
  </si>
  <si>
    <t>Bone d13C</t>
  </si>
  <si>
    <t>Aliquot d</t>
  </si>
  <si>
    <t>Aliquot e</t>
  </si>
  <si>
    <t>Aliquot f</t>
  </si>
  <si>
    <t>03/24/19</t>
  </si>
  <si>
    <t>03/25/19</t>
  </si>
  <si>
    <t>HOLB_8_R</t>
  </si>
  <si>
    <t>09/18/18</t>
  </si>
  <si>
    <t>09/19/18</t>
  </si>
  <si>
    <t>09/20/18</t>
  </si>
  <si>
    <t>HOLB_13_R</t>
  </si>
  <si>
    <t>HOLB_15_R</t>
  </si>
  <si>
    <t>HOLB_17_R</t>
  </si>
  <si>
    <t>HOLB_18.1_R</t>
  </si>
  <si>
    <t>HOLB_18.2_R</t>
  </si>
  <si>
    <t>HOLB_19_R</t>
  </si>
  <si>
    <t>HOLB_21_R</t>
  </si>
  <si>
    <t>HOLB_23_R</t>
  </si>
  <si>
    <t>HOLB_24_R</t>
  </si>
  <si>
    <t>HOLB_25_R</t>
  </si>
  <si>
    <t>HOLB_28_R</t>
  </si>
  <si>
    <t>HOLB_29_R</t>
  </si>
  <si>
    <t>HOLB_30_R</t>
  </si>
  <si>
    <t>HOLB_32_R</t>
  </si>
  <si>
    <t>09/21/18</t>
  </si>
  <si>
    <t>HOLB_33_R</t>
  </si>
  <si>
    <t>HOLB_35_R</t>
  </si>
  <si>
    <t>HOLB_36_R</t>
  </si>
  <si>
    <t>HOLB_37_R</t>
  </si>
  <si>
    <t>HOLB_5_D</t>
  </si>
  <si>
    <t>04/25/19</t>
  </si>
  <si>
    <t>HOLB_8_D</t>
  </si>
  <si>
    <t>HOLB_13_D</t>
  </si>
  <si>
    <t>HOLB_15_D</t>
  </si>
  <si>
    <t>HOLB_18_D</t>
  </si>
  <si>
    <t>HOLB_19_D</t>
  </si>
  <si>
    <t>HOLB_20_D</t>
  </si>
  <si>
    <t>HOLB_21_D</t>
  </si>
  <si>
    <t>HOLB_23_D</t>
  </si>
  <si>
    <t>HOLB_24_D</t>
  </si>
  <si>
    <t>HOLB_25_D</t>
  </si>
  <si>
    <t>HOLB_27_D</t>
  </si>
  <si>
    <t>HOLB_28_D</t>
  </si>
  <si>
    <t>HOLB_30_D</t>
  </si>
  <si>
    <t>HOLB_32_D</t>
  </si>
  <si>
    <t>HOLB_37_D</t>
  </si>
  <si>
    <t>HOLB_32_E</t>
  </si>
  <si>
    <t>HOLB_37_E</t>
  </si>
  <si>
    <t>HOLB_5_E</t>
  </si>
  <si>
    <t>HOLB_8_E</t>
  </si>
  <si>
    <t>HOLB_13_E</t>
  </si>
  <si>
    <t>HOLB_15_E</t>
  </si>
  <si>
    <t>HOLB_18_E</t>
  </si>
  <si>
    <t>HOLB_19_E</t>
  </si>
  <si>
    <t>HOLB_20_E</t>
  </si>
  <si>
    <t>HOLB_21_E</t>
  </si>
  <si>
    <t>HOLB_23_E</t>
  </si>
  <si>
    <t>HOLB_24_E</t>
  </si>
  <si>
    <t>HOLB_25_E</t>
  </si>
  <si>
    <t>HOLB_27_E</t>
  </si>
  <si>
    <t>HOLB_28_E</t>
  </si>
  <si>
    <t>HOLB_30_E</t>
  </si>
  <si>
    <t>06/21/19</t>
  </si>
  <si>
    <t>07/01/19</t>
  </si>
  <si>
    <t>Bone</t>
  </si>
  <si>
    <t>Dentine</t>
  </si>
  <si>
    <t>HOLB_5</t>
  </si>
  <si>
    <t>HOLB_8</t>
  </si>
  <si>
    <t>HOLB_13</t>
  </si>
  <si>
    <t>HOLB_15</t>
  </si>
  <si>
    <t>HOLB_17</t>
  </si>
  <si>
    <t>HOLB_18.1</t>
  </si>
  <si>
    <t>HOLB_18.2</t>
  </si>
  <si>
    <t>HOLB_19</t>
  </si>
  <si>
    <t>HOLB_20</t>
  </si>
  <si>
    <t>HOLB_21</t>
  </si>
  <si>
    <t>HOLB_23</t>
  </si>
  <si>
    <t>HOLB_24</t>
  </si>
  <si>
    <t>HOLB_25</t>
  </si>
  <si>
    <t>HOLB_27</t>
  </si>
  <si>
    <t>HOLB_28</t>
  </si>
  <si>
    <t>HOLB_29</t>
  </si>
  <si>
    <t>HOLB_30</t>
  </si>
  <si>
    <t>HOLB_32</t>
  </si>
  <si>
    <t>HOLB_33</t>
  </si>
  <si>
    <t>HOLB_35</t>
  </si>
  <si>
    <t>HOLB_36</t>
  </si>
  <si>
    <t>HOLB_37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</si>
</sst>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37">
    <xf numFmtId="0" fontId="0" fillId="0" borderId="0" xfId="0"/>
    <xf numFmtId="0" fontId="2" fillId="0" borderId="0" xfId="0" quotePrefix="1" applyFont="1"/>
    <xf numFmtId="0" fontId="2" fillId="0" borderId="0" xfId="0" applyFont="1"/>
    <xf numFmtId="0" fontId="0" fillId="0" borderId="0" xfId="0" quotePrefix="1"/>
    <xf numFmtId="0" fontId="1" fillId="0" borderId="0" xfId="0" applyFont="1"/>
    <xf numFmtId="0" fontId="3" fillId="0" borderId="0" xfId="0" applyFont="1"/>
    <xf numFmtId="0" fontId="5" fillId="0" borderId="0" xfId="0" applyFont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6" fillId="0" borderId="0" xfId="0" quotePrefix="1" applyFont="1"/>
    <xf numFmtId="0" fontId="7" fillId="0" borderId="0" xfId="0" quotePrefix="1" applyFont="1"/>
    <xf numFmtId="164" fontId="8" fillId="0" borderId="0" xfId="0" applyNumberFormat="1" applyFont="1"/>
    <xf numFmtId="2" fontId="9" fillId="0" borderId="0" xfId="0" applyNumberFormat="1" applyFont="1"/>
    <xf numFmtId="2" fontId="8" fillId="0" borderId="0" xfId="0" applyNumberFormat="1" applyFont="1"/>
    <xf numFmtId="0" fontId="0" fillId="0" borderId="0" xfId="0" quotePrefix="1" applyFill="1"/>
    <xf numFmtId="0" fontId="0" fillId="0" borderId="0" xfId="0" applyFill="1"/>
    <xf numFmtId="0" fontId="0" fillId="2" borderId="0" xfId="0" quotePrefix="1" applyFill="1"/>
    <xf numFmtId="0" fontId="0" fillId="2" borderId="0" xfId="0" applyFill="1"/>
    <xf numFmtId="0" fontId="6" fillId="2" borderId="0" xfId="0" quotePrefix="1" applyFont="1" applyFill="1"/>
    <xf numFmtId="0" fontId="7" fillId="2" borderId="0" xfId="0" quotePrefix="1" applyFont="1" applyFill="1"/>
    <xf numFmtId="2" fontId="0" fillId="0" borderId="0" xfId="0" applyNumberFormat="1"/>
    <xf numFmtId="2" fontId="0" fillId="0" borderId="0" xfId="0" applyNumberFormat="1" applyFill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Fill="1" applyBorder="1"/>
    <xf numFmtId="0" fontId="0" fillId="0" borderId="0" xfId="0" applyFill="1" applyBorder="1"/>
    <xf numFmtId="0" fontId="6" fillId="0" borderId="0" xfId="0" applyFont="1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6" fillId="0" borderId="7" xfId="0" applyFont="1" applyFill="1" applyBorder="1"/>
    <xf numFmtId="0" fontId="0" fillId="0" borderId="8" xfId="0" applyFill="1" applyBorder="1"/>
  </cellXfs>
  <cellStyles count="2">
    <cellStyle name="Normal" xfId="0" builtinId="0"/>
    <cellStyle name="Normal 2" xfId="1" xr:uid="{6CBFC95A-828E-1C44-814B-353A8F6621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Ribs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C&amp;N'!$C$2:$C$20</c:f>
              <c:numCache>
                <c:formatCode>0.00</c:formatCode>
                <c:ptCount val="19"/>
                <c:pt idx="0">
                  <c:v>-19.526</c:v>
                </c:pt>
                <c:pt idx="1">
                  <c:v>-20.223666666666666</c:v>
                </c:pt>
                <c:pt idx="2">
                  <c:v>-19.983666666666664</c:v>
                </c:pt>
                <c:pt idx="3">
                  <c:v>-20.057333333333336</c:v>
                </c:pt>
                <c:pt idx="4">
                  <c:v>-20.091000000000001</c:v>
                </c:pt>
                <c:pt idx="5">
                  <c:v>-20.519666666666666</c:v>
                </c:pt>
                <c:pt idx="6">
                  <c:v>-19.653000000000002</c:v>
                </c:pt>
                <c:pt idx="7">
                  <c:v>-19.971</c:v>
                </c:pt>
                <c:pt idx="8">
                  <c:v>-19.679333333333332</c:v>
                </c:pt>
                <c:pt idx="9">
                  <c:v>-19.942666666666664</c:v>
                </c:pt>
                <c:pt idx="10">
                  <c:v>-20.006666666666668</c:v>
                </c:pt>
                <c:pt idx="11">
                  <c:v>-20.181333333333331</c:v>
                </c:pt>
                <c:pt idx="12">
                  <c:v>-19.843</c:v>
                </c:pt>
                <c:pt idx="13">
                  <c:v>-20.046000000000003</c:v>
                </c:pt>
                <c:pt idx="14">
                  <c:v>-19.987333333333336</c:v>
                </c:pt>
                <c:pt idx="15">
                  <c:v>-19.851333333333333</c:v>
                </c:pt>
                <c:pt idx="16">
                  <c:v>-20.032</c:v>
                </c:pt>
                <c:pt idx="17">
                  <c:v>-20.329666666666668</c:v>
                </c:pt>
                <c:pt idx="18">
                  <c:v>-20.090333333333334</c:v>
                </c:pt>
              </c:numCache>
            </c:numRef>
          </c:xVal>
          <c:yVal>
            <c:numRef>
              <c:f>'All C&amp;N'!$D$2:$D$20</c:f>
              <c:numCache>
                <c:formatCode>0.00</c:formatCode>
                <c:ptCount val="19"/>
                <c:pt idx="0">
                  <c:v>10.193666666666665</c:v>
                </c:pt>
                <c:pt idx="1">
                  <c:v>9.4143333333333334</c:v>
                </c:pt>
                <c:pt idx="2">
                  <c:v>9.2343333333333337</c:v>
                </c:pt>
                <c:pt idx="3">
                  <c:v>9.8943333333333339</c:v>
                </c:pt>
                <c:pt idx="4">
                  <c:v>8.8556666666666661</c:v>
                </c:pt>
                <c:pt idx="5">
                  <c:v>9.0563333333333329</c:v>
                </c:pt>
                <c:pt idx="6">
                  <c:v>10.158333333333333</c:v>
                </c:pt>
                <c:pt idx="7">
                  <c:v>9.1393333333333349</c:v>
                </c:pt>
                <c:pt idx="8">
                  <c:v>11.250666666666666</c:v>
                </c:pt>
                <c:pt idx="9">
                  <c:v>9.7606666666666655</c:v>
                </c:pt>
                <c:pt idx="10">
                  <c:v>10.111666666666666</c:v>
                </c:pt>
                <c:pt idx="11">
                  <c:v>9.4819999999999993</c:v>
                </c:pt>
                <c:pt idx="12">
                  <c:v>9.6199999999999992</c:v>
                </c:pt>
                <c:pt idx="13">
                  <c:v>9.7199999999999989</c:v>
                </c:pt>
                <c:pt idx="14">
                  <c:v>9.6996666666666673</c:v>
                </c:pt>
                <c:pt idx="15">
                  <c:v>9.5806666666666676</c:v>
                </c:pt>
                <c:pt idx="16">
                  <c:v>8.9006666666666661</c:v>
                </c:pt>
                <c:pt idx="17">
                  <c:v>9.7313333333333336</c:v>
                </c:pt>
                <c:pt idx="18">
                  <c:v>10.154333333333334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A7-E548-BAC4-238441145909}"/>
            </c:ext>
          </c:extLst>
        </c:ser>
        <c:ser>
          <c:idx val="1"/>
          <c:order val="1"/>
          <c:tx>
            <c:v>Dentine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C&amp;N'!$C$21:$C$36</c:f>
              <c:numCache>
                <c:formatCode>0.00</c:formatCode>
                <c:ptCount val="16"/>
                <c:pt idx="0">
                  <c:v>-19.849666666666668</c:v>
                </c:pt>
                <c:pt idx="1">
                  <c:v>-19.222333333333335</c:v>
                </c:pt>
                <c:pt idx="2">
                  <c:v>-19.748000000000001</c:v>
                </c:pt>
                <c:pt idx="3">
                  <c:v>-20.099999999999998</c:v>
                </c:pt>
                <c:pt idx="4">
                  <c:v>-19.562666666666669</c:v>
                </c:pt>
                <c:pt idx="5">
                  <c:v>-19.530999999999999</c:v>
                </c:pt>
                <c:pt idx="6">
                  <c:v>-19.918333333333333</c:v>
                </c:pt>
                <c:pt idx="7">
                  <c:v>-19.834666666666664</c:v>
                </c:pt>
                <c:pt idx="8">
                  <c:v>-19.730666666666668</c:v>
                </c:pt>
                <c:pt idx="9">
                  <c:v>-19.641999999999999</c:v>
                </c:pt>
                <c:pt idx="10">
                  <c:v>-19.756</c:v>
                </c:pt>
                <c:pt idx="11">
                  <c:v>-19.808666666666667</c:v>
                </c:pt>
                <c:pt idx="12">
                  <c:v>-19.687333333333331</c:v>
                </c:pt>
                <c:pt idx="13">
                  <c:v>-19.690666666666669</c:v>
                </c:pt>
                <c:pt idx="14">
                  <c:v>-19.971333333333334</c:v>
                </c:pt>
                <c:pt idx="15">
                  <c:v>-19.527999999999999</c:v>
                </c:pt>
              </c:numCache>
            </c:numRef>
          </c:xVal>
          <c:yVal>
            <c:numRef>
              <c:f>'All C&amp;N'!$D$21:$D$36</c:f>
              <c:numCache>
                <c:formatCode>0.00</c:formatCode>
                <c:ptCount val="16"/>
                <c:pt idx="0">
                  <c:v>9.5679999999999996</c:v>
                </c:pt>
                <c:pt idx="1">
                  <c:v>11.363</c:v>
                </c:pt>
                <c:pt idx="2">
                  <c:v>11.187000000000001</c:v>
                </c:pt>
                <c:pt idx="3">
                  <c:v>9.2115000000000009</c:v>
                </c:pt>
                <c:pt idx="4">
                  <c:v>9.2140000000000004</c:v>
                </c:pt>
                <c:pt idx="5">
                  <c:v>11.146000000000001</c:v>
                </c:pt>
                <c:pt idx="6">
                  <c:v>9.4704999999999995</c:v>
                </c:pt>
                <c:pt idx="7">
                  <c:v>8.7385000000000002</c:v>
                </c:pt>
                <c:pt idx="8">
                  <c:v>9.2530000000000001</c:v>
                </c:pt>
                <c:pt idx="9">
                  <c:v>10.286000000000001</c:v>
                </c:pt>
                <c:pt idx="10">
                  <c:v>10.617000000000001</c:v>
                </c:pt>
                <c:pt idx="11">
                  <c:v>12.314</c:v>
                </c:pt>
                <c:pt idx="12">
                  <c:v>9.5410000000000004</c:v>
                </c:pt>
                <c:pt idx="13">
                  <c:v>10.090499999999999</c:v>
                </c:pt>
                <c:pt idx="14">
                  <c:v>9.3263333333333325</c:v>
                </c:pt>
                <c:pt idx="15">
                  <c:v>10.461333333333334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7-E548-BAC4-238441145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53567"/>
        <c:axId val="2140726864"/>
      </c:scatterChart>
      <c:valAx>
        <c:axId val="2665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726864"/>
        <c:crosses val="autoZero"/>
        <c:crossBetween val="midCat"/>
      </c:valAx>
      <c:valAx>
        <c:axId val="2140726864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53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</xdr:row>
      <xdr:rowOff>0</xdr:rowOff>
    </xdr:from>
    <xdr:to>
      <xdr:col>17</xdr:col>
      <xdr:colOff>342900</xdr:colOff>
      <xdr:row>35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1B4902-790F-CA44-AB66-DEB487A25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7AF9-9D50-C54D-8BC0-AA14EBFEED0B}">
  <dimension ref="A1:AZ37"/>
  <sheetViews>
    <sheetView topLeftCell="AM1" workbookViewId="0">
      <selection activeCell="BD16" sqref="BD16"/>
    </sheetView>
  </sheetViews>
  <sheetFormatPr baseColWidth="10" defaultRowHeight="16" x14ac:dyDescent="0.2"/>
  <cols>
    <col min="1" max="1" width="13.83203125" bestFit="1" customWidth="1"/>
  </cols>
  <sheetData>
    <row r="1" spans="1:52" s="2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1</v>
      </c>
      <c r="J1" s="1" t="s">
        <v>2</v>
      </c>
      <c r="K1" s="1" t="s">
        <v>8</v>
      </c>
      <c r="L1" s="1" t="s">
        <v>4</v>
      </c>
      <c r="M1" s="1" t="s">
        <v>8</v>
      </c>
      <c r="N1" s="1" t="s">
        <v>6</v>
      </c>
      <c r="O1" s="2" t="s">
        <v>9</v>
      </c>
      <c r="P1" s="1" t="s">
        <v>1</v>
      </c>
      <c r="Q1" s="1" t="s">
        <v>2</v>
      </c>
      <c r="R1" s="1" t="s">
        <v>8</v>
      </c>
      <c r="S1" s="1" t="s">
        <v>4</v>
      </c>
      <c r="T1" s="1" t="s">
        <v>8</v>
      </c>
      <c r="U1" s="1" t="s">
        <v>6</v>
      </c>
      <c r="V1" s="2" t="s">
        <v>9</v>
      </c>
      <c r="W1" s="1" t="s">
        <v>1</v>
      </c>
      <c r="X1" s="1" t="s">
        <v>2</v>
      </c>
      <c r="Y1" s="1" t="s">
        <v>8</v>
      </c>
      <c r="Z1" s="1" t="s">
        <v>4</v>
      </c>
      <c r="AA1" s="1" t="s">
        <v>8</v>
      </c>
      <c r="AB1" s="1" t="s">
        <v>6</v>
      </c>
      <c r="AC1" s="2" t="s">
        <v>9</v>
      </c>
      <c r="AD1" s="1" t="s">
        <v>1</v>
      </c>
      <c r="AE1" s="1" t="s">
        <v>2</v>
      </c>
      <c r="AF1" s="1" t="s">
        <v>8</v>
      </c>
      <c r="AG1" s="1" t="s">
        <v>4</v>
      </c>
      <c r="AH1" s="1" t="s">
        <v>8</v>
      </c>
      <c r="AI1" s="1" t="s">
        <v>6</v>
      </c>
      <c r="AJ1" s="2" t="s">
        <v>9</v>
      </c>
      <c r="AK1" s="1" t="s">
        <v>1</v>
      </c>
      <c r="AL1" s="1" t="s">
        <v>2</v>
      </c>
      <c r="AM1" s="1" t="s">
        <v>8</v>
      </c>
      <c r="AN1" s="1" t="s">
        <v>4</v>
      </c>
      <c r="AO1" s="1" t="s">
        <v>8</v>
      </c>
      <c r="AP1" s="1" t="s">
        <v>6</v>
      </c>
      <c r="AQ1" s="2" t="s">
        <v>9</v>
      </c>
      <c r="AR1" s="8" t="s">
        <v>10</v>
      </c>
      <c r="AS1" s="9" t="s">
        <v>11</v>
      </c>
      <c r="AT1" s="9" t="s">
        <v>12</v>
      </c>
      <c r="AU1" s="9" t="s">
        <v>13</v>
      </c>
      <c r="AV1" s="9" t="s">
        <v>14</v>
      </c>
      <c r="AW1" s="9" t="s">
        <v>15</v>
      </c>
      <c r="AX1" s="9" t="s">
        <v>16</v>
      </c>
      <c r="AY1" s="9" t="s">
        <v>17</v>
      </c>
      <c r="AZ1" s="10" t="s">
        <v>18</v>
      </c>
    </row>
    <row r="2" spans="1:52" s="2" customFormat="1" ht="16" customHeight="1" x14ac:dyDescent="0.2">
      <c r="A2" s="1"/>
      <c r="B2" s="1"/>
      <c r="C2" s="1" t="s">
        <v>19</v>
      </c>
      <c r="D2" s="1" t="s">
        <v>19</v>
      </c>
      <c r="E2" s="1" t="s">
        <v>19</v>
      </c>
      <c r="F2" s="1" t="s">
        <v>19</v>
      </c>
      <c r="G2" s="1" t="s">
        <v>19</v>
      </c>
      <c r="H2" s="1" t="s">
        <v>19</v>
      </c>
      <c r="J2" s="2" t="s">
        <v>20</v>
      </c>
      <c r="K2" s="2" t="s">
        <v>20</v>
      </c>
      <c r="L2" s="2" t="s">
        <v>20</v>
      </c>
      <c r="M2" s="2" t="s">
        <v>20</v>
      </c>
      <c r="N2" s="2" t="s">
        <v>20</v>
      </c>
      <c r="O2" s="2" t="s">
        <v>20</v>
      </c>
      <c r="P2" s="2" t="s">
        <v>21</v>
      </c>
      <c r="Q2" s="2" t="s">
        <v>21</v>
      </c>
      <c r="R2" s="2" t="s">
        <v>21</v>
      </c>
      <c r="S2" s="2" t="s">
        <v>21</v>
      </c>
      <c r="T2" s="2" t="s">
        <v>21</v>
      </c>
      <c r="U2" s="2" t="s">
        <v>21</v>
      </c>
      <c r="V2" s="2" t="s">
        <v>21</v>
      </c>
      <c r="X2" s="2" t="s">
        <v>32</v>
      </c>
      <c r="Y2" s="2" t="s">
        <v>32</v>
      </c>
      <c r="Z2" s="2" t="s">
        <v>32</v>
      </c>
      <c r="AA2" s="2" t="s">
        <v>32</v>
      </c>
      <c r="AB2" s="2" t="s">
        <v>32</v>
      </c>
      <c r="AC2" s="2" t="s">
        <v>32</v>
      </c>
      <c r="AE2" s="2" t="s">
        <v>33</v>
      </c>
      <c r="AF2" s="2" t="s">
        <v>33</v>
      </c>
      <c r="AG2" s="2" t="s">
        <v>33</v>
      </c>
      <c r="AH2" s="2" t="s">
        <v>33</v>
      </c>
      <c r="AI2" s="2" t="s">
        <v>33</v>
      </c>
      <c r="AJ2" s="2" t="s">
        <v>33</v>
      </c>
      <c r="AL2" s="2" t="s">
        <v>34</v>
      </c>
      <c r="AM2" s="2" t="s">
        <v>34</v>
      </c>
      <c r="AN2" s="2" t="s">
        <v>34</v>
      </c>
      <c r="AO2" s="2" t="s">
        <v>34</v>
      </c>
      <c r="AP2" s="2" t="s">
        <v>34</v>
      </c>
      <c r="AQ2" s="2" t="s">
        <v>34</v>
      </c>
      <c r="AR2" s="11"/>
      <c r="AS2" s="7"/>
      <c r="AT2" s="7"/>
      <c r="AU2" s="7"/>
      <c r="AV2" s="7"/>
      <c r="AW2" s="7"/>
      <c r="AX2" s="7"/>
      <c r="AY2" s="7"/>
      <c r="AZ2" s="12"/>
    </row>
    <row r="3" spans="1:52" x14ac:dyDescent="0.2">
      <c r="A3" s="3" t="s">
        <v>37</v>
      </c>
      <c r="B3" s="3" t="s">
        <v>38</v>
      </c>
      <c r="C3" s="3">
        <v>0.88</v>
      </c>
      <c r="D3" s="3">
        <v>46.098503700000002</v>
      </c>
      <c r="E3">
        <v>-19.532</v>
      </c>
      <c r="F3" s="3">
        <v>17.257337100000001</v>
      </c>
      <c r="G3">
        <v>10.270999999999999</v>
      </c>
      <c r="H3">
        <f t="shared" ref="H3:H21" si="0">(D3/F3)*(14/12)</f>
        <v>3.116447649967967</v>
      </c>
      <c r="I3" s="3" t="s">
        <v>39</v>
      </c>
      <c r="J3" s="3">
        <v>0.83</v>
      </c>
      <c r="K3" s="3">
        <v>44.107163100000001</v>
      </c>
      <c r="L3">
        <v>-19.504999999999999</v>
      </c>
      <c r="M3" s="3">
        <v>15.936006600000001</v>
      </c>
      <c r="N3">
        <v>10.164</v>
      </c>
      <c r="O3">
        <f t="shared" ref="O3:O21" si="1">(K3/M3)*(14/12)</f>
        <v>3.2290622262919997</v>
      </c>
      <c r="P3" s="3" t="s">
        <v>40</v>
      </c>
      <c r="Q3" s="3">
        <v>0.77</v>
      </c>
      <c r="R3" s="3">
        <v>44.4623639</v>
      </c>
      <c r="S3" s="3">
        <v>-19.541</v>
      </c>
      <c r="T3" s="3">
        <v>16.1915005</v>
      </c>
      <c r="U3">
        <v>10.145999999999999</v>
      </c>
      <c r="V3">
        <f t="shared" ref="V3:V21" si="2">(R3/T3)*(14/12)</f>
        <v>3.2037029479345249</v>
      </c>
      <c r="AR3" s="26">
        <f t="shared" ref="AR3:AR24" si="3">AVERAGE(E3,L3,S3)</f>
        <v>-19.526</v>
      </c>
      <c r="AS3" s="27">
        <f t="shared" ref="AS3:AS24" si="4">STDEV(E3,L3,S3)</f>
        <v>1.8734993995195903E-2</v>
      </c>
      <c r="AT3" s="27">
        <v>3</v>
      </c>
      <c r="AU3" s="27">
        <f t="shared" ref="AU3:AU21" si="5">AVERAGE(G3,N3,U3)</f>
        <v>10.193666666666665</v>
      </c>
      <c r="AV3" s="27">
        <f t="shared" ref="AV3:AV21" si="6">STDEV(G3,N3,U3)</f>
        <v>6.7574650079251702E-2</v>
      </c>
      <c r="AW3" s="27">
        <v>3</v>
      </c>
      <c r="AX3" s="27">
        <f t="shared" ref="AX3:AX35" si="7">AVERAGE(H3,O3,V3)</f>
        <v>3.1830709413981637</v>
      </c>
      <c r="AY3" s="27">
        <f t="shared" ref="AY3:AY35" si="8">STDEV(H3,O3,V3)</f>
        <v>5.9074279263040368E-2</v>
      </c>
      <c r="AZ3" s="28">
        <v>3</v>
      </c>
    </row>
    <row r="4" spans="1:52" x14ac:dyDescent="0.2">
      <c r="A4" s="3" t="s">
        <v>41</v>
      </c>
      <c r="B4" s="3" t="s">
        <v>38</v>
      </c>
      <c r="C4" s="3">
        <v>0.9</v>
      </c>
      <c r="D4" s="3">
        <v>43.628819999999997</v>
      </c>
      <c r="E4">
        <v>-20.209</v>
      </c>
      <c r="F4" s="3">
        <v>16.282890999999999</v>
      </c>
      <c r="G4">
        <v>9.4939999999999998</v>
      </c>
      <c r="H4">
        <f t="shared" si="0"/>
        <v>3.1259983254816359</v>
      </c>
      <c r="I4" s="3" t="s">
        <v>39</v>
      </c>
      <c r="J4" s="3">
        <v>0.8</v>
      </c>
      <c r="K4" s="3">
        <v>44.6996872</v>
      </c>
      <c r="L4">
        <v>-20.239000000000001</v>
      </c>
      <c r="M4" s="3">
        <v>16.093702199999999</v>
      </c>
      <c r="N4">
        <v>9.3890000000000011</v>
      </c>
      <c r="O4">
        <f t="shared" si="1"/>
        <v>3.2403752982745431</v>
      </c>
      <c r="P4" s="3" t="s">
        <v>40</v>
      </c>
      <c r="Q4" s="3">
        <v>0.8</v>
      </c>
      <c r="R4" s="3">
        <v>43.696035600000002</v>
      </c>
      <c r="S4" s="3">
        <v>-20.222999999999999</v>
      </c>
      <c r="T4" s="3">
        <v>15.8968086</v>
      </c>
      <c r="U4">
        <v>9.36</v>
      </c>
      <c r="V4">
        <f t="shared" si="2"/>
        <v>3.2068517324917658</v>
      </c>
      <c r="AR4" s="26">
        <f t="shared" si="3"/>
        <v>-20.223666666666666</v>
      </c>
      <c r="AS4" s="27">
        <f t="shared" si="4"/>
        <v>1.5011106998930865E-2</v>
      </c>
      <c r="AT4" s="27">
        <v>3</v>
      </c>
      <c r="AU4" s="27">
        <f t="shared" si="5"/>
        <v>9.4143333333333334</v>
      </c>
      <c r="AV4" s="27">
        <f t="shared" si="6"/>
        <v>7.0500591014071065E-2</v>
      </c>
      <c r="AW4" s="27">
        <v>3</v>
      </c>
      <c r="AX4" s="27">
        <f t="shared" si="7"/>
        <v>3.1910751187493145</v>
      </c>
      <c r="AY4" s="27">
        <f t="shared" si="8"/>
        <v>5.8797951768758266E-2</v>
      </c>
      <c r="AZ4" s="28">
        <v>3</v>
      </c>
    </row>
    <row r="5" spans="1:52" x14ac:dyDescent="0.2">
      <c r="A5" s="3" t="s">
        <v>42</v>
      </c>
      <c r="B5" s="3" t="s">
        <v>38</v>
      </c>
      <c r="C5" s="3">
        <v>0.89</v>
      </c>
      <c r="D5" s="3">
        <v>41.997585800000003</v>
      </c>
      <c r="E5">
        <v>-19.971</v>
      </c>
      <c r="F5" s="3">
        <v>15.9889998</v>
      </c>
      <c r="G5">
        <v>9.3010000000000002</v>
      </c>
      <c r="H5">
        <f t="shared" si="0"/>
        <v>3.0644307990630746</v>
      </c>
      <c r="I5" s="3" t="s">
        <v>39</v>
      </c>
      <c r="J5" s="3">
        <v>0.78</v>
      </c>
      <c r="K5" s="3">
        <v>44.4761703</v>
      </c>
      <c r="L5">
        <v>-19.984000000000002</v>
      </c>
      <c r="M5" s="3">
        <v>16.2838587</v>
      </c>
      <c r="N5">
        <v>9.2490000000000006</v>
      </c>
      <c r="O5">
        <f t="shared" si="1"/>
        <v>3.1865214692633019</v>
      </c>
      <c r="P5" s="3" t="s">
        <v>40</v>
      </c>
      <c r="Q5" s="3">
        <v>0.75</v>
      </c>
      <c r="R5" s="3">
        <v>42.728326099999997</v>
      </c>
      <c r="S5" s="3">
        <v>-19.995999999999999</v>
      </c>
      <c r="T5" s="3">
        <v>15.8516434</v>
      </c>
      <c r="U5">
        <v>9.1530000000000005</v>
      </c>
      <c r="V5">
        <f t="shared" si="2"/>
        <v>3.1447662886066015</v>
      </c>
      <c r="AR5" s="26">
        <f t="shared" si="3"/>
        <v>-19.983666666666664</v>
      </c>
      <c r="AS5" s="27">
        <f t="shared" si="4"/>
        <v>1.250333288900669E-2</v>
      </c>
      <c r="AT5" s="27">
        <v>3</v>
      </c>
      <c r="AU5" s="27">
        <f t="shared" si="5"/>
        <v>9.2343333333333337</v>
      </c>
      <c r="AV5" s="27">
        <f t="shared" si="6"/>
        <v>7.5082177201605663E-2</v>
      </c>
      <c r="AW5" s="27">
        <v>3</v>
      </c>
      <c r="AX5" s="27">
        <f t="shared" si="7"/>
        <v>3.1319061856443255</v>
      </c>
      <c r="AY5" s="27">
        <f t="shared" si="8"/>
        <v>6.2052958218246253E-2</v>
      </c>
      <c r="AZ5" s="28">
        <v>3</v>
      </c>
    </row>
    <row r="6" spans="1:52" x14ac:dyDescent="0.2">
      <c r="A6" s="3" t="s">
        <v>43</v>
      </c>
      <c r="B6" s="3" t="s">
        <v>38</v>
      </c>
      <c r="C6" s="3">
        <v>0.76</v>
      </c>
      <c r="D6" s="3">
        <v>44.5604759</v>
      </c>
      <c r="E6">
        <v>-20.055</v>
      </c>
      <c r="F6" s="3">
        <v>16.6396731</v>
      </c>
      <c r="G6">
        <v>9.9609999999999985</v>
      </c>
      <c r="H6">
        <f t="shared" si="0"/>
        <v>3.1242934624318637</v>
      </c>
      <c r="I6" s="3" t="s">
        <v>39</v>
      </c>
      <c r="J6" s="3">
        <v>0.82</v>
      </c>
      <c r="K6" s="3">
        <v>44.5970248</v>
      </c>
      <c r="L6">
        <v>-20.047000000000001</v>
      </c>
      <c r="M6" s="3">
        <v>16.008270799999998</v>
      </c>
      <c r="N6">
        <v>9.9039999999999999</v>
      </c>
      <c r="O6">
        <f t="shared" si="1"/>
        <v>3.2501862891191644</v>
      </c>
      <c r="P6" s="3" t="s">
        <v>40</v>
      </c>
      <c r="Q6" s="3">
        <v>0.72</v>
      </c>
      <c r="R6" s="3">
        <v>43.087488999999998</v>
      </c>
      <c r="S6" s="3">
        <v>-20.07</v>
      </c>
      <c r="T6" s="3">
        <v>15.697703300000001</v>
      </c>
      <c r="U6">
        <v>9.8179999999999996</v>
      </c>
      <c r="V6">
        <f t="shared" si="2"/>
        <v>3.2022988462692288</v>
      </c>
      <c r="AR6" s="26">
        <f t="shared" si="3"/>
        <v>-20.057333333333336</v>
      </c>
      <c r="AS6" s="27">
        <f t="shared" si="4"/>
        <v>1.1676186592091247E-2</v>
      </c>
      <c r="AT6" s="27">
        <v>3</v>
      </c>
      <c r="AU6" s="27">
        <f t="shared" si="5"/>
        <v>9.8943333333333339</v>
      </c>
      <c r="AV6" s="27">
        <f t="shared" si="6"/>
        <v>7.1988424995503716E-2</v>
      </c>
      <c r="AW6" s="27">
        <v>3</v>
      </c>
      <c r="AX6" s="27">
        <f t="shared" si="7"/>
        <v>3.1922595326067529</v>
      </c>
      <c r="AY6" s="27">
        <f t="shared" si="8"/>
        <v>6.3544014800293161E-2</v>
      </c>
      <c r="AZ6" s="28">
        <v>3</v>
      </c>
    </row>
    <row r="7" spans="1:52" x14ac:dyDescent="0.2">
      <c r="A7" s="3" t="s">
        <v>44</v>
      </c>
      <c r="B7" s="3" t="s">
        <v>38</v>
      </c>
      <c r="C7" s="3">
        <v>0.89</v>
      </c>
      <c r="D7" s="3">
        <v>43.222934000000002</v>
      </c>
      <c r="E7">
        <v>-20.074000000000002</v>
      </c>
      <c r="F7" s="3">
        <v>16.130090200000001</v>
      </c>
      <c r="G7">
        <v>8.9350000000000005</v>
      </c>
      <c r="H7">
        <f t="shared" si="0"/>
        <v>3.126253834174674</v>
      </c>
      <c r="I7" s="3" t="s">
        <v>39</v>
      </c>
      <c r="J7" s="3">
        <v>0.77</v>
      </c>
      <c r="K7" s="3">
        <v>42.350668499999998</v>
      </c>
      <c r="L7">
        <v>-20.093</v>
      </c>
      <c r="M7" s="3">
        <v>15.226270599999999</v>
      </c>
      <c r="N7">
        <v>8.8070000000000004</v>
      </c>
      <c r="O7">
        <f t="shared" si="1"/>
        <v>3.2449911437932806</v>
      </c>
      <c r="P7" s="3" t="s">
        <v>40</v>
      </c>
      <c r="Q7" s="3">
        <v>0.81</v>
      </c>
      <c r="R7" s="3">
        <v>43.035905</v>
      </c>
      <c r="S7" s="3">
        <v>-20.106000000000002</v>
      </c>
      <c r="T7" s="3">
        <v>15.6821228</v>
      </c>
      <c r="U7">
        <v>8.8249999999999993</v>
      </c>
      <c r="V7">
        <f t="shared" si="2"/>
        <v>3.2016428179820995</v>
      </c>
      <c r="AR7" s="26">
        <f t="shared" si="3"/>
        <v>-20.091000000000001</v>
      </c>
      <c r="AS7" s="27">
        <f t="shared" si="4"/>
        <v>1.6093476939430994E-2</v>
      </c>
      <c r="AT7" s="27">
        <v>3</v>
      </c>
      <c r="AU7" s="27">
        <f t="shared" si="5"/>
        <v>8.8556666666666661</v>
      </c>
      <c r="AV7" s="27">
        <f t="shared" si="6"/>
        <v>6.9291654139105208E-2</v>
      </c>
      <c r="AW7" s="27">
        <v>3</v>
      </c>
      <c r="AX7" s="27">
        <f t="shared" si="7"/>
        <v>3.1909625986500179</v>
      </c>
      <c r="AY7" s="27">
        <f t="shared" si="8"/>
        <v>6.0084835754142141E-2</v>
      </c>
      <c r="AZ7" s="28">
        <v>3</v>
      </c>
    </row>
    <row r="8" spans="1:52" x14ac:dyDescent="0.2">
      <c r="A8" s="3" t="s">
        <v>45</v>
      </c>
      <c r="B8" s="3" t="s">
        <v>38</v>
      </c>
      <c r="C8" s="3">
        <v>0.72</v>
      </c>
      <c r="D8" s="3">
        <v>45.727357499999997</v>
      </c>
      <c r="E8">
        <v>-20.524000000000001</v>
      </c>
      <c r="F8" s="3">
        <v>17.010088700000001</v>
      </c>
      <c r="G8">
        <v>9.0879999999999992</v>
      </c>
      <c r="H8">
        <f t="shared" si="0"/>
        <v>3.1362907443275119</v>
      </c>
      <c r="I8" s="3" t="s">
        <v>39</v>
      </c>
      <c r="J8" s="3">
        <v>0.84</v>
      </c>
      <c r="K8" s="3">
        <v>44.902591899999997</v>
      </c>
      <c r="L8">
        <v>-20.524999999999999</v>
      </c>
      <c r="M8" s="3">
        <v>16.0617552</v>
      </c>
      <c r="N8">
        <v>9.0649999999999995</v>
      </c>
      <c r="O8">
        <f t="shared" si="1"/>
        <v>3.2615586879736944</v>
      </c>
      <c r="P8" s="3" t="s">
        <v>40</v>
      </c>
      <c r="Q8" s="3">
        <v>0.78</v>
      </c>
      <c r="R8" s="3">
        <v>43.003816100000002</v>
      </c>
      <c r="S8" s="3">
        <v>-20.51</v>
      </c>
      <c r="T8" s="3">
        <v>15.6358607</v>
      </c>
      <c r="U8">
        <v>9.016</v>
      </c>
      <c r="V8">
        <f t="shared" si="2"/>
        <v>3.2087212687519875</v>
      </c>
      <c r="AR8" s="26">
        <f t="shared" si="3"/>
        <v>-20.519666666666666</v>
      </c>
      <c r="AS8" s="27">
        <f t="shared" si="4"/>
        <v>8.3864970836049647E-3</v>
      </c>
      <c r="AT8" s="27">
        <v>3</v>
      </c>
      <c r="AU8" s="27">
        <f t="shared" si="5"/>
        <v>9.0563333333333329</v>
      </c>
      <c r="AV8" s="27">
        <f t="shared" si="6"/>
        <v>3.6774085078126725E-2</v>
      </c>
      <c r="AW8" s="27">
        <v>3</v>
      </c>
      <c r="AX8" s="27">
        <f t="shared" si="7"/>
        <v>3.2021902336843979</v>
      </c>
      <c r="AY8" s="27">
        <f t="shared" si="8"/>
        <v>6.2888832399928957E-2</v>
      </c>
      <c r="AZ8" s="28">
        <v>3</v>
      </c>
    </row>
    <row r="9" spans="1:52" x14ac:dyDescent="0.2">
      <c r="A9" s="3" t="s">
        <v>46</v>
      </c>
      <c r="B9" s="3" t="s">
        <v>38</v>
      </c>
      <c r="C9" s="3">
        <v>0.73</v>
      </c>
      <c r="D9" s="3">
        <v>44.264265999999999</v>
      </c>
      <c r="E9">
        <v>-19.664999999999999</v>
      </c>
      <c r="F9" s="3">
        <v>16.584547700000002</v>
      </c>
      <c r="G9">
        <v>10.202999999999999</v>
      </c>
      <c r="H9">
        <f t="shared" si="0"/>
        <v>3.1138409440413422</v>
      </c>
      <c r="I9" s="3" t="s">
        <v>40</v>
      </c>
      <c r="J9" s="3">
        <v>0.74</v>
      </c>
      <c r="K9" s="3">
        <v>44.624577299999999</v>
      </c>
      <c r="L9">
        <v>-19.646000000000001</v>
      </c>
      <c r="M9" s="3">
        <v>16.108303500000002</v>
      </c>
      <c r="N9">
        <v>10.153</v>
      </c>
      <c r="O9">
        <f t="shared" si="1"/>
        <v>3.2319981337575365</v>
      </c>
      <c r="P9" s="3" t="s">
        <v>40</v>
      </c>
      <c r="Q9" s="3">
        <v>0.8</v>
      </c>
      <c r="R9" s="3">
        <v>42.340903400000002</v>
      </c>
      <c r="S9" s="3">
        <v>-19.648</v>
      </c>
      <c r="T9" s="3">
        <v>15.5020305</v>
      </c>
      <c r="U9">
        <v>10.119</v>
      </c>
      <c r="V9">
        <f t="shared" si="2"/>
        <v>3.1865322825505564</v>
      </c>
      <c r="AR9" s="26">
        <f t="shared" si="3"/>
        <v>-19.653000000000002</v>
      </c>
      <c r="AS9" s="27">
        <f t="shared" si="4"/>
        <v>1.0440306508909869E-2</v>
      </c>
      <c r="AT9" s="27">
        <v>3</v>
      </c>
      <c r="AU9" s="27">
        <f t="shared" si="5"/>
        <v>10.158333333333333</v>
      </c>
      <c r="AV9" s="27">
        <f t="shared" si="6"/>
        <v>4.225320500664196E-2</v>
      </c>
      <c r="AW9" s="27">
        <v>3</v>
      </c>
      <c r="AX9" s="27">
        <f t="shared" si="7"/>
        <v>3.1774571201164785</v>
      </c>
      <c r="AY9" s="27">
        <f t="shared" si="8"/>
        <v>5.9599071304097209E-2</v>
      </c>
      <c r="AZ9" s="28">
        <v>3</v>
      </c>
    </row>
    <row r="10" spans="1:52" x14ac:dyDescent="0.2">
      <c r="A10" s="3" t="s">
        <v>47</v>
      </c>
      <c r="B10" s="3" t="s">
        <v>38</v>
      </c>
      <c r="C10" s="3">
        <v>0.74</v>
      </c>
      <c r="D10" s="3">
        <v>44.4070824</v>
      </c>
      <c r="E10">
        <v>-19.992000000000001</v>
      </c>
      <c r="F10" s="3">
        <v>16.562501600000001</v>
      </c>
      <c r="G10">
        <v>9.16</v>
      </c>
      <c r="H10">
        <f t="shared" si="0"/>
        <v>3.1280457536680326</v>
      </c>
      <c r="I10" s="3" t="s">
        <v>40</v>
      </c>
      <c r="J10" s="3">
        <v>0.86</v>
      </c>
      <c r="K10" s="3">
        <v>44.253996299999997</v>
      </c>
      <c r="L10">
        <v>-19.963000000000001</v>
      </c>
      <c r="M10" s="3">
        <v>15.9767232</v>
      </c>
      <c r="N10">
        <v>9.1530000000000005</v>
      </c>
      <c r="O10">
        <f t="shared" si="1"/>
        <v>3.2315551633266071</v>
      </c>
      <c r="P10" s="3" t="s">
        <v>40</v>
      </c>
      <c r="Q10" s="3">
        <v>0.76</v>
      </c>
      <c r="R10" s="3">
        <v>43.777126799999998</v>
      </c>
      <c r="S10" s="3">
        <v>-19.957999999999998</v>
      </c>
      <c r="T10" s="3">
        <v>15.9947654</v>
      </c>
      <c r="U10">
        <v>9.1050000000000004</v>
      </c>
      <c r="V10">
        <f t="shared" si="2"/>
        <v>3.1931268338577818</v>
      </c>
      <c r="AR10" s="26">
        <f t="shared" si="3"/>
        <v>-19.971</v>
      </c>
      <c r="AS10" s="27">
        <f t="shared" si="4"/>
        <v>1.8357559750686675E-2</v>
      </c>
      <c r="AT10" s="27">
        <v>3</v>
      </c>
      <c r="AU10" s="27">
        <f t="shared" si="5"/>
        <v>9.1393333333333349</v>
      </c>
      <c r="AV10" s="27">
        <f t="shared" si="6"/>
        <v>2.9938826518975791E-2</v>
      </c>
      <c r="AW10" s="27">
        <v>3</v>
      </c>
      <c r="AX10" s="27">
        <f t="shared" si="7"/>
        <v>3.1842425836174737</v>
      </c>
      <c r="AY10" s="27">
        <f t="shared" si="8"/>
        <v>5.2323483243338804E-2</v>
      </c>
      <c r="AZ10" s="28">
        <v>3</v>
      </c>
    </row>
    <row r="11" spans="1:52" x14ac:dyDescent="0.2">
      <c r="A11" s="3" t="s">
        <v>48</v>
      </c>
      <c r="B11" s="3" t="s">
        <v>38</v>
      </c>
      <c r="C11" s="3">
        <v>0.81</v>
      </c>
      <c r="D11" s="3">
        <v>34.804028199999998</v>
      </c>
      <c r="E11">
        <v>-19.679000000000002</v>
      </c>
      <c r="F11" s="3">
        <v>12.918980400000001</v>
      </c>
      <c r="G11">
        <v>11.23</v>
      </c>
      <c r="H11">
        <f t="shared" si="0"/>
        <v>3.1430266406059926</v>
      </c>
      <c r="I11" s="3" t="s">
        <v>40</v>
      </c>
      <c r="J11" s="3">
        <v>0.78</v>
      </c>
      <c r="K11" s="3">
        <v>35.910474700000002</v>
      </c>
      <c r="L11">
        <v>-19.678000000000001</v>
      </c>
      <c r="M11" s="3">
        <v>12.847893900000001</v>
      </c>
      <c r="N11">
        <v>11.222</v>
      </c>
      <c r="O11">
        <f t="shared" si="1"/>
        <v>3.2608888384941186</v>
      </c>
      <c r="P11" s="3" t="s">
        <v>40</v>
      </c>
      <c r="Q11" s="3">
        <v>0.87</v>
      </c>
      <c r="R11" s="3">
        <v>34.351278499999999</v>
      </c>
      <c r="S11" s="3">
        <v>-19.681000000000001</v>
      </c>
      <c r="T11" s="3">
        <v>12.467699700000001</v>
      </c>
      <c r="U11">
        <v>11.299999999999999</v>
      </c>
      <c r="V11">
        <f t="shared" si="2"/>
        <v>3.2144254792512634</v>
      </c>
      <c r="AR11" s="26">
        <f t="shared" si="3"/>
        <v>-19.679333333333332</v>
      </c>
      <c r="AS11" s="27">
        <f t="shared" si="4"/>
        <v>1.5275252316518753E-3</v>
      </c>
      <c r="AT11" s="27">
        <v>3</v>
      </c>
      <c r="AU11" s="27">
        <f t="shared" si="5"/>
        <v>11.250666666666666</v>
      </c>
      <c r="AV11" s="27">
        <f t="shared" si="6"/>
        <v>4.2910760111343697E-2</v>
      </c>
      <c r="AW11" s="27">
        <v>3</v>
      </c>
      <c r="AX11" s="27">
        <f t="shared" si="7"/>
        <v>3.2061136527837917</v>
      </c>
      <c r="AY11" s="27">
        <f t="shared" si="8"/>
        <v>5.9369093535053818E-2</v>
      </c>
      <c r="AZ11" s="28">
        <v>3</v>
      </c>
    </row>
    <row r="12" spans="1:52" x14ac:dyDescent="0.2">
      <c r="A12" s="3" t="s">
        <v>49</v>
      </c>
      <c r="B12" s="3" t="s">
        <v>38</v>
      </c>
      <c r="C12" s="3">
        <v>0.82</v>
      </c>
      <c r="D12" s="3">
        <v>41.904473099999997</v>
      </c>
      <c r="E12">
        <v>-19.934999999999999</v>
      </c>
      <c r="F12" s="3">
        <v>15.714389300000001</v>
      </c>
      <c r="G12">
        <v>9.8239999999999998</v>
      </c>
      <c r="H12">
        <f t="shared" si="0"/>
        <v>3.1110691619431878</v>
      </c>
      <c r="I12" s="3" t="s">
        <v>40</v>
      </c>
      <c r="J12" s="3">
        <v>0.84</v>
      </c>
      <c r="K12" s="3">
        <v>40.275247499999999</v>
      </c>
      <c r="L12">
        <v>-19.981000000000002</v>
      </c>
      <c r="M12" s="3">
        <v>14.5706066</v>
      </c>
      <c r="N12">
        <v>9.7219999999999995</v>
      </c>
      <c r="O12">
        <f t="shared" si="1"/>
        <v>3.2248340813758576</v>
      </c>
      <c r="P12" s="3" t="s">
        <v>40</v>
      </c>
      <c r="Q12" s="3">
        <v>0.82</v>
      </c>
      <c r="R12" s="3">
        <v>38.619305599999997</v>
      </c>
      <c r="S12" s="3">
        <v>-19.911999999999999</v>
      </c>
      <c r="T12" s="3">
        <v>14.076001700000001</v>
      </c>
      <c r="U12">
        <v>9.7359999999999989</v>
      </c>
      <c r="V12">
        <f t="shared" si="2"/>
        <v>3.2008987703754919</v>
      </c>
      <c r="AR12" s="26">
        <f t="shared" si="3"/>
        <v>-19.942666666666664</v>
      </c>
      <c r="AS12" s="27">
        <f t="shared" si="4"/>
        <v>3.5133080327996238E-2</v>
      </c>
      <c r="AT12" s="27">
        <v>3</v>
      </c>
      <c r="AU12" s="27">
        <f t="shared" si="5"/>
        <v>9.7606666666666655</v>
      </c>
      <c r="AV12" s="27">
        <f t="shared" si="6"/>
        <v>5.529315810598423E-2</v>
      </c>
      <c r="AW12" s="27">
        <v>3</v>
      </c>
      <c r="AX12" s="27">
        <f t="shared" si="7"/>
        <v>3.1789340045648458</v>
      </c>
      <c r="AY12" s="27">
        <f t="shared" si="8"/>
        <v>5.9978766461289086E-2</v>
      </c>
      <c r="AZ12" s="28">
        <v>3</v>
      </c>
    </row>
    <row r="13" spans="1:52" x14ac:dyDescent="0.2">
      <c r="A13" s="3" t="s">
        <v>50</v>
      </c>
      <c r="B13" s="3" t="s">
        <v>38</v>
      </c>
      <c r="C13" s="3">
        <v>0.82</v>
      </c>
      <c r="D13" s="3">
        <v>42.812557499999997</v>
      </c>
      <c r="E13">
        <v>-20.007000000000001</v>
      </c>
      <c r="F13" s="3">
        <v>15.8917073</v>
      </c>
      <c r="G13">
        <v>10.130999999999998</v>
      </c>
      <c r="H13">
        <f t="shared" si="0"/>
        <v>3.1430218797196199</v>
      </c>
      <c r="I13" s="3" t="s">
        <v>40</v>
      </c>
      <c r="J13" s="3">
        <v>0.81</v>
      </c>
      <c r="K13" s="3">
        <v>44.973552499999997</v>
      </c>
      <c r="L13">
        <v>-19.992000000000001</v>
      </c>
      <c r="M13" s="3">
        <v>16.076181699999999</v>
      </c>
      <c r="N13">
        <v>10.115</v>
      </c>
      <c r="O13">
        <f t="shared" si="1"/>
        <v>3.2637815099672167</v>
      </c>
      <c r="P13" s="3" t="s">
        <v>40</v>
      </c>
      <c r="Q13" s="3">
        <v>0.79</v>
      </c>
      <c r="R13" s="3">
        <v>42.807853199999997</v>
      </c>
      <c r="S13" s="3">
        <v>-20.021000000000001</v>
      </c>
      <c r="T13" s="3">
        <v>15.507691700000001</v>
      </c>
      <c r="U13">
        <v>10.089</v>
      </c>
      <c r="V13">
        <f t="shared" si="2"/>
        <v>3.2204983414778612</v>
      </c>
      <c r="AR13" s="26">
        <f t="shared" si="3"/>
        <v>-20.006666666666668</v>
      </c>
      <c r="AS13" s="27">
        <f t="shared" si="4"/>
        <v>1.4502873278538025E-2</v>
      </c>
      <c r="AT13" s="27">
        <v>3</v>
      </c>
      <c r="AU13" s="27">
        <f t="shared" si="5"/>
        <v>10.111666666666666</v>
      </c>
      <c r="AV13" s="27">
        <f t="shared" si="6"/>
        <v>2.1197484127445286E-2</v>
      </c>
      <c r="AW13" s="27">
        <v>3</v>
      </c>
      <c r="AX13" s="27">
        <f t="shared" si="7"/>
        <v>3.2091005770548993</v>
      </c>
      <c r="AY13" s="27">
        <f t="shared" si="8"/>
        <v>6.1181319450998098E-2</v>
      </c>
      <c r="AZ13" s="28">
        <v>3</v>
      </c>
    </row>
    <row r="14" spans="1:52" x14ac:dyDescent="0.2">
      <c r="A14" s="3" t="s">
        <v>51</v>
      </c>
      <c r="B14" s="3" t="s">
        <v>38</v>
      </c>
      <c r="C14" s="3">
        <v>0.78</v>
      </c>
      <c r="D14" s="3">
        <v>42.632528200000003</v>
      </c>
      <c r="E14">
        <v>-20.222000000000001</v>
      </c>
      <c r="F14" s="3">
        <v>15.4132807</v>
      </c>
      <c r="G14">
        <v>9.5019999999999989</v>
      </c>
      <c r="H14">
        <f t="shared" si="0"/>
        <v>3.2269541141015274</v>
      </c>
      <c r="I14" s="3" t="s">
        <v>40</v>
      </c>
      <c r="J14" s="3">
        <v>0.75</v>
      </c>
      <c r="K14" s="3">
        <v>43.925368300000002</v>
      </c>
      <c r="L14">
        <v>-20.173999999999999</v>
      </c>
      <c r="M14" s="3">
        <v>15.3657118</v>
      </c>
      <c r="N14">
        <v>9.4239999999999995</v>
      </c>
      <c r="O14">
        <f t="shared" si="1"/>
        <v>3.335105049716387</v>
      </c>
      <c r="P14" s="3" t="s">
        <v>40</v>
      </c>
      <c r="Q14" s="3">
        <v>0.74</v>
      </c>
      <c r="R14" s="3">
        <v>41.5407577</v>
      </c>
      <c r="S14" s="3">
        <v>-20.148</v>
      </c>
      <c r="T14" s="3">
        <v>14.6790152</v>
      </c>
      <c r="U14">
        <v>9.52</v>
      </c>
      <c r="V14">
        <f t="shared" si="2"/>
        <v>3.3015986874015</v>
      </c>
      <c r="AR14" s="26">
        <f t="shared" si="3"/>
        <v>-20.181333333333331</v>
      </c>
      <c r="AS14" s="27">
        <f t="shared" si="4"/>
        <v>3.7541088600803796E-2</v>
      </c>
      <c r="AT14" s="27">
        <v>3</v>
      </c>
      <c r="AU14" s="27">
        <f t="shared" si="5"/>
        <v>9.4819999999999993</v>
      </c>
      <c r="AV14" s="27">
        <f t="shared" si="6"/>
        <v>5.102940328869221E-2</v>
      </c>
      <c r="AW14" s="27">
        <v>3</v>
      </c>
      <c r="AX14" s="27">
        <f t="shared" si="7"/>
        <v>3.2878859504064715</v>
      </c>
      <c r="AY14" s="27">
        <f t="shared" si="8"/>
        <v>5.5364118213094407E-2</v>
      </c>
      <c r="AZ14" s="28">
        <v>3</v>
      </c>
    </row>
    <row r="15" spans="1:52" x14ac:dyDescent="0.2">
      <c r="A15" s="3" t="s">
        <v>52</v>
      </c>
      <c r="B15" s="3" t="s">
        <v>38</v>
      </c>
      <c r="C15" s="3">
        <v>0.81</v>
      </c>
      <c r="D15" s="3">
        <v>46.037764299999999</v>
      </c>
      <c r="E15">
        <v>-19.843</v>
      </c>
      <c r="F15" s="3">
        <v>17.256665900000002</v>
      </c>
      <c r="G15">
        <v>9.6789999999999985</v>
      </c>
      <c r="H15">
        <f t="shared" si="0"/>
        <v>3.1124624726417554</v>
      </c>
      <c r="I15" s="3" t="s">
        <v>40</v>
      </c>
      <c r="J15" s="3">
        <v>0.88</v>
      </c>
      <c r="K15" s="3">
        <v>43.762959000000002</v>
      </c>
      <c r="L15">
        <v>-19.852</v>
      </c>
      <c r="M15" s="3">
        <v>15.8372864</v>
      </c>
      <c r="N15">
        <v>9.6210000000000004</v>
      </c>
      <c r="O15">
        <f t="shared" si="1"/>
        <v>3.223834198010084</v>
      </c>
      <c r="P15" s="3" t="s">
        <v>40</v>
      </c>
      <c r="Q15" s="3">
        <v>0.8</v>
      </c>
      <c r="R15" s="3">
        <v>42.867811799999998</v>
      </c>
      <c r="S15" s="3">
        <v>-19.834</v>
      </c>
      <c r="T15" s="3">
        <v>15.6263731</v>
      </c>
      <c r="U15">
        <v>9.56</v>
      </c>
      <c r="V15">
        <f t="shared" si="2"/>
        <v>3.2005153582311432</v>
      </c>
      <c r="AR15" s="26">
        <f t="shared" si="3"/>
        <v>-19.843</v>
      </c>
      <c r="AS15" s="27">
        <f t="shared" si="4"/>
        <v>9.0000000000003411E-3</v>
      </c>
      <c r="AT15" s="27">
        <v>3</v>
      </c>
      <c r="AU15" s="27">
        <f t="shared" si="5"/>
        <v>9.6199999999999992</v>
      </c>
      <c r="AV15" s="27">
        <f t="shared" si="6"/>
        <v>5.9506302187246361E-2</v>
      </c>
      <c r="AW15" s="27">
        <v>3</v>
      </c>
      <c r="AX15" s="27">
        <f t="shared" si="7"/>
        <v>3.1789373429609942</v>
      </c>
      <c r="AY15" s="27">
        <f t="shared" si="8"/>
        <v>5.8737750724118569E-2</v>
      </c>
      <c r="AZ15" s="28">
        <v>3</v>
      </c>
    </row>
    <row r="16" spans="1:52" x14ac:dyDescent="0.2">
      <c r="A16" s="3" t="s">
        <v>53</v>
      </c>
      <c r="B16" s="3" t="s">
        <v>38</v>
      </c>
      <c r="C16" s="3">
        <v>0.76</v>
      </c>
      <c r="D16" s="3">
        <v>44.9076211</v>
      </c>
      <c r="E16">
        <v>-20.048000000000002</v>
      </c>
      <c r="F16" s="3">
        <v>16.857560899999999</v>
      </c>
      <c r="G16">
        <v>9.7569999999999997</v>
      </c>
      <c r="H16">
        <f t="shared" si="0"/>
        <v>3.1079362505323451</v>
      </c>
      <c r="I16" s="3" t="s">
        <v>40</v>
      </c>
      <c r="J16" s="3">
        <v>0.83</v>
      </c>
      <c r="K16" s="3">
        <v>44.112000000000002</v>
      </c>
      <c r="L16">
        <v>-20.033000000000001</v>
      </c>
      <c r="M16" s="3">
        <v>16.036640200000001</v>
      </c>
      <c r="N16">
        <v>9.7160000000000011</v>
      </c>
      <c r="O16">
        <f t="shared" si="1"/>
        <v>3.2091510040862552</v>
      </c>
      <c r="P16" s="3" t="s">
        <v>40</v>
      </c>
      <c r="Q16" s="3">
        <v>0.76</v>
      </c>
      <c r="R16" s="3">
        <v>42.6724982</v>
      </c>
      <c r="S16" s="3">
        <v>-20.056999999999999</v>
      </c>
      <c r="T16" s="3">
        <v>15.651548200000001</v>
      </c>
      <c r="U16">
        <v>9.6869999999999994</v>
      </c>
      <c r="V16">
        <f t="shared" si="2"/>
        <v>3.1808087351597161</v>
      </c>
      <c r="AR16" s="26">
        <f t="shared" si="3"/>
        <v>-20.046000000000003</v>
      </c>
      <c r="AS16" s="27">
        <f t="shared" si="4"/>
        <v>1.212435565298099E-2</v>
      </c>
      <c r="AT16" s="27">
        <v>3</v>
      </c>
      <c r="AU16" s="27">
        <f t="shared" si="5"/>
        <v>9.7199999999999989</v>
      </c>
      <c r="AV16" s="27">
        <f t="shared" si="6"/>
        <v>3.5171010790137999E-2</v>
      </c>
      <c r="AW16" s="27">
        <v>3</v>
      </c>
      <c r="AX16" s="27">
        <f t="shared" si="7"/>
        <v>3.1659653299261059</v>
      </c>
      <c r="AY16" s="27">
        <f t="shared" si="8"/>
        <v>5.2214476856917491E-2</v>
      </c>
      <c r="AZ16" s="28">
        <v>3</v>
      </c>
    </row>
    <row r="17" spans="1:52" x14ac:dyDescent="0.2">
      <c r="A17" s="3" t="s">
        <v>54</v>
      </c>
      <c r="B17" s="3" t="s">
        <v>38</v>
      </c>
      <c r="C17" s="3">
        <v>0.82</v>
      </c>
      <c r="D17" s="3">
        <v>38.317212300000001</v>
      </c>
      <c r="E17">
        <v>-19.975999999999999</v>
      </c>
      <c r="F17" s="3">
        <v>14.409602700000001</v>
      </c>
      <c r="G17">
        <v>9.7219999999999995</v>
      </c>
      <c r="H17">
        <f t="shared" si="0"/>
        <v>3.1023349693048794</v>
      </c>
      <c r="I17" s="3" t="s">
        <v>40</v>
      </c>
      <c r="J17" s="3">
        <v>0.75</v>
      </c>
      <c r="K17" s="3">
        <v>39.582147999999997</v>
      </c>
      <c r="L17">
        <v>-19.993000000000002</v>
      </c>
      <c r="M17" s="3">
        <v>14.3676633</v>
      </c>
      <c r="N17">
        <v>9.6739999999999995</v>
      </c>
      <c r="O17">
        <f t="shared" si="1"/>
        <v>3.2141045974168021</v>
      </c>
      <c r="P17" s="3" t="s">
        <v>55</v>
      </c>
      <c r="Q17" s="3">
        <v>0.85</v>
      </c>
      <c r="R17" s="3">
        <v>38.104614900000001</v>
      </c>
      <c r="S17" s="3">
        <v>-19.992999999999999</v>
      </c>
      <c r="T17" s="3">
        <v>13.976708800000001</v>
      </c>
      <c r="U17">
        <v>9.7029999999999994</v>
      </c>
      <c r="V17">
        <f t="shared" si="2"/>
        <v>3.1806761295620611</v>
      </c>
      <c r="AR17" s="26">
        <f t="shared" si="3"/>
        <v>-19.987333333333336</v>
      </c>
      <c r="AS17" s="27">
        <f t="shared" si="4"/>
        <v>9.814954576224352E-3</v>
      </c>
      <c r="AT17" s="27">
        <v>3</v>
      </c>
      <c r="AU17" s="27">
        <f t="shared" si="5"/>
        <v>9.6996666666666673</v>
      </c>
      <c r="AV17" s="27">
        <f t="shared" si="6"/>
        <v>2.4172987679087873E-2</v>
      </c>
      <c r="AW17" s="27">
        <v>3</v>
      </c>
      <c r="AX17" s="27">
        <f t="shared" si="7"/>
        <v>3.1657052320945809</v>
      </c>
      <c r="AY17" s="27">
        <f t="shared" si="8"/>
        <v>5.7369053245680555E-2</v>
      </c>
      <c r="AZ17" s="28">
        <v>3</v>
      </c>
    </row>
    <row r="18" spans="1:52" x14ac:dyDescent="0.2">
      <c r="A18" s="3" t="s">
        <v>56</v>
      </c>
      <c r="B18" s="3" t="s">
        <v>38</v>
      </c>
      <c r="C18" s="3">
        <v>0.76</v>
      </c>
      <c r="D18" s="3">
        <v>43.3206372</v>
      </c>
      <c r="E18">
        <v>-19.829000000000001</v>
      </c>
      <c r="F18" s="3">
        <v>16.384280799999999</v>
      </c>
      <c r="G18">
        <v>9.6440000000000001</v>
      </c>
      <c r="H18">
        <f t="shared" si="0"/>
        <v>3.08470930258959</v>
      </c>
      <c r="I18" s="3" t="s">
        <v>40</v>
      </c>
      <c r="J18" s="3">
        <v>0.81</v>
      </c>
      <c r="K18" s="3">
        <v>42.1586651</v>
      </c>
      <c r="L18">
        <v>-19.855</v>
      </c>
      <c r="M18" s="3">
        <v>15.392568300000001</v>
      </c>
      <c r="N18">
        <v>9.511000000000001</v>
      </c>
      <c r="O18">
        <f t="shared" si="1"/>
        <v>3.1953802851297617</v>
      </c>
      <c r="P18" s="3" t="s">
        <v>55</v>
      </c>
      <c r="Q18" s="3">
        <v>0.78</v>
      </c>
      <c r="R18" s="3">
        <v>40.851911999999999</v>
      </c>
      <c r="S18" s="3">
        <v>-19.87</v>
      </c>
      <c r="T18" s="3">
        <v>15.0517354</v>
      </c>
      <c r="U18">
        <v>9.5869999999999997</v>
      </c>
      <c r="V18">
        <f t="shared" si="2"/>
        <v>3.1664497636598106</v>
      </c>
      <c r="AR18" s="26">
        <f t="shared" si="3"/>
        <v>-19.851333333333333</v>
      </c>
      <c r="AS18" s="27">
        <f t="shared" si="4"/>
        <v>2.0744477176668961E-2</v>
      </c>
      <c r="AT18" s="27">
        <v>3</v>
      </c>
      <c r="AU18" s="27">
        <f t="shared" si="5"/>
        <v>9.5806666666666676</v>
      </c>
      <c r="AV18" s="27">
        <f t="shared" si="6"/>
        <v>6.6725807101400192E-2</v>
      </c>
      <c r="AW18" s="27">
        <v>3</v>
      </c>
      <c r="AX18" s="27">
        <f t="shared" si="7"/>
        <v>3.1488464504597204</v>
      </c>
      <c r="AY18" s="27">
        <f t="shared" si="8"/>
        <v>5.739707371301337E-2</v>
      </c>
      <c r="AZ18" s="28">
        <v>3</v>
      </c>
    </row>
    <row r="19" spans="1:52" x14ac:dyDescent="0.2">
      <c r="A19" s="3" t="s">
        <v>57</v>
      </c>
      <c r="B19" s="3" t="s">
        <v>38</v>
      </c>
      <c r="C19" s="3">
        <v>0.73</v>
      </c>
      <c r="D19" s="3">
        <v>42.476487599999999</v>
      </c>
      <c r="E19">
        <v>-20.052</v>
      </c>
      <c r="F19" s="3">
        <v>15.7444074</v>
      </c>
      <c r="G19">
        <v>8.8849999999999998</v>
      </c>
      <c r="H19">
        <f t="shared" si="0"/>
        <v>3.1475241297427301</v>
      </c>
      <c r="I19" s="3" t="s">
        <v>40</v>
      </c>
      <c r="J19" s="3">
        <v>0.8</v>
      </c>
      <c r="K19" s="3">
        <v>43.459935399999999</v>
      </c>
      <c r="L19">
        <v>-20.032</v>
      </c>
      <c r="M19" s="3">
        <v>15.5445964</v>
      </c>
      <c r="N19">
        <v>8.9030000000000005</v>
      </c>
      <c r="O19">
        <f t="shared" si="1"/>
        <v>3.2617931441865338</v>
      </c>
      <c r="P19" s="3" t="s">
        <v>55</v>
      </c>
      <c r="Q19" s="3">
        <v>0.86</v>
      </c>
      <c r="R19" s="3">
        <v>43.677854600000003</v>
      </c>
      <c r="S19" s="3">
        <v>-20.012</v>
      </c>
      <c r="T19" s="3">
        <v>15.832412700000001</v>
      </c>
      <c r="U19">
        <v>8.9139999999999997</v>
      </c>
      <c r="V19">
        <f t="shared" si="2"/>
        <v>3.2185553774336202</v>
      </c>
      <c r="AR19" s="26">
        <f t="shared" si="3"/>
        <v>-20.032</v>
      </c>
      <c r="AS19" s="27">
        <f t="shared" si="4"/>
        <v>1.9999999999999574E-2</v>
      </c>
      <c r="AT19" s="27">
        <v>3</v>
      </c>
      <c r="AU19" s="27">
        <f t="shared" si="5"/>
        <v>8.9006666666666661</v>
      </c>
      <c r="AV19" s="27">
        <f t="shared" si="6"/>
        <v>1.4640127503998516E-2</v>
      </c>
      <c r="AW19" s="27">
        <v>3</v>
      </c>
      <c r="AX19" s="27">
        <f t="shared" si="7"/>
        <v>3.2092908837876277</v>
      </c>
      <c r="AY19" s="27">
        <f t="shared" si="8"/>
        <v>5.7695104188977983E-2</v>
      </c>
      <c r="AZ19" s="28">
        <v>3</v>
      </c>
    </row>
    <row r="20" spans="1:52" x14ac:dyDescent="0.2">
      <c r="A20" s="3" t="s">
        <v>58</v>
      </c>
      <c r="B20" s="3" t="s">
        <v>38</v>
      </c>
      <c r="C20" s="3">
        <v>0.83</v>
      </c>
      <c r="D20" s="3">
        <v>41.063842200000003</v>
      </c>
      <c r="E20">
        <v>-20.314</v>
      </c>
      <c r="F20" s="3">
        <v>14.779502900000001</v>
      </c>
      <c r="G20">
        <v>9.7769999999999992</v>
      </c>
      <c r="H20">
        <f t="shared" si="0"/>
        <v>3.2415038735842736</v>
      </c>
      <c r="I20" s="3" t="s">
        <v>40</v>
      </c>
      <c r="J20" s="3">
        <v>0.81</v>
      </c>
      <c r="K20" s="3">
        <v>40.9713888</v>
      </c>
      <c r="L20">
        <v>-20.353000000000002</v>
      </c>
      <c r="M20" s="3">
        <v>14.2643468</v>
      </c>
      <c r="N20">
        <v>9.7320000000000011</v>
      </c>
      <c r="O20">
        <f t="shared" si="1"/>
        <v>3.3510089364905236</v>
      </c>
      <c r="P20" s="3" t="s">
        <v>55</v>
      </c>
      <c r="Q20" s="3">
        <v>0.82</v>
      </c>
      <c r="R20" s="3">
        <v>38.767608500000001</v>
      </c>
      <c r="S20" s="3">
        <v>-20.321999999999999</v>
      </c>
      <c r="T20" s="3">
        <v>13.5933923</v>
      </c>
      <c r="U20">
        <v>9.6850000000000005</v>
      </c>
      <c r="V20">
        <f t="shared" si="2"/>
        <v>3.3272692779809896</v>
      </c>
      <c r="AR20" s="26">
        <f t="shared" si="3"/>
        <v>-20.329666666666668</v>
      </c>
      <c r="AS20" s="27">
        <f t="shared" si="4"/>
        <v>2.0599352740641501E-2</v>
      </c>
      <c r="AT20" s="27">
        <v>3</v>
      </c>
      <c r="AU20" s="27">
        <f t="shared" si="5"/>
        <v>9.7313333333333336</v>
      </c>
      <c r="AV20" s="27">
        <f t="shared" si="6"/>
        <v>4.6003623045726263E-2</v>
      </c>
      <c r="AW20" s="27">
        <v>3</v>
      </c>
      <c r="AX20" s="27">
        <f t="shared" si="7"/>
        <v>3.3065940293519289</v>
      </c>
      <c r="AY20" s="27">
        <f t="shared" si="8"/>
        <v>5.7605894923441182E-2</v>
      </c>
      <c r="AZ20" s="28">
        <v>3</v>
      </c>
    </row>
    <row r="21" spans="1:52" x14ac:dyDescent="0.2">
      <c r="A21" s="3" t="s">
        <v>59</v>
      </c>
      <c r="B21" s="3" t="s">
        <v>38</v>
      </c>
      <c r="C21" s="3">
        <v>0.85</v>
      </c>
      <c r="D21" s="3">
        <v>46.188214700000003</v>
      </c>
      <c r="E21">
        <v>-20.089000000000002</v>
      </c>
      <c r="F21" s="3">
        <v>17.4314617</v>
      </c>
      <c r="G21">
        <v>10.228999999999999</v>
      </c>
      <c r="H21">
        <f t="shared" si="0"/>
        <v>3.0913213940821347</v>
      </c>
      <c r="I21" s="3" t="s">
        <v>40</v>
      </c>
      <c r="J21" s="3">
        <v>0.74</v>
      </c>
      <c r="K21" s="3">
        <v>43.456117599999999</v>
      </c>
      <c r="L21">
        <v>-20.105</v>
      </c>
      <c r="M21" s="3">
        <v>15.7885452</v>
      </c>
      <c r="N21">
        <v>10.116</v>
      </c>
      <c r="O21">
        <f t="shared" si="1"/>
        <v>3.2111130711819267</v>
      </c>
      <c r="P21" s="3" t="s">
        <v>55</v>
      </c>
      <c r="Q21" s="3">
        <v>0.85</v>
      </c>
      <c r="R21" s="3">
        <v>42.8297569</v>
      </c>
      <c r="S21" s="3">
        <v>-20.077000000000002</v>
      </c>
      <c r="T21" s="3">
        <v>15.723311000000001</v>
      </c>
      <c r="U21">
        <v>10.118</v>
      </c>
      <c r="V21">
        <f t="shared" si="2"/>
        <v>3.1779597641149921</v>
      </c>
      <c r="AR21" s="26">
        <f t="shared" si="3"/>
        <v>-20.090333333333334</v>
      </c>
      <c r="AS21" s="27">
        <f t="shared" si="4"/>
        <v>1.4047538337136281E-2</v>
      </c>
      <c r="AT21" s="27">
        <v>3</v>
      </c>
      <c r="AU21" s="27">
        <f t="shared" si="5"/>
        <v>10.154333333333334</v>
      </c>
      <c r="AV21" s="27">
        <f t="shared" si="6"/>
        <v>6.4670962056654721E-2</v>
      </c>
      <c r="AW21" s="27">
        <v>3</v>
      </c>
      <c r="AX21" s="27">
        <f t="shared" si="7"/>
        <v>3.1601314097930184</v>
      </c>
      <c r="AY21" s="27">
        <f t="shared" si="8"/>
        <v>6.1853853064846358E-2</v>
      </c>
      <c r="AZ21" s="28">
        <v>3</v>
      </c>
    </row>
    <row r="22" spans="1:52" x14ac:dyDescent="0.2">
      <c r="A22" s="3" t="s">
        <v>60</v>
      </c>
      <c r="B22" s="3" t="s">
        <v>35</v>
      </c>
      <c r="C22" s="3">
        <v>0.88</v>
      </c>
      <c r="D22" s="3">
        <v>46.426017299999998</v>
      </c>
      <c r="E22">
        <v>-19.841999999999999</v>
      </c>
      <c r="F22">
        <v>17.058870899999999</v>
      </c>
      <c r="G22">
        <v>9.5909999999999993</v>
      </c>
      <c r="H22">
        <v>3.1751038604788322</v>
      </c>
      <c r="I22" s="3" t="s">
        <v>36</v>
      </c>
      <c r="J22" s="3">
        <v>0.83</v>
      </c>
      <c r="K22" s="3">
        <v>47.030147599999999</v>
      </c>
      <c r="L22" s="3">
        <v>-19.838000000000001</v>
      </c>
      <c r="M22" s="13">
        <v>17.770495</v>
      </c>
      <c r="N22" s="14">
        <v>9.9320000000000004</v>
      </c>
      <c r="O22">
        <f>(K22/M22)*(14/12)</f>
        <v>3.0876182983835472</v>
      </c>
      <c r="P22" s="3" t="s">
        <v>61</v>
      </c>
      <c r="Q22" s="3">
        <v>0.73</v>
      </c>
      <c r="R22" s="3">
        <v>44.3076644</v>
      </c>
      <c r="S22" s="3">
        <v>-19.869</v>
      </c>
      <c r="T22" s="3">
        <v>16.750077600000001</v>
      </c>
      <c r="U22">
        <v>9.5449999999999999</v>
      </c>
      <c r="V22">
        <f>(R22/T22)*(14/12)</f>
        <v>3.086091680753368</v>
      </c>
      <c r="W22" s="3" t="s">
        <v>94</v>
      </c>
      <c r="X22" s="3">
        <v>0.78</v>
      </c>
      <c r="Y22" s="3">
        <v>45.279135400000001</v>
      </c>
      <c r="Z22" s="3">
        <v>-19.914000000000001</v>
      </c>
      <c r="AA22" s="3">
        <v>16.4938985</v>
      </c>
      <c r="AB22" s="3">
        <v>9.5340000000000007</v>
      </c>
      <c r="AC22">
        <v>3.2027393624779896</v>
      </c>
      <c r="AR22" s="26">
        <f t="shared" si="3"/>
        <v>-19.849666666666668</v>
      </c>
      <c r="AS22" s="27">
        <f t="shared" si="4"/>
        <v>1.6862186493255472E-2</v>
      </c>
      <c r="AT22" s="27">
        <v>3</v>
      </c>
      <c r="AU22" s="27">
        <f t="shared" ref="AU22:AU35" si="9">AVERAGE(G22,U22)</f>
        <v>9.5679999999999996</v>
      </c>
      <c r="AV22" s="27">
        <f t="shared" ref="AV22:AV35" si="10">STDEV(G22,U22)</f>
        <v>3.2526911934580745E-2</v>
      </c>
      <c r="AW22" s="27">
        <v>2</v>
      </c>
      <c r="AX22" s="27">
        <f t="shared" si="7"/>
        <v>3.1162712798719157</v>
      </c>
      <c r="AY22" s="27">
        <f t="shared" si="8"/>
        <v>5.0956226763754588E-2</v>
      </c>
      <c r="AZ22" s="28">
        <v>3</v>
      </c>
    </row>
    <row r="23" spans="1:52" x14ac:dyDescent="0.2">
      <c r="A23" s="3" t="s">
        <v>62</v>
      </c>
      <c r="B23" s="3" t="s">
        <v>35</v>
      </c>
      <c r="C23" s="3">
        <v>0.75</v>
      </c>
      <c r="D23" s="3">
        <v>43.093104799999999</v>
      </c>
      <c r="E23">
        <v>-19.253</v>
      </c>
      <c r="F23">
        <v>15.797849299999999</v>
      </c>
      <c r="G23">
        <v>11.429</v>
      </c>
      <c r="H23">
        <v>3.182413503168013</v>
      </c>
      <c r="I23" s="3" t="s">
        <v>36</v>
      </c>
      <c r="J23" s="3">
        <v>0.82</v>
      </c>
      <c r="K23" s="3">
        <v>43.154279500000001</v>
      </c>
      <c r="L23" s="3">
        <v>-19.161999999999999</v>
      </c>
      <c r="M23" s="13">
        <v>16.316818699999999</v>
      </c>
      <c r="N23" s="14">
        <v>11.461</v>
      </c>
      <c r="O23">
        <f t="shared" ref="O23:O37" si="11">(K23/M23)*(14/12)</f>
        <v>3.0855683538768908</v>
      </c>
      <c r="P23" s="3" t="s">
        <v>61</v>
      </c>
      <c r="Q23" s="3">
        <v>0.72</v>
      </c>
      <c r="R23" s="3">
        <v>43.012631499999998</v>
      </c>
      <c r="S23" s="3">
        <v>-19.251999999999999</v>
      </c>
      <c r="T23" s="3">
        <v>16.1424196</v>
      </c>
      <c r="U23">
        <v>11.296999999999999</v>
      </c>
      <c r="V23">
        <f t="shared" ref="V23:V37" si="12">(R23/T23)*(14/12)</f>
        <v>3.1086667711615346</v>
      </c>
      <c r="W23" s="3" t="s">
        <v>94</v>
      </c>
      <c r="X23" s="3">
        <v>0.87</v>
      </c>
      <c r="Y23" s="3">
        <v>42.504939499999999</v>
      </c>
      <c r="Z23" s="3">
        <v>-19.187000000000001</v>
      </c>
      <c r="AA23" s="3">
        <v>15.4452707</v>
      </c>
      <c r="AB23" s="3">
        <v>11.342000000000001</v>
      </c>
      <c r="AC23">
        <v>3.2106330181272469</v>
      </c>
      <c r="AR23" s="26">
        <f t="shared" si="3"/>
        <v>-19.222333333333335</v>
      </c>
      <c r="AS23" s="27">
        <f t="shared" si="4"/>
        <v>5.2252591642265575E-2</v>
      </c>
      <c r="AT23" s="27">
        <v>3</v>
      </c>
      <c r="AU23" s="27">
        <f t="shared" si="9"/>
        <v>11.363</v>
      </c>
      <c r="AV23" s="27">
        <f t="shared" si="10"/>
        <v>9.3338095116625303E-2</v>
      </c>
      <c r="AW23" s="27">
        <v>2</v>
      </c>
      <c r="AX23" s="27">
        <f t="shared" si="7"/>
        <v>3.1255495427354791</v>
      </c>
      <c r="AY23" s="27">
        <f t="shared" si="8"/>
        <v>5.0581782464820646E-2</v>
      </c>
      <c r="AZ23" s="28">
        <v>3</v>
      </c>
    </row>
    <row r="24" spans="1:52" x14ac:dyDescent="0.2">
      <c r="A24" s="3" t="s">
        <v>63</v>
      </c>
      <c r="B24" s="3" t="s">
        <v>35</v>
      </c>
      <c r="C24" s="3">
        <v>0.74</v>
      </c>
      <c r="D24" s="3">
        <v>47.1401647</v>
      </c>
      <c r="E24">
        <v>-19.776</v>
      </c>
      <c r="F24">
        <v>17.524140299999999</v>
      </c>
      <c r="G24">
        <v>11.253</v>
      </c>
      <c r="H24">
        <v>3.1383484653262377</v>
      </c>
      <c r="I24" s="3" t="s">
        <v>36</v>
      </c>
      <c r="J24" s="3">
        <v>0.78</v>
      </c>
      <c r="K24" s="3">
        <v>41.903359000000002</v>
      </c>
      <c r="L24" s="3">
        <v>-19.7</v>
      </c>
      <c r="M24" s="13">
        <v>15.990772400000001</v>
      </c>
      <c r="N24" s="14">
        <v>11.45</v>
      </c>
      <c r="O24">
        <f t="shared" si="11"/>
        <v>3.0572164335643142</v>
      </c>
      <c r="P24" s="3" t="s">
        <v>61</v>
      </c>
      <c r="Q24" s="3">
        <v>0.82</v>
      </c>
      <c r="R24" s="3">
        <v>39.779432900000003</v>
      </c>
      <c r="S24" s="3">
        <v>-19.768000000000001</v>
      </c>
      <c r="T24" s="3">
        <v>15.163478400000001</v>
      </c>
      <c r="U24">
        <v>11.121</v>
      </c>
      <c r="V24">
        <f t="shared" si="12"/>
        <v>3.0605997620792165</v>
      </c>
      <c r="W24" s="3" t="s">
        <v>94</v>
      </c>
      <c r="X24" s="3">
        <v>0.82</v>
      </c>
      <c r="Y24" s="3">
        <v>42.125199600000002</v>
      </c>
      <c r="Z24" s="3">
        <v>-19.844999999999999</v>
      </c>
      <c r="AA24" s="3">
        <v>15.4733207</v>
      </c>
      <c r="AB24" s="3">
        <v>11.090999999999999</v>
      </c>
      <c r="AC24">
        <v>3.1761809344519047</v>
      </c>
      <c r="AR24" s="26">
        <f t="shared" si="3"/>
        <v>-19.748000000000001</v>
      </c>
      <c r="AS24" s="27">
        <f t="shared" si="4"/>
        <v>4.1761226035642703E-2</v>
      </c>
      <c r="AT24" s="27">
        <v>3</v>
      </c>
      <c r="AU24" s="27">
        <f t="shared" si="9"/>
        <v>11.187000000000001</v>
      </c>
      <c r="AV24" s="27">
        <f t="shared" si="10"/>
        <v>9.333809511662404E-2</v>
      </c>
      <c r="AW24" s="27">
        <v>2</v>
      </c>
      <c r="AX24" s="27">
        <f t="shared" si="7"/>
        <v>3.0853882203232565</v>
      </c>
      <c r="AY24" s="27">
        <f t="shared" si="8"/>
        <v>4.5896104312259593E-2</v>
      </c>
      <c r="AZ24" s="28">
        <v>3</v>
      </c>
    </row>
    <row r="25" spans="1:52" x14ac:dyDescent="0.2">
      <c r="A25" s="3" t="s">
        <v>64</v>
      </c>
      <c r="B25" s="3" t="s">
        <v>35</v>
      </c>
      <c r="C25" s="3">
        <v>0.85</v>
      </c>
      <c r="D25" s="3">
        <v>47.032754099999998</v>
      </c>
      <c r="E25">
        <v>-20.143999999999998</v>
      </c>
      <c r="F25">
        <v>17.337627900000001</v>
      </c>
      <c r="G25">
        <v>9.2469999999999999</v>
      </c>
      <c r="H25">
        <v>3.1648819992266648</v>
      </c>
      <c r="I25" s="3" t="s">
        <v>36</v>
      </c>
      <c r="J25" s="3">
        <v>0.75</v>
      </c>
      <c r="K25" s="3">
        <v>40.141708999999999</v>
      </c>
      <c r="L25" s="3">
        <v>-20.225999999999999</v>
      </c>
      <c r="M25" s="13">
        <v>15.1325144</v>
      </c>
      <c r="N25" s="14">
        <v>9.6950000000000003</v>
      </c>
      <c r="O25">
        <f t="shared" si="11"/>
        <v>3.0947926164427333</v>
      </c>
      <c r="P25" s="3" t="s">
        <v>61</v>
      </c>
      <c r="Q25" s="3">
        <v>0.75</v>
      </c>
      <c r="R25" s="3">
        <v>44.927645900000002</v>
      </c>
      <c r="S25" s="3">
        <v>-20.242000000000001</v>
      </c>
      <c r="T25" s="3">
        <v>17.008585799999999</v>
      </c>
      <c r="U25">
        <v>9.1760000000000002</v>
      </c>
      <c r="V25">
        <f t="shared" si="12"/>
        <v>3.0817134063746408</v>
      </c>
      <c r="W25" s="3" t="s">
        <v>94</v>
      </c>
      <c r="X25" s="3">
        <v>0.86</v>
      </c>
      <c r="Y25" s="3">
        <v>40.436615400000001</v>
      </c>
      <c r="Z25" s="3">
        <v>-20.216999999999999</v>
      </c>
      <c r="AA25" s="3">
        <v>14.7562657</v>
      </c>
      <c r="AB25" s="3">
        <v>9.1609999999999996</v>
      </c>
      <c r="AC25">
        <v>3.1970182876281497</v>
      </c>
      <c r="AR25" s="26">
        <f>AVERAGE(E25,S25,Z22)</f>
        <v>-20.099999999999998</v>
      </c>
      <c r="AS25" s="27">
        <f>STDEV(E25,S25,Z22)</f>
        <v>0.16836864316136713</v>
      </c>
      <c r="AT25" s="27">
        <v>3</v>
      </c>
      <c r="AU25" s="27">
        <f t="shared" si="9"/>
        <v>9.2115000000000009</v>
      </c>
      <c r="AV25" s="27">
        <f t="shared" si="10"/>
        <v>5.0204581464244682E-2</v>
      </c>
      <c r="AW25" s="27">
        <v>2</v>
      </c>
      <c r="AX25" s="27">
        <f t="shared" si="7"/>
        <v>3.1137960073480131</v>
      </c>
      <c r="AY25" s="27">
        <f t="shared" si="8"/>
        <v>4.4722481579968096E-2</v>
      </c>
      <c r="AZ25" s="28">
        <v>3</v>
      </c>
    </row>
    <row r="26" spans="1:52" x14ac:dyDescent="0.2">
      <c r="A26" s="3" t="s">
        <v>65</v>
      </c>
      <c r="B26" s="3" t="s">
        <v>35</v>
      </c>
      <c r="C26" s="3">
        <v>0.89</v>
      </c>
      <c r="D26" s="3">
        <v>44.153914800000003</v>
      </c>
      <c r="E26">
        <v>-19.744</v>
      </c>
      <c r="F26">
        <v>16.176342200000001</v>
      </c>
      <c r="G26">
        <v>9.23</v>
      </c>
      <c r="H26">
        <v>3.1844591294563491</v>
      </c>
      <c r="I26" s="3" t="s">
        <v>36</v>
      </c>
      <c r="J26" s="3">
        <v>0.87</v>
      </c>
      <c r="K26" s="3">
        <v>40.400371999999997</v>
      </c>
      <c r="L26" s="3">
        <v>-19.739999999999998</v>
      </c>
      <c r="M26" s="13">
        <v>15.157636399999999</v>
      </c>
      <c r="N26" s="14">
        <v>9.8490000000000002</v>
      </c>
      <c r="O26">
        <f t="shared" si="11"/>
        <v>3.1095723692998294</v>
      </c>
      <c r="P26" s="3" t="s">
        <v>61</v>
      </c>
      <c r="Q26" s="3">
        <v>0.79</v>
      </c>
      <c r="R26" s="3">
        <v>45.676554799999998</v>
      </c>
      <c r="S26" s="3">
        <v>-19.757000000000001</v>
      </c>
      <c r="T26" s="3">
        <v>17.169439799999999</v>
      </c>
      <c r="U26">
        <v>9.1980000000000004</v>
      </c>
      <c r="V26">
        <f t="shared" si="12"/>
        <v>3.1037304975630793</v>
      </c>
      <c r="W26" s="3" t="s">
        <v>94</v>
      </c>
      <c r="X26" s="3">
        <v>0.88</v>
      </c>
      <c r="Y26" s="3">
        <v>42.953107899999999</v>
      </c>
      <c r="Z26" s="3">
        <v>-19.785</v>
      </c>
      <c r="AA26" s="3">
        <v>15.5182927</v>
      </c>
      <c r="AB26" s="3">
        <v>9.19</v>
      </c>
      <c r="AC26">
        <v>3.2292185864406768</v>
      </c>
      <c r="AR26" s="26">
        <f t="shared" ref="AR26:AR35" si="13">AVERAGE(E26,S26,Z23)</f>
        <v>-19.562666666666669</v>
      </c>
      <c r="AS26" s="27">
        <f t="shared" ref="AS26:AS35" si="14">STDEV(E26,S26,Z23)</f>
        <v>0.32540180290424503</v>
      </c>
      <c r="AT26" s="27">
        <v>3</v>
      </c>
      <c r="AU26" s="27">
        <f t="shared" si="9"/>
        <v>9.2140000000000004</v>
      </c>
      <c r="AV26" s="27">
        <f t="shared" si="10"/>
        <v>2.2627416997969541E-2</v>
      </c>
      <c r="AW26" s="27">
        <v>2</v>
      </c>
      <c r="AX26" s="27">
        <f t="shared" si="7"/>
        <v>3.1325873321064193</v>
      </c>
      <c r="AY26" s="27">
        <f t="shared" si="8"/>
        <v>4.5017156580367257E-2</v>
      </c>
      <c r="AZ26" s="28">
        <v>3</v>
      </c>
    </row>
    <row r="27" spans="1:52" x14ac:dyDescent="0.2">
      <c r="A27" s="3" t="s">
        <v>66</v>
      </c>
      <c r="B27" s="3" t="s">
        <v>35</v>
      </c>
      <c r="C27" s="3">
        <v>0.76</v>
      </c>
      <c r="D27" s="3">
        <v>43.252587900000002</v>
      </c>
      <c r="E27">
        <v>-19.408999999999999</v>
      </c>
      <c r="F27">
        <v>16.1909326</v>
      </c>
      <c r="G27">
        <v>11.218</v>
      </c>
      <c r="H27">
        <v>3.1166427405176158</v>
      </c>
      <c r="I27" s="3" t="s">
        <v>36</v>
      </c>
      <c r="J27" s="3">
        <v>0.86</v>
      </c>
      <c r="K27" s="3">
        <v>45.046183200000002</v>
      </c>
      <c r="L27" s="3">
        <v>-19.324999999999999</v>
      </c>
      <c r="M27" s="13">
        <v>17.1177958</v>
      </c>
      <c r="N27" s="14">
        <v>11.558999999999999</v>
      </c>
      <c r="O27">
        <f t="shared" si="11"/>
        <v>3.0701312840757224</v>
      </c>
      <c r="P27" s="3" t="s">
        <v>61</v>
      </c>
      <c r="Q27" s="3">
        <v>0.84</v>
      </c>
      <c r="R27" s="3">
        <v>46.576489100000003</v>
      </c>
      <c r="S27" s="3">
        <v>-19.338999999999999</v>
      </c>
      <c r="T27" s="3">
        <v>17.695104499999999</v>
      </c>
      <c r="U27">
        <v>11.074</v>
      </c>
      <c r="V27">
        <f t="shared" si="12"/>
        <v>3.0708627509565338</v>
      </c>
      <c r="W27" s="3" t="s">
        <v>94</v>
      </c>
      <c r="X27" s="3">
        <v>0.82</v>
      </c>
      <c r="Y27" s="3">
        <v>44.088418500000003</v>
      </c>
      <c r="Z27" s="3">
        <v>-19.474</v>
      </c>
      <c r="AA27" s="3">
        <v>16.0049332</v>
      </c>
      <c r="AB27" s="3">
        <v>11.042999999999999</v>
      </c>
      <c r="AC27">
        <v>3.2137896239391996</v>
      </c>
      <c r="AR27" s="26">
        <f t="shared" si="13"/>
        <v>-19.530999999999999</v>
      </c>
      <c r="AS27" s="27">
        <f t="shared" si="14"/>
        <v>0.27417512651588222</v>
      </c>
      <c r="AT27" s="27">
        <v>3</v>
      </c>
      <c r="AU27" s="27">
        <f t="shared" si="9"/>
        <v>11.146000000000001</v>
      </c>
      <c r="AV27" s="27">
        <f t="shared" si="10"/>
        <v>0.10182337649086294</v>
      </c>
      <c r="AW27" s="27">
        <v>2</v>
      </c>
      <c r="AX27" s="27">
        <f t="shared" si="7"/>
        <v>3.085878925183291</v>
      </c>
      <c r="AY27" s="27">
        <f t="shared" si="8"/>
        <v>2.6644755795330041E-2</v>
      </c>
      <c r="AZ27" s="28">
        <v>3</v>
      </c>
    </row>
    <row r="28" spans="1:52" x14ac:dyDescent="0.2">
      <c r="A28" s="3" t="s">
        <v>67</v>
      </c>
      <c r="B28" s="3" t="s">
        <v>35</v>
      </c>
      <c r="C28" s="3">
        <v>0.86</v>
      </c>
      <c r="D28" s="3">
        <v>44.238016000000002</v>
      </c>
      <c r="E28">
        <v>-19.751999999999999</v>
      </c>
      <c r="F28">
        <v>16.456894999999999</v>
      </c>
      <c r="G28">
        <v>9.5879999999999992</v>
      </c>
      <c r="H28">
        <v>3.1361334362689117</v>
      </c>
      <c r="I28" s="3" t="s">
        <v>36</v>
      </c>
      <c r="J28" s="3">
        <v>0.82</v>
      </c>
      <c r="K28" s="3">
        <v>44.067631200000001</v>
      </c>
      <c r="L28" s="3">
        <v>-19.765999999999998</v>
      </c>
      <c r="M28" s="13">
        <v>16.708961500000001</v>
      </c>
      <c r="N28" s="14">
        <v>10.076000000000001</v>
      </c>
      <c r="O28">
        <f t="shared" si="11"/>
        <v>3.07692589991305</v>
      </c>
      <c r="P28" s="3" t="s">
        <v>61</v>
      </c>
      <c r="Q28" s="3">
        <v>0.87</v>
      </c>
      <c r="R28" s="3">
        <v>42.443408900000001</v>
      </c>
      <c r="S28" s="3">
        <v>-19.786000000000001</v>
      </c>
      <c r="T28" s="3">
        <v>16.041871199999999</v>
      </c>
      <c r="U28">
        <v>9.3529999999999998</v>
      </c>
      <c r="V28">
        <f t="shared" si="12"/>
        <v>3.0867540180308479</v>
      </c>
      <c r="W28" s="3" t="s">
        <v>94</v>
      </c>
      <c r="X28" s="3">
        <v>0.81</v>
      </c>
      <c r="Y28" s="3">
        <v>43.461762999999998</v>
      </c>
      <c r="Z28" s="3">
        <v>-19.821000000000002</v>
      </c>
      <c r="AA28" s="3">
        <v>15.909050000000001</v>
      </c>
      <c r="AB28" s="3">
        <v>9.3000000000000007</v>
      </c>
      <c r="AC28">
        <v>3.1872041490011447</v>
      </c>
      <c r="AR28" s="26">
        <f t="shared" si="13"/>
        <v>-19.918333333333333</v>
      </c>
      <c r="AS28" s="27">
        <f t="shared" si="14"/>
        <v>0.25921098227762834</v>
      </c>
      <c r="AT28" s="27">
        <v>3</v>
      </c>
      <c r="AU28" s="27">
        <f t="shared" si="9"/>
        <v>9.4704999999999995</v>
      </c>
      <c r="AV28" s="27">
        <f t="shared" si="10"/>
        <v>0.16617009357883827</v>
      </c>
      <c r="AW28" s="27">
        <v>2</v>
      </c>
      <c r="AX28" s="27">
        <f t="shared" si="7"/>
        <v>3.0999377847376031</v>
      </c>
      <c r="AY28" s="27">
        <f t="shared" si="8"/>
        <v>3.1729195841784019E-2</v>
      </c>
      <c r="AZ28" s="28">
        <v>3</v>
      </c>
    </row>
    <row r="29" spans="1:52" x14ac:dyDescent="0.2">
      <c r="A29" s="3" t="s">
        <v>68</v>
      </c>
      <c r="B29" s="3" t="s">
        <v>35</v>
      </c>
      <c r="C29" s="3">
        <v>0.83</v>
      </c>
      <c r="D29" s="3">
        <v>46.743495699999997</v>
      </c>
      <c r="E29">
        <v>-19.847999999999999</v>
      </c>
      <c r="F29">
        <v>17.438193699999999</v>
      </c>
      <c r="G29">
        <v>8.8010000000000002</v>
      </c>
      <c r="H29">
        <v>3.1272779311234893</v>
      </c>
      <c r="I29" s="3" t="s">
        <v>36</v>
      </c>
      <c r="J29" s="3">
        <v>0.88</v>
      </c>
      <c r="K29" s="3">
        <v>43.641908200000003</v>
      </c>
      <c r="L29" s="3">
        <v>-19.867999999999999</v>
      </c>
      <c r="M29" s="13">
        <v>16.4245515</v>
      </c>
      <c r="N29" s="14">
        <v>9.4930000000000003</v>
      </c>
      <c r="O29">
        <f t="shared" si="11"/>
        <v>3.0999665084715811</v>
      </c>
      <c r="P29" s="3" t="s">
        <v>61</v>
      </c>
      <c r="Q29" s="3">
        <v>0.78</v>
      </c>
      <c r="R29" s="3">
        <v>43.244647999999998</v>
      </c>
      <c r="S29" s="3">
        <v>-19.870999999999999</v>
      </c>
      <c r="T29" s="3">
        <v>16.412079800000001</v>
      </c>
      <c r="U29">
        <v>8.6760000000000002</v>
      </c>
      <c r="V29">
        <f t="shared" si="12"/>
        <v>3.0740826237838141</v>
      </c>
      <c r="W29" s="3" t="s">
        <v>94</v>
      </c>
      <c r="X29" s="3">
        <v>0.79</v>
      </c>
      <c r="Y29" s="3">
        <v>42.34731</v>
      </c>
      <c r="Z29" s="3">
        <v>-19.927</v>
      </c>
      <c r="AA29" s="3">
        <v>15.481486</v>
      </c>
      <c r="AB29" s="3">
        <v>8.6739999999999995</v>
      </c>
      <c r="AC29">
        <v>3.1912437216944163</v>
      </c>
      <c r="AR29" s="26">
        <f t="shared" si="13"/>
        <v>-19.834666666666664</v>
      </c>
      <c r="AS29" s="27">
        <f t="shared" si="14"/>
        <v>4.4523402086242961E-2</v>
      </c>
      <c r="AT29" s="27">
        <v>3</v>
      </c>
      <c r="AU29" s="27">
        <f t="shared" si="9"/>
        <v>8.7385000000000002</v>
      </c>
      <c r="AV29" s="27">
        <f t="shared" si="10"/>
        <v>8.8388347648318447E-2</v>
      </c>
      <c r="AW29" s="27">
        <v>2</v>
      </c>
      <c r="AX29" s="27">
        <f t="shared" si="7"/>
        <v>3.1004423544596285</v>
      </c>
      <c r="AY29" s="27">
        <f t="shared" si="8"/>
        <v>2.6600845903727941E-2</v>
      </c>
      <c r="AZ29" s="28">
        <v>3</v>
      </c>
    </row>
    <row r="30" spans="1:52" x14ac:dyDescent="0.2">
      <c r="A30" s="3" t="s">
        <v>69</v>
      </c>
      <c r="B30" s="3" t="s">
        <v>35</v>
      </c>
      <c r="C30" s="3">
        <v>0.82</v>
      </c>
      <c r="D30" s="3">
        <v>44.268807500000001</v>
      </c>
      <c r="E30">
        <v>-19.803999999999998</v>
      </c>
      <c r="F30">
        <v>16.5002341</v>
      </c>
      <c r="G30">
        <v>9.3840000000000003</v>
      </c>
      <c r="H30">
        <v>3.1300732929197252</v>
      </c>
      <c r="I30" s="3" t="s">
        <v>36</v>
      </c>
      <c r="J30" s="3">
        <v>0.74</v>
      </c>
      <c r="K30" s="3">
        <v>43.906719099999997</v>
      </c>
      <c r="L30" s="3">
        <v>-19.831</v>
      </c>
      <c r="M30" s="13">
        <v>16.6575335</v>
      </c>
      <c r="N30" s="14">
        <v>9.7509999999999994</v>
      </c>
      <c r="O30">
        <f t="shared" si="11"/>
        <v>3.0751554914577639</v>
      </c>
      <c r="P30" s="3" t="s">
        <v>61</v>
      </c>
      <c r="Q30" s="3">
        <v>0.78</v>
      </c>
      <c r="R30" s="3">
        <v>40.405690499999999</v>
      </c>
      <c r="S30" s="3">
        <v>-19.914000000000001</v>
      </c>
      <c r="T30" s="3">
        <v>15.272486199999999</v>
      </c>
      <c r="U30">
        <v>9.1219999999999999</v>
      </c>
      <c r="V30">
        <f t="shared" si="12"/>
        <v>3.0865945225080642</v>
      </c>
      <c r="W30" s="3" t="s">
        <v>94</v>
      </c>
      <c r="X30" s="3">
        <v>0.84</v>
      </c>
      <c r="Y30" s="3">
        <v>41.070881800000002</v>
      </c>
      <c r="Z30" s="3">
        <v>-19.88</v>
      </c>
      <c r="AA30" s="3">
        <v>15.0262142</v>
      </c>
      <c r="AB30" s="3">
        <v>9.14</v>
      </c>
      <c r="AC30">
        <v>3.1888290775641059</v>
      </c>
      <c r="AR30" s="26">
        <f t="shared" si="13"/>
        <v>-19.730666666666668</v>
      </c>
      <c r="AS30" s="27">
        <f t="shared" si="14"/>
        <v>0.22898325994127483</v>
      </c>
      <c r="AT30" s="27">
        <v>3</v>
      </c>
      <c r="AU30" s="27">
        <f t="shared" si="9"/>
        <v>9.2530000000000001</v>
      </c>
      <c r="AV30" s="27">
        <f t="shared" si="10"/>
        <v>0.18526197667087577</v>
      </c>
      <c r="AW30" s="27">
        <v>2</v>
      </c>
      <c r="AX30" s="27">
        <f t="shared" si="7"/>
        <v>3.0972744356285182</v>
      </c>
      <c r="AY30" s="27">
        <f t="shared" si="8"/>
        <v>2.897475862797097E-2</v>
      </c>
      <c r="AZ30" s="28">
        <v>3</v>
      </c>
    </row>
    <row r="31" spans="1:52" x14ac:dyDescent="0.2">
      <c r="A31" s="3" t="s">
        <v>70</v>
      </c>
      <c r="B31" s="3" t="s">
        <v>35</v>
      </c>
      <c r="C31" s="3">
        <v>0.75</v>
      </c>
      <c r="D31" s="3">
        <v>44.855095200000001</v>
      </c>
      <c r="E31">
        <v>-19.559999999999999</v>
      </c>
      <c r="F31">
        <v>16.777896200000001</v>
      </c>
      <c r="G31">
        <v>10.47</v>
      </c>
      <c r="H31">
        <v>3.1190408962000848</v>
      </c>
      <c r="I31" s="3" t="s">
        <v>36</v>
      </c>
      <c r="J31" s="3">
        <v>0.8</v>
      </c>
      <c r="K31" s="3">
        <v>44.328969399999998</v>
      </c>
      <c r="L31" s="3">
        <v>-19.521000000000001</v>
      </c>
      <c r="M31" s="13">
        <v>17.065240299999999</v>
      </c>
      <c r="N31" s="14">
        <v>10.616</v>
      </c>
      <c r="O31">
        <f t="shared" si="11"/>
        <v>3.0305539246738102</v>
      </c>
      <c r="P31" s="3" t="s">
        <v>61</v>
      </c>
      <c r="Q31" s="3">
        <v>0.8</v>
      </c>
      <c r="R31" s="3">
        <v>42.410583799999998</v>
      </c>
      <c r="S31" s="3">
        <v>-19.545000000000002</v>
      </c>
      <c r="T31" s="3">
        <v>16.102467300000001</v>
      </c>
      <c r="U31">
        <v>10.102</v>
      </c>
      <c r="V31">
        <f t="shared" si="12"/>
        <v>3.0727598144747255</v>
      </c>
      <c r="W31" s="3" t="s">
        <v>94</v>
      </c>
      <c r="X31" s="3">
        <v>0.75</v>
      </c>
      <c r="Y31" s="3">
        <v>43.199189699999998</v>
      </c>
      <c r="Z31" s="3">
        <v>-19.690000000000001</v>
      </c>
      <c r="AA31" s="3">
        <v>15.7985521</v>
      </c>
      <c r="AB31" s="3">
        <v>10.07</v>
      </c>
      <c r="AC31">
        <v>3.190105924327078</v>
      </c>
      <c r="AR31" s="26">
        <f t="shared" si="13"/>
        <v>-19.641999999999999</v>
      </c>
      <c r="AS31" s="27">
        <f t="shared" si="14"/>
        <v>0.1551998711339678</v>
      </c>
      <c r="AT31" s="27">
        <v>3</v>
      </c>
      <c r="AU31" s="27">
        <f t="shared" si="9"/>
        <v>10.286000000000001</v>
      </c>
      <c r="AV31" s="27">
        <f t="shared" si="10"/>
        <v>0.26021529547664973</v>
      </c>
      <c r="AW31" s="27">
        <v>2</v>
      </c>
      <c r="AX31" s="27">
        <f t="shared" si="7"/>
        <v>3.0741182117828738</v>
      </c>
      <c r="AY31" s="27">
        <f t="shared" si="8"/>
        <v>4.4259122956832542E-2</v>
      </c>
      <c r="AZ31" s="28">
        <v>3</v>
      </c>
    </row>
    <row r="32" spans="1:52" x14ac:dyDescent="0.2">
      <c r="A32" s="3" t="s">
        <v>71</v>
      </c>
      <c r="B32" s="3" t="s">
        <v>35</v>
      </c>
      <c r="C32" s="3">
        <v>0.81</v>
      </c>
      <c r="D32" s="3">
        <v>35.709401999999997</v>
      </c>
      <c r="E32">
        <v>-19.66</v>
      </c>
      <c r="F32">
        <v>13.1309197</v>
      </c>
      <c r="G32">
        <v>10.803000000000001</v>
      </c>
      <c r="H32">
        <v>3.1727380832280923</v>
      </c>
      <c r="I32" s="3" t="s">
        <v>36</v>
      </c>
      <c r="J32" s="3">
        <v>0.85</v>
      </c>
      <c r="K32" s="3">
        <v>34.903584100000003</v>
      </c>
      <c r="L32" s="3">
        <v>-19.579999999999998</v>
      </c>
      <c r="M32" s="13">
        <v>13.244188599999999</v>
      </c>
      <c r="N32" s="14">
        <v>11.129</v>
      </c>
      <c r="O32">
        <f t="shared" si="11"/>
        <v>3.0746200727364057</v>
      </c>
      <c r="P32" s="3" t="s">
        <v>61</v>
      </c>
      <c r="Q32" s="3">
        <v>0.81</v>
      </c>
      <c r="R32" s="3">
        <v>34.854536000000003</v>
      </c>
      <c r="S32" s="3">
        <v>-19.681000000000001</v>
      </c>
      <c r="T32" s="3">
        <v>13.087843299999999</v>
      </c>
      <c r="U32">
        <v>10.430999999999999</v>
      </c>
      <c r="V32">
        <f t="shared" si="12"/>
        <v>3.1069767876372225</v>
      </c>
      <c r="W32" s="3" t="s">
        <v>94</v>
      </c>
      <c r="X32" s="3">
        <v>0.87</v>
      </c>
      <c r="Y32" s="3">
        <v>33.6246121</v>
      </c>
      <c r="Z32" s="3">
        <v>-19.771000000000001</v>
      </c>
      <c r="AA32" s="3">
        <v>12.0422774</v>
      </c>
      <c r="AB32" s="3">
        <v>10.385999999999999</v>
      </c>
      <c r="AC32">
        <v>3.2575826659388092</v>
      </c>
      <c r="AR32" s="26">
        <f t="shared" si="13"/>
        <v>-19.756</v>
      </c>
      <c r="AS32" s="27">
        <f t="shared" si="14"/>
        <v>0.14846211637990295</v>
      </c>
      <c r="AT32" s="27">
        <v>3</v>
      </c>
      <c r="AU32" s="27">
        <f t="shared" si="9"/>
        <v>10.617000000000001</v>
      </c>
      <c r="AV32" s="27">
        <f t="shared" si="10"/>
        <v>0.26304372260139686</v>
      </c>
      <c r="AW32" s="27">
        <v>2</v>
      </c>
      <c r="AX32" s="27">
        <f t="shared" si="7"/>
        <v>3.1181116478672402</v>
      </c>
      <c r="AY32" s="27">
        <f t="shared" si="8"/>
        <v>4.9997748248978166E-2</v>
      </c>
      <c r="AZ32" s="28">
        <v>3</v>
      </c>
    </row>
    <row r="33" spans="1:52" x14ac:dyDescent="0.2">
      <c r="A33" s="3" t="s">
        <v>72</v>
      </c>
      <c r="B33" s="3" t="s">
        <v>35</v>
      </c>
      <c r="C33" s="3">
        <v>0.72</v>
      </c>
      <c r="D33" s="3">
        <v>41.853056700000003</v>
      </c>
      <c r="E33">
        <v>-19.779</v>
      </c>
      <c r="F33">
        <v>14.888040800000001</v>
      </c>
      <c r="G33">
        <v>12.493</v>
      </c>
      <c r="H33">
        <v>3.2797173789314176</v>
      </c>
      <c r="I33" s="3" t="s">
        <v>36</v>
      </c>
      <c r="J33" s="3">
        <v>0.74</v>
      </c>
      <c r="K33" s="3">
        <v>43.182707000000001</v>
      </c>
      <c r="L33" s="3">
        <v>-19.821999999999999</v>
      </c>
      <c r="M33" s="13">
        <v>15.703248200000001</v>
      </c>
      <c r="N33" s="14">
        <v>13.029</v>
      </c>
      <c r="O33">
        <f t="shared" si="11"/>
        <v>3.2082422815767084</v>
      </c>
      <c r="P33" s="3" t="s">
        <v>61</v>
      </c>
      <c r="Q33" s="3">
        <v>0.81</v>
      </c>
      <c r="R33" s="3">
        <v>41.361159999999998</v>
      </c>
      <c r="S33" s="3">
        <v>-19.766999999999999</v>
      </c>
      <c r="T33" s="3">
        <v>15.015916199999999</v>
      </c>
      <c r="U33">
        <v>12.135</v>
      </c>
      <c r="V33">
        <f t="shared" si="12"/>
        <v>3.2135692570438472</v>
      </c>
      <c r="W33" s="3" t="s">
        <v>94</v>
      </c>
      <c r="X33" s="3">
        <v>0.79</v>
      </c>
      <c r="Y33" s="3">
        <v>38.273193200000001</v>
      </c>
      <c r="Z33" s="3">
        <v>-19.867999999999999</v>
      </c>
      <c r="AA33" s="3">
        <v>13.3892319</v>
      </c>
      <c r="AB33" s="3">
        <v>12.077999999999999</v>
      </c>
      <c r="AC33">
        <v>3.3349230984141323</v>
      </c>
      <c r="AR33" s="26">
        <f t="shared" si="13"/>
        <v>-19.808666666666667</v>
      </c>
      <c r="AS33" s="27">
        <f t="shared" si="14"/>
        <v>6.2067167917775078E-2</v>
      </c>
      <c r="AT33" s="27">
        <v>3</v>
      </c>
      <c r="AU33" s="27">
        <f t="shared" si="9"/>
        <v>12.314</v>
      </c>
      <c r="AV33" s="27">
        <f t="shared" si="10"/>
        <v>0.25314422766478439</v>
      </c>
      <c r="AW33" s="27">
        <v>2</v>
      </c>
      <c r="AX33" s="27">
        <f t="shared" si="7"/>
        <v>3.2338429725173246</v>
      </c>
      <c r="AY33" s="27">
        <f t="shared" si="8"/>
        <v>3.9817584554954093E-2</v>
      </c>
      <c r="AZ33" s="28">
        <v>3</v>
      </c>
    </row>
    <row r="34" spans="1:52" x14ac:dyDescent="0.2">
      <c r="A34" s="3" t="s">
        <v>73</v>
      </c>
      <c r="B34" s="3" t="s">
        <v>35</v>
      </c>
      <c r="C34" s="3">
        <v>0.75</v>
      </c>
      <c r="D34" s="3">
        <v>46.552908199999997</v>
      </c>
      <c r="E34">
        <v>-19.673999999999999</v>
      </c>
      <c r="F34">
        <v>17.374329800000002</v>
      </c>
      <c r="G34">
        <v>9.65</v>
      </c>
      <c r="H34">
        <v>3.1259753244314106</v>
      </c>
      <c r="I34" s="3" t="s">
        <v>36</v>
      </c>
      <c r="J34" s="3">
        <v>0.89</v>
      </c>
      <c r="K34" s="3">
        <v>45.8360135</v>
      </c>
      <c r="L34" s="3">
        <v>-19.635999999999999</v>
      </c>
      <c r="M34" s="13">
        <v>17.468019699999999</v>
      </c>
      <c r="N34" s="14">
        <v>10.061999999999999</v>
      </c>
      <c r="O34">
        <f t="shared" si="11"/>
        <v>3.0613286452461086</v>
      </c>
      <c r="P34" s="3" t="s">
        <v>61</v>
      </c>
      <c r="Q34" s="3">
        <v>0.81</v>
      </c>
      <c r="R34" s="3">
        <v>43.8298287</v>
      </c>
      <c r="S34" s="3">
        <v>-19.698</v>
      </c>
      <c r="T34" s="3">
        <v>16.526816799999999</v>
      </c>
      <c r="U34">
        <v>9.4320000000000004</v>
      </c>
      <c r="V34">
        <f t="shared" si="12"/>
        <v>3.0940501591328831</v>
      </c>
      <c r="W34" s="3" t="s">
        <v>94</v>
      </c>
      <c r="X34" s="3">
        <v>0.8</v>
      </c>
      <c r="Y34" s="3">
        <v>43.004431400000001</v>
      </c>
      <c r="Z34" s="3">
        <v>-19.734000000000002</v>
      </c>
      <c r="AA34" s="3">
        <v>15.8094599</v>
      </c>
      <c r="AB34" s="3">
        <v>9.4160000000000004</v>
      </c>
      <c r="AC34">
        <v>3.1735326159582047</v>
      </c>
      <c r="AR34" s="26">
        <f t="shared" si="13"/>
        <v>-19.687333333333331</v>
      </c>
      <c r="AS34" s="27">
        <f t="shared" si="14"/>
        <v>1.2220201853216166E-2</v>
      </c>
      <c r="AT34" s="27">
        <v>3</v>
      </c>
      <c r="AU34" s="27">
        <f t="shared" si="9"/>
        <v>9.5410000000000004</v>
      </c>
      <c r="AV34" s="27">
        <f t="shared" si="10"/>
        <v>0.15414927829866734</v>
      </c>
      <c r="AW34" s="27">
        <v>2</v>
      </c>
      <c r="AX34" s="27">
        <f t="shared" si="7"/>
        <v>3.0937847096034674</v>
      </c>
      <c r="AY34" s="27">
        <f t="shared" si="8"/>
        <v>3.2324157065750987E-2</v>
      </c>
      <c r="AZ34" s="28">
        <v>3</v>
      </c>
    </row>
    <row r="35" spans="1:52" x14ac:dyDescent="0.2">
      <c r="A35" s="3" t="s">
        <v>74</v>
      </c>
      <c r="B35" s="3" t="s">
        <v>35</v>
      </c>
      <c r="C35" s="3">
        <v>0.89</v>
      </c>
      <c r="D35" s="3">
        <v>44.983174300000002</v>
      </c>
      <c r="E35">
        <v>-19.648</v>
      </c>
      <c r="F35">
        <v>16.7645053</v>
      </c>
      <c r="G35">
        <v>10.19</v>
      </c>
      <c r="H35">
        <v>3.130445490489163</v>
      </c>
      <c r="I35" s="3" t="s">
        <v>36</v>
      </c>
      <c r="J35" s="3">
        <v>0.87</v>
      </c>
      <c r="K35" s="3">
        <v>43.389624099999999</v>
      </c>
      <c r="L35" s="3">
        <v>-19.608000000000001</v>
      </c>
      <c r="M35" s="13">
        <v>16.499124399999999</v>
      </c>
      <c r="N35" s="14">
        <v>10.721</v>
      </c>
      <c r="O35">
        <f t="shared" si="11"/>
        <v>3.068116033882784</v>
      </c>
      <c r="P35" s="3" t="s">
        <v>61</v>
      </c>
      <c r="Q35" s="3">
        <v>0.83</v>
      </c>
      <c r="R35" s="3">
        <v>42.901657700000001</v>
      </c>
      <c r="S35" s="3">
        <v>-19.652999999999999</v>
      </c>
      <c r="T35" s="3">
        <v>16.207467300000001</v>
      </c>
      <c r="U35">
        <v>9.9909999999999997</v>
      </c>
      <c r="V35">
        <f t="shared" si="12"/>
        <v>3.0882020649415924</v>
      </c>
      <c r="W35" s="3" t="s">
        <v>94</v>
      </c>
      <c r="X35" s="3">
        <v>0.84</v>
      </c>
      <c r="Y35" s="3">
        <v>44.466067700000004</v>
      </c>
      <c r="Z35" s="3">
        <v>-20.138000000000002</v>
      </c>
      <c r="AA35" s="3">
        <v>15.6576842</v>
      </c>
      <c r="AB35" s="3">
        <v>9.9469999999999992</v>
      </c>
      <c r="AC35">
        <v>3.3132025349785339</v>
      </c>
      <c r="AR35" s="26">
        <f t="shared" si="13"/>
        <v>-19.690666666666669</v>
      </c>
      <c r="AS35" s="27">
        <f t="shared" si="14"/>
        <v>6.9615611276016676E-2</v>
      </c>
      <c r="AT35" s="27">
        <v>3</v>
      </c>
      <c r="AU35" s="27">
        <f t="shared" si="9"/>
        <v>10.090499999999999</v>
      </c>
      <c r="AV35" s="27">
        <f t="shared" si="10"/>
        <v>0.14071424945612285</v>
      </c>
      <c r="AW35" s="27">
        <v>2</v>
      </c>
      <c r="AX35" s="27">
        <f t="shared" si="7"/>
        <v>3.0955878631045128</v>
      </c>
      <c r="AY35" s="27">
        <f t="shared" si="8"/>
        <v>3.1814348981067851E-2</v>
      </c>
      <c r="AZ35" s="28">
        <v>3</v>
      </c>
    </row>
    <row r="36" spans="1:52" s="19" customFormat="1" x14ac:dyDescent="0.2">
      <c r="A36" s="18" t="s">
        <v>75</v>
      </c>
      <c r="B36" s="20" t="s">
        <v>35</v>
      </c>
      <c r="C36" s="20">
        <v>0.88</v>
      </c>
      <c r="D36" s="20">
        <v>42.5671344</v>
      </c>
      <c r="E36" s="21">
        <v>-19.940999999999999</v>
      </c>
      <c r="F36" s="21">
        <v>15.7178381</v>
      </c>
      <c r="G36" s="21">
        <v>9.7720000000000002</v>
      </c>
      <c r="H36" s="21">
        <v>3.1595729949655103</v>
      </c>
      <c r="I36" s="20" t="s">
        <v>36</v>
      </c>
      <c r="J36" s="20">
        <v>0.75</v>
      </c>
      <c r="K36" s="20">
        <v>43.593888900000003</v>
      </c>
      <c r="L36" s="20">
        <v>-19.943999999999999</v>
      </c>
      <c r="M36" s="22">
        <v>16.437920600000002</v>
      </c>
      <c r="N36" s="23">
        <v>9.9570000000000007</v>
      </c>
      <c r="O36" s="21">
        <f t="shared" si="11"/>
        <v>3.0940371527284301</v>
      </c>
      <c r="P36" s="18" t="s">
        <v>61</v>
      </c>
      <c r="Q36" s="18">
        <v>0.77</v>
      </c>
      <c r="R36" s="18">
        <v>42.646076499999999</v>
      </c>
      <c r="S36" s="18">
        <v>-19.940999999999999</v>
      </c>
      <c r="T36" s="18">
        <v>15.9361169</v>
      </c>
      <c r="U36" s="19">
        <v>9.34</v>
      </c>
      <c r="V36" s="19">
        <f t="shared" si="12"/>
        <v>3.1220752350697594</v>
      </c>
      <c r="W36" s="18" t="s">
        <v>93</v>
      </c>
      <c r="X36" s="18">
        <v>0.75</v>
      </c>
      <c r="Y36" s="18">
        <v>43.8227081</v>
      </c>
      <c r="Z36" s="18">
        <v>-20.012</v>
      </c>
      <c r="AA36" s="18">
        <v>16.1074606</v>
      </c>
      <c r="AB36" s="18">
        <v>9.3230000000000004</v>
      </c>
      <c r="AC36" s="19">
        <v>3.1740877133254224</v>
      </c>
      <c r="AD36" s="18" t="s">
        <v>94</v>
      </c>
      <c r="AE36" s="18">
        <v>0.84</v>
      </c>
      <c r="AF36" s="18">
        <v>42.590485000000001</v>
      </c>
      <c r="AG36" s="18">
        <v>-19.960999999999999</v>
      </c>
      <c r="AH36" s="18">
        <v>15.519507000000001</v>
      </c>
      <c r="AI36" s="18">
        <v>9.3160000000000007</v>
      </c>
      <c r="AJ36" s="19">
        <v>3.2017060314265566</v>
      </c>
      <c r="AR36" s="29">
        <f>AVERAGE(S36,Z36,AG36)</f>
        <v>-19.971333333333334</v>
      </c>
      <c r="AS36" s="30">
        <f>STDEV(S36,Z36,AG36)</f>
        <v>3.6610563138709015E-2</v>
      </c>
      <c r="AT36" s="30">
        <v>3</v>
      </c>
      <c r="AU36" s="30">
        <f>AVERAGE(U36,AB36,AI36)</f>
        <v>9.3263333333333325</v>
      </c>
      <c r="AV36" s="31">
        <f>STDEV(U36,AB36,AI36)</f>
        <v>1.2342339054381977E-2</v>
      </c>
      <c r="AW36" s="30">
        <v>3</v>
      </c>
      <c r="AX36" s="30">
        <f>AVERAGE(V36,AC36,AJ36)</f>
        <v>3.1659563266072461</v>
      </c>
      <c r="AY36" s="30">
        <f>STDEV(V36,AC36,AJ36)</f>
        <v>4.0433346628430705E-2</v>
      </c>
      <c r="AZ36" s="32">
        <v>3</v>
      </c>
    </row>
    <row r="37" spans="1:52" s="19" customFormat="1" ht="17" thickBot="1" x14ac:dyDescent="0.25">
      <c r="A37" s="18" t="s">
        <v>76</v>
      </c>
      <c r="B37" s="20" t="s">
        <v>35</v>
      </c>
      <c r="C37" s="20">
        <v>0.8</v>
      </c>
      <c r="D37" s="20">
        <v>44.996902499999997</v>
      </c>
      <c r="E37" s="21">
        <v>-19.448999999999998</v>
      </c>
      <c r="F37" s="21">
        <v>16.8127174</v>
      </c>
      <c r="G37" s="21">
        <v>11.18</v>
      </c>
      <c r="H37" s="21">
        <v>3.1224212601111105</v>
      </c>
      <c r="I37" s="20" t="s">
        <v>36</v>
      </c>
      <c r="J37" s="20">
        <v>0.87</v>
      </c>
      <c r="K37" s="20">
        <v>43.075084500000003</v>
      </c>
      <c r="L37" s="20">
        <v>-19.425999999999998</v>
      </c>
      <c r="M37" s="22">
        <v>16.423505500000001</v>
      </c>
      <c r="N37" s="23">
        <v>10.907999999999999</v>
      </c>
      <c r="O37" s="21">
        <f t="shared" si="11"/>
        <v>3.0598988291506952</v>
      </c>
      <c r="P37" s="18" t="s">
        <v>61</v>
      </c>
      <c r="Q37" s="18">
        <v>0.72</v>
      </c>
      <c r="R37" s="18">
        <v>40.946567700000003</v>
      </c>
      <c r="S37" s="18">
        <v>-19.527999999999999</v>
      </c>
      <c r="T37" s="18">
        <v>15.5681359</v>
      </c>
      <c r="U37" s="19">
        <v>10.443</v>
      </c>
      <c r="V37" s="19">
        <f t="shared" si="12"/>
        <v>3.0685109609044465</v>
      </c>
      <c r="W37" s="18" t="s">
        <v>93</v>
      </c>
      <c r="X37" s="18">
        <v>0.78</v>
      </c>
      <c r="Y37" s="18">
        <v>44.068269899999997</v>
      </c>
      <c r="Z37" s="18">
        <v>-19.550999999999998</v>
      </c>
      <c r="AA37" s="18">
        <v>16.482707900000001</v>
      </c>
      <c r="AB37" s="18">
        <v>10.49</v>
      </c>
      <c r="AC37" s="19">
        <v>3.1192072238324378</v>
      </c>
      <c r="AD37" s="18" t="s">
        <v>94</v>
      </c>
      <c r="AE37" s="18">
        <v>0.81</v>
      </c>
      <c r="AF37" s="18">
        <v>43.193584799999996</v>
      </c>
      <c r="AG37" s="18">
        <v>-19.538</v>
      </c>
      <c r="AH37" s="18">
        <v>15.878435100000001</v>
      </c>
      <c r="AI37" s="18">
        <v>10.451000000000001</v>
      </c>
      <c r="AJ37" s="19">
        <v>3.1736449645469151</v>
      </c>
      <c r="AR37" s="33">
        <f>AVERAGE(S37,Z38,AG38)</f>
        <v>-19.527999999999999</v>
      </c>
      <c r="AS37" s="34">
        <f>STDEV(S37,Z37,AG37)</f>
        <v>1.1532562594670566E-2</v>
      </c>
      <c r="AT37" s="34">
        <v>3</v>
      </c>
      <c r="AU37" s="34">
        <f>AVERAGE(U37,AB37,AI37)</f>
        <v>10.461333333333334</v>
      </c>
      <c r="AV37" s="35">
        <f>STDEV(U37,AB37,AI37)</f>
        <v>2.5146238950056552E-2</v>
      </c>
      <c r="AW37" s="34">
        <v>3</v>
      </c>
      <c r="AX37" s="34">
        <f>AVERAGE(V37,AC37,AJ37)</f>
        <v>3.1204543830945997</v>
      </c>
      <c r="AY37" s="34">
        <f>STDEV(V37,AC37,AJ37)</f>
        <v>5.2578096534037326E-2</v>
      </c>
      <c r="AZ37" s="36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D5458-CD2B-114E-B725-109125DF0E58}">
  <dimension ref="A1:C20"/>
  <sheetViews>
    <sheetView workbookViewId="0">
      <selection activeCell="A2" sqref="A2:B20"/>
    </sheetView>
  </sheetViews>
  <sheetFormatPr baseColWidth="10" defaultRowHeight="16" x14ac:dyDescent="0.2"/>
  <cols>
    <col min="1" max="1" width="13.83203125" bestFit="1" customWidth="1"/>
  </cols>
  <sheetData>
    <row r="1" spans="1:3" x14ac:dyDescent="0.2">
      <c r="A1" t="s">
        <v>22</v>
      </c>
      <c r="B1" t="s">
        <v>23</v>
      </c>
      <c r="C1" t="s">
        <v>24</v>
      </c>
    </row>
    <row r="2" spans="1:3" x14ac:dyDescent="0.2">
      <c r="A2" s="3" t="s">
        <v>37</v>
      </c>
      <c r="B2" s="24">
        <v>-19.526</v>
      </c>
      <c r="C2" s="24">
        <v>10.193666666666665</v>
      </c>
    </row>
    <row r="3" spans="1:3" x14ac:dyDescent="0.2">
      <c r="A3" s="3" t="s">
        <v>41</v>
      </c>
      <c r="B3" s="24">
        <v>-20.223666666666666</v>
      </c>
      <c r="C3" s="24">
        <v>9.4143333333333334</v>
      </c>
    </row>
    <row r="4" spans="1:3" x14ac:dyDescent="0.2">
      <c r="A4" s="3" t="s">
        <v>42</v>
      </c>
      <c r="B4" s="24">
        <v>-19.983666666666664</v>
      </c>
      <c r="C4" s="24">
        <v>9.2343333333333337</v>
      </c>
    </row>
    <row r="5" spans="1:3" x14ac:dyDescent="0.2">
      <c r="A5" s="3" t="s">
        <v>43</v>
      </c>
      <c r="B5" s="24">
        <v>-20.057333333333336</v>
      </c>
      <c r="C5" s="24">
        <v>9.8943333333333339</v>
      </c>
    </row>
    <row r="6" spans="1:3" x14ac:dyDescent="0.2">
      <c r="A6" s="3" t="s">
        <v>44</v>
      </c>
      <c r="B6" s="24">
        <v>-20.091000000000001</v>
      </c>
      <c r="C6" s="24">
        <v>8.8556666666666661</v>
      </c>
    </row>
    <row r="7" spans="1:3" x14ac:dyDescent="0.2">
      <c r="A7" s="3" t="s">
        <v>45</v>
      </c>
      <c r="B7" s="24">
        <v>-20.519666666666666</v>
      </c>
      <c r="C7" s="24">
        <v>9.0563333333333329</v>
      </c>
    </row>
    <row r="8" spans="1:3" x14ac:dyDescent="0.2">
      <c r="A8" s="3" t="s">
        <v>46</v>
      </c>
      <c r="B8" s="24">
        <v>-19.653000000000002</v>
      </c>
      <c r="C8" s="24">
        <v>10.158333333333333</v>
      </c>
    </row>
    <row r="9" spans="1:3" x14ac:dyDescent="0.2">
      <c r="A9" s="3" t="s">
        <v>47</v>
      </c>
      <c r="B9" s="24">
        <v>-19.971</v>
      </c>
      <c r="C9" s="24">
        <v>9.1393333333333349</v>
      </c>
    </row>
    <row r="10" spans="1:3" x14ac:dyDescent="0.2">
      <c r="A10" s="3" t="s">
        <v>48</v>
      </c>
      <c r="B10" s="24">
        <v>-19.679333333333332</v>
      </c>
      <c r="C10" s="24">
        <v>11.250666666666666</v>
      </c>
    </row>
    <row r="11" spans="1:3" x14ac:dyDescent="0.2">
      <c r="A11" s="3" t="s">
        <v>49</v>
      </c>
      <c r="B11" s="24">
        <v>-19.942666666666664</v>
      </c>
      <c r="C11" s="24">
        <v>9.7606666666666655</v>
      </c>
    </row>
    <row r="12" spans="1:3" x14ac:dyDescent="0.2">
      <c r="A12" s="3" t="s">
        <v>50</v>
      </c>
      <c r="B12" s="24">
        <v>-20.006666666666668</v>
      </c>
      <c r="C12" s="24">
        <v>10.111666666666666</v>
      </c>
    </row>
    <row r="13" spans="1:3" x14ac:dyDescent="0.2">
      <c r="A13" s="3" t="s">
        <v>51</v>
      </c>
      <c r="B13" s="24">
        <v>-20.181333333333331</v>
      </c>
      <c r="C13" s="24">
        <v>9.4819999999999993</v>
      </c>
    </row>
    <row r="14" spans="1:3" x14ac:dyDescent="0.2">
      <c r="A14" s="3" t="s">
        <v>52</v>
      </c>
      <c r="B14" s="24">
        <v>-19.843</v>
      </c>
      <c r="C14" s="24">
        <v>9.6199999999999992</v>
      </c>
    </row>
    <row r="15" spans="1:3" x14ac:dyDescent="0.2">
      <c r="A15" s="3" t="s">
        <v>53</v>
      </c>
      <c r="B15" s="24">
        <v>-20.046000000000003</v>
      </c>
      <c r="C15" s="24">
        <v>9.7199999999999989</v>
      </c>
    </row>
    <row r="16" spans="1:3" x14ac:dyDescent="0.2">
      <c r="A16" s="3" t="s">
        <v>54</v>
      </c>
      <c r="B16" s="24">
        <v>-19.987333333333336</v>
      </c>
      <c r="C16" s="24">
        <v>9.6996666666666673</v>
      </c>
    </row>
    <row r="17" spans="1:3" x14ac:dyDescent="0.2">
      <c r="A17" s="3" t="s">
        <v>56</v>
      </c>
      <c r="B17" s="24">
        <v>-19.851333333333333</v>
      </c>
      <c r="C17" s="24">
        <v>9.5806666666666676</v>
      </c>
    </row>
    <row r="18" spans="1:3" x14ac:dyDescent="0.2">
      <c r="A18" s="3" t="s">
        <v>57</v>
      </c>
      <c r="B18" s="24">
        <v>-20.032</v>
      </c>
      <c r="C18" s="24">
        <v>8.9006666666666661</v>
      </c>
    </row>
    <row r="19" spans="1:3" x14ac:dyDescent="0.2">
      <c r="A19" s="3" t="s">
        <v>58</v>
      </c>
      <c r="B19" s="24">
        <v>-20.329666666666668</v>
      </c>
      <c r="C19" s="24">
        <v>9.7313333333333336</v>
      </c>
    </row>
    <row r="20" spans="1:3" x14ac:dyDescent="0.2">
      <c r="A20" s="3" t="s">
        <v>59</v>
      </c>
      <c r="B20" s="24">
        <v>-20.090333333333334</v>
      </c>
      <c r="C20" s="24">
        <v>10.154333333333334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0BB9-BBC5-4D4E-A422-0D5BAE7F65F3}">
  <dimension ref="A1:C17"/>
  <sheetViews>
    <sheetView workbookViewId="0">
      <selection activeCell="A2" sqref="A2:B17"/>
    </sheetView>
  </sheetViews>
  <sheetFormatPr baseColWidth="10" defaultRowHeight="16" x14ac:dyDescent="0.2"/>
  <sheetData>
    <row r="1" spans="1:3" x14ac:dyDescent="0.2">
      <c r="A1" t="s">
        <v>22</v>
      </c>
      <c r="B1" t="s">
        <v>23</v>
      </c>
      <c r="C1" t="s">
        <v>24</v>
      </c>
    </row>
    <row r="2" spans="1:3" x14ac:dyDescent="0.2">
      <c r="A2" s="3" t="s">
        <v>60</v>
      </c>
      <c r="B2" s="24">
        <v>-19.849666666666668</v>
      </c>
      <c r="C2" s="24">
        <v>9.5679999999999996</v>
      </c>
    </row>
    <row r="3" spans="1:3" x14ac:dyDescent="0.2">
      <c r="A3" s="3" t="s">
        <v>62</v>
      </c>
      <c r="B3" s="24">
        <v>-19.222333333333335</v>
      </c>
      <c r="C3" s="24">
        <v>11.363</v>
      </c>
    </row>
    <row r="4" spans="1:3" x14ac:dyDescent="0.2">
      <c r="A4" s="3" t="s">
        <v>63</v>
      </c>
      <c r="B4" s="24">
        <v>-19.748000000000001</v>
      </c>
      <c r="C4" s="24">
        <v>11.187000000000001</v>
      </c>
    </row>
    <row r="5" spans="1:3" x14ac:dyDescent="0.2">
      <c r="A5" s="3" t="s">
        <v>64</v>
      </c>
      <c r="B5" s="24">
        <v>-20.099999999999998</v>
      </c>
      <c r="C5" s="24">
        <v>9.2115000000000009</v>
      </c>
    </row>
    <row r="6" spans="1:3" x14ac:dyDescent="0.2">
      <c r="A6" s="3" t="s">
        <v>65</v>
      </c>
      <c r="B6" s="24">
        <v>-19.562666666666669</v>
      </c>
      <c r="C6" s="24">
        <v>9.2140000000000004</v>
      </c>
    </row>
    <row r="7" spans="1:3" x14ac:dyDescent="0.2">
      <c r="A7" s="3" t="s">
        <v>66</v>
      </c>
      <c r="B7" s="24">
        <v>-19.530999999999999</v>
      </c>
      <c r="C7" s="24">
        <v>11.146000000000001</v>
      </c>
    </row>
    <row r="8" spans="1:3" x14ac:dyDescent="0.2">
      <c r="A8" s="3" t="s">
        <v>67</v>
      </c>
      <c r="B8" s="24">
        <v>-19.918333333333333</v>
      </c>
      <c r="C8" s="24">
        <v>9.4704999999999995</v>
      </c>
    </row>
    <row r="9" spans="1:3" x14ac:dyDescent="0.2">
      <c r="A9" s="3" t="s">
        <v>68</v>
      </c>
      <c r="B9" s="24">
        <v>-19.834666666666664</v>
      </c>
      <c r="C9" s="24">
        <v>8.7385000000000002</v>
      </c>
    </row>
    <row r="10" spans="1:3" x14ac:dyDescent="0.2">
      <c r="A10" s="3" t="s">
        <v>69</v>
      </c>
      <c r="B10" s="24">
        <v>-19.730666666666668</v>
      </c>
      <c r="C10" s="24">
        <v>9.2530000000000001</v>
      </c>
    </row>
    <row r="11" spans="1:3" x14ac:dyDescent="0.2">
      <c r="A11" s="3" t="s">
        <v>70</v>
      </c>
      <c r="B11" s="24">
        <v>-19.641999999999999</v>
      </c>
      <c r="C11" s="24">
        <v>10.286000000000001</v>
      </c>
    </row>
    <row r="12" spans="1:3" x14ac:dyDescent="0.2">
      <c r="A12" s="3" t="s">
        <v>71</v>
      </c>
      <c r="B12" s="24">
        <v>-19.756</v>
      </c>
      <c r="C12" s="24">
        <v>10.617000000000001</v>
      </c>
    </row>
    <row r="13" spans="1:3" x14ac:dyDescent="0.2">
      <c r="A13" s="3" t="s">
        <v>72</v>
      </c>
      <c r="B13" s="24">
        <v>-19.808666666666667</v>
      </c>
      <c r="C13" s="24">
        <v>12.314</v>
      </c>
    </row>
    <row r="14" spans="1:3" x14ac:dyDescent="0.2">
      <c r="A14" s="3" t="s">
        <v>73</v>
      </c>
      <c r="B14" s="24">
        <v>-19.687333333333331</v>
      </c>
      <c r="C14" s="24">
        <v>9.5410000000000004</v>
      </c>
    </row>
    <row r="15" spans="1:3" x14ac:dyDescent="0.2">
      <c r="A15" s="3" t="s">
        <v>74</v>
      </c>
      <c r="B15" s="24">
        <v>-19.690666666666669</v>
      </c>
      <c r="C15" s="24">
        <v>10.090499999999999</v>
      </c>
    </row>
    <row r="16" spans="1:3" x14ac:dyDescent="0.2">
      <c r="A16" s="18" t="s">
        <v>75</v>
      </c>
      <c r="B16" s="25">
        <v>-19.971333333333334</v>
      </c>
      <c r="C16" s="25">
        <v>9.3263333333333325</v>
      </c>
    </row>
    <row r="17" spans="1:3" x14ac:dyDescent="0.2">
      <c r="A17" s="18" t="s">
        <v>76</v>
      </c>
      <c r="B17" s="25">
        <v>-19.527999999999999</v>
      </c>
      <c r="C17" s="25">
        <v>10.461333333333334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9046-B95E-B441-BB07-C79104D09E7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1BA8E-4CDA-454C-AE23-F1FB19C3D47A}">
  <dimension ref="A1:D36"/>
  <sheetViews>
    <sheetView workbookViewId="0">
      <selection activeCell="A21" sqref="A21:D36"/>
    </sheetView>
  </sheetViews>
  <sheetFormatPr baseColWidth="10" defaultRowHeight="16" x14ac:dyDescent="0.2"/>
  <cols>
    <col min="1" max="1" width="19.5" customWidth="1"/>
  </cols>
  <sheetData>
    <row r="1" spans="1:4" s="4" customFormat="1" x14ac:dyDescent="0.2">
      <c r="A1" s="4" t="s">
        <v>22</v>
      </c>
      <c r="B1" s="4" t="s">
        <v>25</v>
      </c>
      <c r="C1" s="4" t="s">
        <v>23</v>
      </c>
      <c r="D1" s="4" t="s">
        <v>24</v>
      </c>
    </row>
    <row r="2" spans="1:4" x14ac:dyDescent="0.2">
      <c r="A2" s="3" t="s">
        <v>37</v>
      </c>
      <c r="B2" t="s">
        <v>95</v>
      </c>
      <c r="C2" s="24">
        <v>-19.526</v>
      </c>
      <c r="D2" s="24">
        <v>10.193666666666665</v>
      </c>
    </row>
    <row r="3" spans="1:4" x14ac:dyDescent="0.2">
      <c r="A3" s="3" t="s">
        <v>41</v>
      </c>
      <c r="B3" t="s">
        <v>95</v>
      </c>
      <c r="C3" s="24">
        <v>-20.223666666666666</v>
      </c>
      <c r="D3" s="24">
        <v>9.4143333333333334</v>
      </c>
    </row>
    <row r="4" spans="1:4" x14ac:dyDescent="0.2">
      <c r="A4" s="3" t="s">
        <v>42</v>
      </c>
      <c r="B4" t="s">
        <v>95</v>
      </c>
      <c r="C4" s="24">
        <v>-19.983666666666664</v>
      </c>
      <c r="D4" s="24">
        <v>9.2343333333333337</v>
      </c>
    </row>
    <row r="5" spans="1:4" x14ac:dyDescent="0.2">
      <c r="A5" s="3" t="s">
        <v>43</v>
      </c>
      <c r="B5" t="s">
        <v>95</v>
      </c>
      <c r="C5" s="24">
        <v>-20.057333333333336</v>
      </c>
      <c r="D5" s="24">
        <v>9.8943333333333339</v>
      </c>
    </row>
    <row r="6" spans="1:4" x14ac:dyDescent="0.2">
      <c r="A6" s="3" t="s">
        <v>44</v>
      </c>
      <c r="B6" t="s">
        <v>95</v>
      </c>
      <c r="C6" s="24">
        <v>-20.091000000000001</v>
      </c>
      <c r="D6" s="24">
        <v>8.8556666666666661</v>
      </c>
    </row>
    <row r="7" spans="1:4" x14ac:dyDescent="0.2">
      <c r="A7" s="3" t="s">
        <v>45</v>
      </c>
      <c r="B7" t="s">
        <v>95</v>
      </c>
      <c r="C7" s="24">
        <v>-20.519666666666666</v>
      </c>
      <c r="D7" s="24">
        <v>9.0563333333333329</v>
      </c>
    </row>
    <row r="8" spans="1:4" x14ac:dyDescent="0.2">
      <c r="A8" s="3" t="s">
        <v>46</v>
      </c>
      <c r="B8" t="s">
        <v>95</v>
      </c>
      <c r="C8" s="24">
        <v>-19.653000000000002</v>
      </c>
      <c r="D8" s="24">
        <v>10.158333333333333</v>
      </c>
    </row>
    <row r="9" spans="1:4" x14ac:dyDescent="0.2">
      <c r="A9" s="3" t="s">
        <v>47</v>
      </c>
      <c r="B9" t="s">
        <v>95</v>
      </c>
      <c r="C9" s="24">
        <v>-19.971</v>
      </c>
      <c r="D9" s="24">
        <v>9.1393333333333349</v>
      </c>
    </row>
    <row r="10" spans="1:4" x14ac:dyDescent="0.2">
      <c r="A10" s="3" t="s">
        <v>48</v>
      </c>
      <c r="B10" t="s">
        <v>95</v>
      </c>
      <c r="C10" s="24">
        <v>-19.679333333333332</v>
      </c>
      <c r="D10" s="24">
        <v>11.250666666666666</v>
      </c>
    </row>
    <row r="11" spans="1:4" x14ac:dyDescent="0.2">
      <c r="A11" s="3" t="s">
        <v>49</v>
      </c>
      <c r="B11" t="s">
        <v>95</v>
      </c>
      <c r="C11" s="24">
        <v>-19.942666666666664</v>
      </c>
      <c r="D11" s="24">
        <v>9.7606666666666655</v>
      </c>
    </row>
    <row r="12" spans="1:4" x14ac:dyDescent="0.2">
      <c r="A12" s="3" t="s">
        <v>50</v>
      </c>
      <c r="B12" t="s">
        <v>95</v>
      </c>
      <c r="C12" s="24">
        <v>-20.006666666666668</v>
      </c>
      <c r="D12" s="24">
        <v>10.111666666666666</v>
      </c>
    </row>
    <row r="13" spans="1:4" x14ac:dyDescent="0.2">
      <c r="A13" s="3" t="s">
        <v>51</v>
      </c>
      <c r="B13" t="s">
        <v>95</v>
      </c>
      <c r="C13" s="24">
        <v>-20.181333333333331</v>
      </c>
      <c r="D13" s="24">
        <v>9.4819999999999993</v>
      </c>
    </row>
    <row r="14" spans="1:4" x14ac:dyDescent="0.2">
      <c r="A14" s="3" t="s">
        <v>52</v>
      </c>
      <c r="B14" t="s">
        <v>95</v>
      </c>
      <c r="C14" s="24">
        <v>-19.843</v>
      </c>
      <c r="D14" s="24">
        <v>9.6199999999999992</v>
      </c>
    </row>
    <row r="15" spans="1:4" x14ac:dyDescent="0.2">
      <c r="A15" s="3" t="s">
        <v>53</v>
      </c>
      <c r="B15" t="s">
        <v>95</v>
      </c>
      <c r="C15" s="24">
        <v>-20.046000000000003</v>
      </c>
      <c r="D15" s="24">
        <v>9.7199999999999989</v>
      </c>
    </row>
    <row r="16" spans="1:4" x14ac:dyDescent="0.2">
      <c r="A16" s="3" t="s">
        <v>54</v>
      </c>
      <c r="B16" t="s">
        <v>95</v>
      </c>
      <c r="C16" s="24">
        <v>-19.987333333333336</v>
      </c>
      <c r="D16" s="24">
        <v>9.6996666666666673</v>
      </c>
    </row>
    <row r="17" spans="1:4" x14ac:dyDescent="0.2">
      <c r="A17" s="3" t="s">
        <v>56</v>
      </c>
      <c r="B17" t="s">
        <v>95</v>
      </c>
      <c r="C17" s="24">
        <v>-19.851333333333333</v>
      </c>
      <c r="D17" s="24">
        <v>9.5806666666666676</v>
      </c>
    </row>
    <row r="18" spans="1:4" x14ac:dyDescent="0.2">
      <c r="A18" s="3" t="s">
        <v>57</v>
      </c>
      <c r="B18" t="s">
        <v>95</v>
      </c>
      <c r="C18" s="24">
        <v>-20.032</v>
      </c>
      <c r="D18" s="24">
        <v>8.9006666666666661</v>
      </c>
    </row>
    <row r="19" spans="1:4" x14ac:dyDescent="0.2">
      <c r="A19" s="3" t="s">
        <v>58</v>
      </c>
      <c r="B19" t="s">
        <v>95</v>
      </c>
      <c r="C19" s="24">
        <v>-20.329666666666668</v>
      </c>
      <c r="D19" s="24">
        <v>9.7313333333333336</v>
      </c>
    </row>
    <row r="20" spans="1:4" x14ac:dyDescent="0.2">
      <c r="A20" s="3" t="s">
        <v>59</v>
      </c>
      <c r="B20" t="s">
        <v>95</v>
      </c>
      <c r="C20" s="24">
        <v>-20.090333333333334</v>
      </c>
      <c r="D20" s="24">
        <v>10.154333333333334</v>
      </c>
    </row>
    <row r="21" spans="1:4" x14ac:dyDescent="0.2">
      <c r="A21" s="3" t="s">
        <v>60</v>
      </c>
      <c r="B21" t="s">
        <v>96</v>
      </c>
      <c r="C21" s="24">
        <v>-19.849666666666668</v>
      </c>
      <c r="D21" s="24">
        <v>9.5679999999999996</v>
      </c>
    </row>
    <row r="22" spans="1:4" x14ac:dyDescent="0.2">
      <c r="A22" s="3" t="s">
        <v>62</v>
      </c>
      <c r="B22" t="s">
        <v>96</v>
      </c>
      <c r="C22" s="24">
        <v>-19.222333333333335</v>
      </c>
      <c r="D22" s="24">
        <v>11.363</v>
      </c>
    </row>
    <row r="23" spans="1:4" x14ac:dyDescent="0.2">
      <c r="A23" s="3" t="s">
        <v>63</v>
      </c>
      <c r="B23" t="s">
        <v>96</v>
      </c>
      <c r="C23" s="24">
        <v>-19.748000000000001</v>
      </c>
      <c r="D23" s="24">
        <v>11.187000000000001</v>
      </c>
    </row>
    <row r="24" spans="1:4" x14ac:dyDescent="0.2">
      <c r="A24" s="3" t="s">
        <v>64</v>
      </c>
      <c r="B24" t="s">
        <v>96</v>
      </c>
      <c r="C24" s="24">
        <v>-20.099999999999998</v>
      </c>
      <c r="D24" s="24">
        <v>9.2115000000000009</v>
      </c>
    </row>
    <row r="25" spans="1:4" x14ac:dyDescent="0.2">
      <c r="A25" s="3" t="s">
        <v>65</v>
      </c>
      <c r="B25" t="s">
        <v>96</v>
      </c>
      <c r="C25" s="24">
        <v>-19.562666666666669</v>
      </c>
      <c r="D25" s="24">
        <v>9.2140000000000004</v>
      </c>
    </row>
    <row r="26" spans="1:4" x14ac:dyDescent="0.2">
      <c r="A26" s="3" t="s">
        <v>66</v>
      </c>
      <c r="B26" t="s">
        <v>96</v>
      </c>
      <c r="C26" s="24">
        <v>-19.530999999999999</v>
      </c>
      <c r="D26" s="24">
        <v>11.146000000000001</v>
      </c>
    </row>
    <row r="27" spans="1:4" x14ac:dyDescent="0.2">
      <c r="A27" s="3" t="s">
        <v>67</v>
      </c>
      <c r="B27" t="s">
        <v>96</v>
      </c>
      <c r="C27" s="24">
        <v>-19.918333333333333</v>
      </c>
      <c r="D27" s="24">
        <v>9.4704999999999995</v>
      </c>
    </row>
    <row r="28" spans="1:4" x14ac:dyDescent="0.2">
      <c r="A28" s="3" t="s">
        <v>68</v>
      </c>
      <c r="B28" t="s">
        <v>96</v>
      </c>
      <c r="C28" s="24">
        <v>-19.834666666666664</v>
      </c>
      <c r="D28" s="24">
        <v>8.7385000000000002</v>
      </c>
    </row>
    <row r="29" spans="1:4" x14ac:dyDescent="0.2">
      <c r="A29" s="3" t="s">
        <v>69</v>
      </c>
      <c r="B29" t="s">
        <v>96</v>
      </c>
      <c r="C29" s="24">
        <v>-19.730666666666668</v>
      </c>
      <c r="D29" s="24">
        <v>9.2530000000000001</v>
      </c>
    </row>
    <row r="30" spans="1:4" x14ac:dyDescent="0.2">
      <c r="A30" s="3" t="s">
        <v>70</v>
      </c>
      <c r="B30" t="s">
        <v>96</v>
      </c>
      <c r="C30" s="24">
        <v>-19.641999999999999</v>
      </c>
      <c r="D30" s="24">
        <v>10.286000000000001</v>
      </c>
    </row>
    <row r="31" spans="1:4" x14ac:dyDescent="0.2">
      <c r="A31" s="3" t="s">
        <v>71</v>
      </c>
      <c r="B31" t="s">
        <v>96</v>
      </c>
      <c r="C31" s="24">
        <v>-19.756</v>
      </c>
      <c r="D31" s="24">
        <v>10.617000000000001</v>
      </c>
    </row>
    <row r="32" spans="1:4" x14ac:dyDescent="0.2">
      <c r="A32" s="3" t="s">
        <v>72</v>
      </c>
      <c r="B32" t="s">
        <v>96</v>
      </c>
      <c r="C32" s="24">
        <v>-19.808666666666667</v>
      </c>
      <c r="D32" s="24">
        <v>12.314</v>
      </c>
    </row>
    <row r="33" spans="1:4" x14ac:dyDescent="0.2">
      <c r="A33" s="3" t="s">
        <v>73</v>
      </c>
      <c r="B33" t="s">
        <v>96</v>
      </c>
      <c r="C33" s="24">
        <v>-19.687333333333331</v>
      </c>
      <c r="D33" s="24">
        <v>9.5410000000000004</v>
      </c>
    </row>
    <row r="34" spans="1:4" x14ac:dyDescent="0.2">
      <c r="A34" s="3" t="s">
        <v>74</v>
      </c>
      <c r="B34" t="s">
        <v>96</v>
      </c>
      <c r="C34" s="24">
        <v>-19.690666666666669</v>
      </c>
      <c r="D34" s="24">
        <v>10.090499999999999</v>
      </c>
    </row>
    <row r="35" spans="1:4" x14ac:dyDescent="0.2">
      <c r="A35" s="18" t="s">
        <v>75</v>
      </c>
      <c r="B35" t="s">
        <v>96</v>
      </c>
      <c r="C35" s="25">
        <v>-19.971333333333334</v>
      </c>
      <c r="D35" s="25">
        <v>9.3263333333333325</v>
      </c>
    </row>
    <row r="36" spans="1:4" x14ac:dyDescent="0.2">
      <c r="A36" s="18" t="s">
        <v>76</v>
      </c>
      <c r="B36" t="s">
        <v>96</v>
      </c>
      <c r="C36" s="25">
        <v>-19.527999999999999</v>
      </c>
      <c r="D36" s="25">
        <v>10.461333333333334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F51DC-5118-0C46-BBD5-348D4DEEAFE4}">
  <dimension ref="A1:E17"/>
  <sheetViews>
    <sheetView tabSelected="1" workbookViewId="0">
      <selection activeCell="F31" sqref="F31"/>
    </sheetView>
  </sheetViews>
  <sheetFormatPr baseColWidth="10" defaultRowHeight="16" x14ac:dyDescent="0.2"/>
  <cols>
    <col min="4" max="4" width="14.1640625" bestFit="1" customWidth="1"/>
  </cols>
  <sheetData>
    <row r="1" spans="1:5" x14ac:dyDescent="0.2">
      <c r="A1" s="4" t="s">
        <v>22</v>
      </c>
      <c r="B1" s="5" t="s">
        <v>26</v>
      </c>
      <c r="C1" s="5" t="s">
        <v>23</v>
      </c>
      <c r="D1" s="6" t="s">
        <v>27</v>
      </c>
      <c r="E1" s="6" t="s">
        <v>28</v>
      </c>
    </row>
    <row r="2" spans="1:5" x14ac:dyDescent="0.2">
      <c r="A2" s="15" t="s">
        <v>77</v>
      </c>
      <c r="B2" s="16">
        <v>-5.3498099999999997</v>
      </c>
      <c r="C2" s="16">
        <v>-14.6592</v>
      </c>
      <c r="D2" s="17">
        <v>16.386930825442001</v>
      </c>
      <c r="E2" s="17">
        <v>14.986930825442</v>
      </c>
    </row>
    <row r="3" spans="1:5" x14ac:dyDescent="0.2">
      <c r="A3" s="15" t="s">
        <v>78</v>
      </c>
      <c r="B3" s="16">
        <v>-4.4549599999999998</v>
      </c>
      <c r="C3" s="16">
        <v>-13.834199999999999</v>
      </c>
      <c r="D3" s="16">
        <v>17.290990442671998</v>
      </c>
      <c r="E3" s="17">
        <v>15.890990442671997</v>
      </c>
    </row>
    <row r="4" spans="1:5" x14ac:dyDescent="0.2">
      <c r="A4" s="15" t="s">
        <v>79</v>
      </c>
      <c r="B4" s="16">
        <v>-6.0510000000000002</v>
      </c>
      <c r="C4" s="16">
        <v>-13.4</v>
      </c>
      <c r="D4" s="16">
        <v>15.678524318200001</v>
      </c>
      <c r="E4" s="17">
        <v>14.278524318200001</v>
      </c>
    </row>
    <row r="5" spans="1:5" x14ac:dyDescent="0.2">
      <c r="A5" s="15" t="s">
        <v>80</v>
      </c>
      <c r="B5" s="16">
        <v>-4.0705999999999998</v>
      </c>
      <c r="C5" s="16">
        <v>-13.2858</v>
      </c>
      <c r="D5" s="17">
        <v>17.679306198919999</v>
      </c>
      <c r="E5" s="17">
        <v>16.279306198920001</v>
      </c>
    </row>
    <row r="6" spans="1:5" x14ac:dyDescent="0.2">
      <c r="A6" s="15" t="s">
        <v>81</v>
      </c>
      <c r="B6" s="16">
        <v>-3.6297999999999999</v>
      </c>
      <c r="C6" s="16">
        <v>-15.1814</v>
      </c>
      <c r="D6" s="16">
        <v>18.124642824359999</v>
      </c>
      <c r="E6" s="17">
        <v>16.72464282436</v>
      </c>
    </row>
    <row r="7" spans="1:5" x14ac:dyDescent="0.2">
      <c r="A7" s="15" t="s">
        <v>82</v>
      </c>
      <c r="B7" s="16">
        <v>-4.069</v>
      </c>
      <c r="C7" s="16">
        <v>-14.350800000000001</v>
      </c>
      <c r="D7" s="17">
        <v>17.680922665800001</v>
      </c>
      <c r="E7" s="17">
        <v>16.280922665800002</v>
      </c>
    </row>
    <row r="8" spans="1:5" x14ac:dyDescent="0.2">
      <c r="A8" s="15" t="s">
        <v>83</v>
      </c>
      <c r="B8" s="16">
        <v>-3.8961999999999999</v>
      </c>
      <c r="C8" s="16">
        <v>-13.409600000000001</v>
      </c>
      <c r="D8" s="16">
        <v>17.855501088840001</v>
      </c>
      <c r="E8" s="17">
        <v>16.455501088840002</v>
      </c>
    </row>
    <row r="9" spans="1:5" x14ac:dyDescent="0.2">
      <c r="A9" s="15" t="s">
        <v>84</v>
      </c>
      <c r="B9" s="16">
        <v>-6.0074000000000005</v>
      </c>
      <c r="C9" s="16">
        <v>-13.102799999999998</v>
      </c>
      <c r="D9" s="17">
        <v>15.72257304068</v>
      </c>
      <c r="E9" s="17">
        <v>14.32257304068</v>
      </c>
    </row>
    <row r="10" spans="1:5" x14ac:dyDescent="0.2">
      <c r="A10" s="15" t="s">
        <v>85</v>
      </c>
      <c r="B10" s="16">
        <v>-4.2492000000000001</v>
      </c>
      <c r="C10" s="16">
        <v>-13.480800000000002</v>
      </c>
      <c r="D10" s="16">
        <v>17.498868083439998</v>
      </c>
      <c r="E10" s="17">
        <v>16.098868083439999</v>
      </c>
    </row>
    <row r="11" spans="1:5" x14ac:dyDescent="0.2">
      <c r="A11" s="15" t="s">
        <v>86</v>
      </c>
      <c r="B11" s="16">
        <v>-5.0404</v>
      </c>
      <c r="C11" s="16">
        <v>-14.259600000000001</v>
      </c>
      <c r="D11" s="17">
        <v>16.699525211280001</v>
      </c>
      <c r="E11" s="17">
        <v>15.299525211280001</v>
      </c>
    </row>
    <row r="12" spans="1:5" x14ac:dyDescent="0.2">
      <c r="A12" s="15" t="s">
        <v>87</v>
      </c>
      <c r="B12" s="16">
        <v>-5.3810000000000002</v>
      </c>
      <c r="C12" s="16">
        <v>-13.2864</v>
      </c>
      <c r="D12" s="16">
        <v>16.355419824199998</v>
      </c>
      <c r="E12" s="17">
        <v>14.955419824199998</v>
      </c>
    </row>
    <row r="13" spans="1:5" x14ac:dyDescent="0.2">
      <c r="A13" s="15" t="s">
        <v>88</v>
      </c>
      <c r="B13" s="16">
        <v>-5.5888</v>
      </c>
      <c r="C13" s="16">
        <v>-12.752600000000001</v>
      </c>
      <c r="D13" s="17">
        <v>16.145481188159998</v>
      </c>
      <c r="E13" s="17">
        <v>14.745481188159998</v>
      </c>
    </row>
    <row r="14" spans="1:5" x14ac:dyDescent="0.2">
      <c r="A14" s="15" t="s">
        <v>89</v>
      </c>
      <c r="B14" s="16">
        <v>-6.4774000000000003</v>
      </c>
      <c r="C14" s="16">
        <v>-13.156600000000001</v>
      </c>
      <c r="D14" s="16">
        <v>15.247735894679998</v>
      </c>
      <c r="E14" s="17">
        <v>13.847735894679998</v>
      </c>
    </row>
    <row r="15" spans="1:5" x14ac:dyDescent="0.2">
      <c r="A15" s="15" t="s">
        <v>90</v>
      </c>
      <c r="B15" s="16">
        <v>-4.9488000000000003</v>
      </c>
      <c r="C15" s="16">
        <v>-13.979200000000001</v>
      </c>
      <c r="D15" s="17">
        <v>16.792067940159999</v>
      </c>
      <c r="E15" s="17">
        <v>15.392067940159999</v>
      </c>
    </row>
    <row r="16" spans="1:5" x14ac:dyDescent="0.2">
      <c r="A16" s="15" t="s">
        <v>91</v>
      </c>
      <c r="B16" s="16">
        <v>-5.0590000000000002</v>
      </c>
      <c r="C16" s="16">
        <v>-13.3216</v>
      </c>
      <c r="D16" s="16">
        <v>16.680733783800001</v>
      </c>
      <c r="E16" s="17">
        <v>15.280733783800001</v>
      </c>
    </row>
    <row r="17" spans="1:5" x14ac:dyDescent="0.2">
      <c r="A17" s="15" t="s">
        <v>92</v>
      </c>
      <c r="B17" s="16">
        <v>-4.7236000000000011</v>
      </c>
      <c r="C17" s="16">
        <v>-14.426000000000002</v>
      </c>
      <c r="D17" s="17">
        <v>17.01958565352</v>
      </c>
      <c r="E17" s="17">
        <v>15.61958565352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30ED4-4E0E-8945-A2FE-CF36776F6191}">
  <dimension ref="A1:H25"/>
  <sheetViews>
    <sheetView workbookViewId="0">
      <selection activeCell="J6" sqref="J6"/>
    </sheetView>
  </sheetViews>
  <sheetFormatPr baseColWidth="10" defaultRowHeight="16" x14ac:dyDescent="0.2"/>
  <cols>
    <col min="1" max="1" width="13.83203125" bestFit="1" customWidth="1"/>
    <col min="2" max="2" width="11.83203125" bestFit="1" customWidth="1"/>
    <col min="3" max="3" width="12" bestFit="1" customWidth="1"/>
  </cols>
  <sheetData>
    <row r="1" spans="1:7" s="4" customFormat="1" x14ac:dyDescent="0.2">
      <c r="A1" s="4" t="s">
        <v>22</v>
      </c>
      <c r="B1" s="4" t="s">
        <v>29</v>
      </c>
      <c r="C1" s="4" t="s">
        <v>30</v>
      </c>
      <c r="D1" s="4" t="s">
        <v>31</v>
      </c>
    </row>
    <row r="2" spans="1:7" s="4" customFormat="1" x14ac:dyDescent="0.2">
      <c r="A2" s="3" t="s">
        <v>97</v>
      </c>
      <c r="B2" s="16">
        <v>-13.4</v>
      </c>
      <c r="C2" s="24">
        <v>-19.849666666666668</v>
      </c>
      <c r="G2" s="3"/>
    </row>
    <row r="3" spans="1:7" x14ac:dyDescent="0.2">
      <c r="A3" s="3" t="s">
        <v>98</v>
      </c>
      <c r="B3" s="16">
        <v>-13.2858</v>
      </c>
      <c r="C3" s="24">
        <v>-19.222333333333335</v>
      </c>
      <c r="D3" s="24">
        <v>-19.526</v>
      </c>
      <c r="G3" s="3"/>
    </row>
    <row r="4" spans="1:7" x14ac:dyDescent="0.2">
      <c r="A4" s="3" t="s">
        <v>99</v>
      </c>
      <c r="B4" s="16">
        <v>-15.1814</v>
      </c>
      <c r="C4" s="24">
        <v>-19.748000000000001</v>
      </c>
      <c r="D4" s="24">
        <v>-20.223666666666666</v>
      </c>
      <c r="G4" s="3"/>
    </row>
    <row r="5" spans="1:7" x14ac:dyDescent="0.2">
      <c r="A5" s="3" t="s">
        <v>100</v>
      </c>
      <c r="B5" s="16">
        <v>-14.350800000000001</v>
      </c>
      <c r="C5" s="24">
        <v>-20.099999999999998</v>
      </c>
      <c r="D5" s="24">
        <v>-19.983666666666664</v>
      </c>
      <c r="G5" s="3"/>
    </row>
    <row r="6" spans="1:7" x14ac:dyDescent="0.2">
      <c r="A6" s="3" t="s">
        <v>101</v>
      </c>
      <c r="D6" s="24">
        <v>-20.057333333333336</v>
      </c>
      <c r="G6" s="3"/>
    </row>
    <row r="7" spans="1:7" x14ac:dyDescent="0.2">
      <c r="A7" s="3" t="s">
        <v>102</v>
      </c>
      <c r="B7" s="16">
        <v>-13.409600000000001</v>
      </c>
      <c r="C7" s="24">
        <v>-19.562666666666669</v>
      </c>
      <c r="D7" s="24">
        <v>-20.091000000000001</v>
      </c>
      <c r="G7" s="3"/>
    </row>
    <row r="8" spans="1:7" x14ac:dyDescent="0.2">
      <c r="A8" s="3" t="s">
        <v>103</v>
      </c>
      <c r="D8" s="24">
        <v>-20.519666666666666</v>
      </c>
      <c r="G8" s="3"/>
    </row>
    <row r="9" spans="1:7" x14ac:dyDescent="0.2">
      <c r="A9" s="3" t="s">
        <v>104</v>
      </c>
      <c r="B9" s="16">
        <v>-13.102799999999998</v>
      </c>
      <c r="C9" s="24">
        <v>-19.530999999999999</v>
      </c>
      <c r="D9" s="24">
        <v>-19.653000000000002</v>
      </c>
      <c r="G9" s="3"/>
    </row>
    <row r="10" spans="1:7" x14ac:dyDescent="0.2">
      <c r="A10" s="3" t="s">
        <v>105</v>
      </c>
      <c r="B10" s="16">
        <v>-13.480800000000002</v>
      </c>
      <c r="C10" s="24">
        <v>-19.918333333333333</v>
      </c>
      <c r="G10" s="3"/>
    </row>
    <row r="11" spans="1:7" x14ac:dyDescent="0.2">
      <c r="A11" s="3" t="s">
        <v>106</v>
      </c>
      <c r="B11" s="16">
        <v>-14.259600000000001</v>
      </c>
      <c r="C11" s="24">
        <v>-19.834666666666664</v>
      </c>
      <c r="D11" s="24">
        <v>-19.971</v>
      </c>
      <c r="G11" s="3"/>
    </row>
    <row r="12" spans="1:7" x14ac:dyDescent="0.2">
      <c r="A12" s="3" t="s">
        <v>107</v>
      </c>
      <c r="B12" s="16">
        <v>-13.2864</v>
      </c>
      <c r="C12" s="24">
        <v>-19.730666666666668</v>
      </c>
      <c r="D12" s="24">
        <v>-19.679333333333332</v>
      </c>
      <c r="G12" s="3"/>
    </row>
    <row r="13" spans="1:7" x14ac:dyDescent="0.2">
      <c r="A13" s="3" t="s">
        <v>108</v>
      </c>
      <c r="B13" s="16">
        <v>-12.752600000000001</v>
      </c>
      <c r="C13" s="24">
        <v>-19.641999999999999</v>
      </c>
      <c r="D13" s="24">
        <v>-19.942666666666664</v>
      </c>
      <c r="G13" s="3"/>
    </row>
    <row r="14" spans="1:7" x14ac:dyDescent="0.2">
      <c r="A14" s="3" t="s">
        <v>109</v>
      </c>
      <c r="B14" s="16">
        <v>-13.156600000000001</v>
      </c>
      <c r="C14" s="24">
        <v>-19.756</v>
      </c>
      <c r="D14" s="24">
        <v>-20.006666666666668</v>
      </c>
      <c r="G14" s="3"/>
    </row>
    <row r="15" spans="1:7" x14ac:dyDescent="0.2">
      <c r="A15" s="3" t="s">
        <v>110</v>
      </c>
      <c r="B15" s="16">
        <v>-13.979200000000001</v>
      </c>
      <c r="C15" s="24">
        <v>-19.808666666666667</v>
      </c>
      <c r="G15" s="3"/>
    </row>
    <row r="16" spans="1:7" x14ac:dyDescent="0.2">
      <c r="A16" s="3" t="s">
        <v>111</v>
      </c>
      <c r="B16" s="16">
        <v>-13.3216</v>
      </c>
      <c r="C16" s="24">
        <v>-19.687333333333331</v>
      </c>
      <c r="D16" s="24">
        <v>-20.181333333333331</v>
      </c>
      <c r="G16" s="3"/>
    </row>
    <row r="17" spans="1:8" x14ac:dyDescent="0.2">
      <c r="A17" s="3" t="s">
        <v>112</v>
      </c>
      <c r="D17" s="24">
        <v>-19.843</v>
      </c>
      <c r="G17" s="3"/>
    </row>
    <row r="18" spans="1:8" x14ac:dyDescent="0.2">
      <c r="A18" s="3" t="s">
        <v>113</v>
      </c>
      <c r="B18" s="16">
        <v>-14.426000000000002</v>
      </c>
      <c r="C18" s="24">
        <v>-19.690666666666669</v>
      </c>
      <c r="D18" s="24">
        <v>-20.046000000000003</v>
      </c>
      <c r="G18" s="3"/>
    </row>
    <row r="19" spans="1:8" x14ac:dyDescent="0.2">
      <c r="A19" s="3" t="s">
        <v>114</v>
      </c>
      <c r="B19" s="16">
        <v>-14.6592</v>
      </c>
      <c r="C19" s="25">
        <v>-19.971333333333334</v>
      </c>
      <c r="D19" s="24">
        <v>-19.987333333333336</v>
      </c>
      <c r="G19" s="3"/>
    </row>
    <row r="20" spans="1:8" x14ac:dyDescent="0.2">
      <c r="A20" s="3" t="s">
        <v>115</v>
      </c>
      <c r="D20" s="24">
        <v>-19.851333333333333</v>
      </c>
      <c r="G20" s="3"/>
    </row>
    <row r="21" spans="1:8" x14ac:dyDescent="0.2">
      <c r="A21" s="3" t="s">
        <v>116</v>
      </c>
      <c r="D21" s="24">
        <v>-20.032</v>
      </c>
      <c r="H21" s="3"/>
    </row>
    <row r="22" spans="1:8" x14ac:dyDescent="0.2">
      <c r="A22" s="3" t="s">
        <v>117</v>
      </c>
      <c r="D22" s="24">
        <v>-20.329666666666668</v>
      </c>
      <c r="H22" s="3"/>
    </row>
    <row r="23" spans="1:8" x14ac:dyDescent="0.2">
      <c r="A23" s="3" t="s">
        <v>118</v>
      </c>
      <c r="B23" s="16">
        <v>-13.834199999999999</v>
      </c>
      <c r="C23" s="25">
        <v>-19.527999999999999</v>
      </c>
      <c r="D23" s="24">
        <v>-20.090333333333334</v>
      </c>
      <c r="H23" s="3"/>
    </row>
    <row r="24" spans="1:8" x14ac:dyDescent="0.2">
      <c r="H24" s="18"/>
    </row>
    <row r="25" spans="1:8" x14ac:dyDescent="0.2">
      <c r="H25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with re-weighs</vt:lpstr>
      <vt:lpstr>Postcrania</vt:lpstr>
      <vt:lpstr>Dentine</vt:lpstr>
      <vt:lpstr>Fauna</vt:lpstr>
      <vt:lpstr>All C&amp;N</vt:lpstr>
      <vt:lpstr>Carbonate</vt:lpstr>
      <vt:lpstr>Carbon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S.A. Leggett</dc:creator>
  <cp:lastModifiedBy>S.A. Leggett</cp:lastModifiedBy>
  <dcterms:created xsi:type="dcterms:W3CDTF">2019-07-16T10:58:02Z</dcterms:created>
  <dcterms:modified xsi:type="dcterms:W3CDTF">2020-04-19T19:38:37Z</dcterms:modified>
</cp:coreProperties>
</file>