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ropbox/PhD Cantab/Run_Files/Results/Cleaned data/"/>
    </mc:Choice>
  </mc:AlternateContent>
  <xr:revisionPtr revIDLastSave="0" documentId="13_ncr:1_{65FA4D3B-4A23-1048-B64C-3C139AB4B4AF}" xr6:coauthVersionLast="43" xr6:coauthVersionMax="43" xr10:uidLastSave="{00000000-0000-0000-0000-000000000000}"/>
  <bookViews>
    <workbookView xWindow="400" yWindow="460" windowWidth="27640" windowHeight="16540" activeTab="3" xr2:uid="{C47DCF75-C9E2-FF46-B4EB-6CF6E23F19DA}"/>
  </bookViews>
  <sheets>
    <sheet name="Raw with re-weighs" sheetId="1" r:id="rId1"/>
    <sheet name="Postcrania" sheetId="2" r:id="rId2"/>
    <sheet name="Dentine" sheetId="3" r:id="rId3"/>
    <sheet name="Fauna" sheetId="4" r:id="rId4"/>
    <sheet name="All C&amp;N" sheetId="5" r:id="rId5"/>
    <sheet name="Carbonate" sheetId="6" r:id="rId6"/>
    <sheet name="Carbon Only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1" i="1" l="1"/>
  <c r="O21" i="1"/>
  <c r="AH21" i="1"/>
  <c r="AG21" i="1"/>
  <c r="AE21" i="1"/>
  <c r="AD21" i="1"/>
  <c r="AH24" i="1"/>
  <c r="AG24" i="1"/>
  <c r="AE24" i="1"/>
  <c r="AD24" i="1"/>
  <c r="V24" i="1"/>
  <c r="O24" i="1"/>
  <c r="H24" i="1"/>
  <c r="AK24" i="1" s="1"/>
  <c r="AH23" i="1"/>
  <c r="AG23" i="1"/>
  <c r="AE23" i="1"/>
  <c r="AD23" i="1"/>
  <c r="V23" i="1"/>
  <c r="O23" i="1"/>
  <c r="AJ23" i="1" s="1"/>
  <c r="H23" i="1"/>
  <c r="AK23" i="1" s="1"/>
  <c r="AJ22" i="1"/>
  <c r="AH22" i="1"/>
  <c r="AG22" i="1"/>
  <c r="AE22" i="1"/>
  <c r="AD22" i="1"/>
  <c r="V22" i="1"/>
  <c r="O22" i="1"/>
  <c r="H22" i="1"/>
  <c r="AK22" i="1" s="1"/>
  <c r="AJ24" i="1" l="1"/>
  <c r="AJ21" i="1" l="1"/>
  <c r="AK21" i="1"/>
  <c r="AH20" i="1"/>
  <c r="AG20" i="1"/>
  <c r="AE20" i="1"/>
  <c r="AD20" i="1"/>
  <c r="V20" i="1"/>
  <c r="O20" i="1"/>
  <c r="H20" i="1"/>
  <c r="AH19" i="1"/>
  <c r="AG19" i="1"/>
  <c r="AE19" i="1"/>
  <c r="AD19" i="1"/>
  <c r="V19" i="1"/>
  <c r="O19" i="1"/>
  <c r="H19" i="1"/>
  <c r="AH18" i="1"/>
  <c r="AG18" i="1"/>
  <c r="AE18" i="1"/>
  <c r="AD18" i="1"/>
  <c r="V18" i="1"/>
  <c r="O18" i="1"/>
  <c r="H18" i="1"/>
  <c r="AK18" i="1" s="1"/>
  <c r="AH17" i="1"/>
  <c r="AG17" i="1"/>
  <c r="AE17" i="1"/>
  <c r="AD17" i="1"/>
  <c r="V17" i="1"/>
  <c r="O17" i="1"/>
  <c r="H17" i="1"/>
  <c r="AH16" i="1"/>
  <c r="AG16" i="1"/>
  <c r="AE16" i="1"/>
  <c r="AD16" i="1"/>
  <c r="V16" i="1"/>
  <c r="O16" i="1"/>
  <c r="H16" i="1"/>
  <c r="AH15" i="1"/>
  <c r="AG15" i="1"/>
  <c r="AE15" i="1"/>
  <c r="AD15" i="1"/>
  <c r="V15" i="1"/>
  <c r="O15" i="1"/>
  <c r="H15" i="1"/>
  <c r="AH14" i="1"/>
  <c r="AG14" i="1"/>
  <c r="AE14" i="1"/>
  <c r="AD14" i="1"/>
  <c r="V14" i="1"/>
  <c r="O14" i="1"/>
  <c r="H14" i="1"/>
  <c r="AH13" i="1"/>
  <c r="AG13" i="1"/>
  <c r="AE13" i="1"/>
  <c r="AD13" i="1"/>
  <c r="V13" i="1"/>
  <c r="O13" i="1"/>
  <c r="H13" i="1"/>
  <c r="AJ13" i="1" s="1"/>
  <c r="AH12" i="1"/>
  <c r="AG12" i="1"/>
  <c r="AE12" i="1"/>
  <c r="AD12" i="1"/>
  <c r="V12" i="1"/>
  <c r="O12" i="1"/>
  <c r="H12" i="1"/>
  <c r="AH11" i="1"/>
  <c r="AG11" i="1"/>
  <c r="AE11" i="1"/>
  <c r="AD11" i="1"/>
  <c r="V11" i="1"/>
  <c r="O11" i="1"/>
  <c r="H11" i="1"/>
  <c r="AH10" i="1"/>
  <c r="AG10" i="1"/>
  <c r="AE10" i="1"/>
  <c r="AD10" i="1"/>
  <c r="V10" i="1"/>
  <c r="O10" i="1"/>
  <c r="H10" i="1"/>
  <c r="AJ10" i="1" s="1"/>
  <c r="AH9" i="1"/>
  <c r="AG9" i="1"/>
  <c r="AE9" i="1"/>
  <c r="AD9" i="1"/>
  <c r="V9" i="1"/>
  <c r="O9" i="1"/>
  <c r="H9" i="1"/>
  <c r="AH8" i="1"/>
  <c r="AG8" i="1"/>
  <c r="AE8" i="1"/>
  <c r="AD8" i="1"/>
  <c r="V8" i="1"/>
  <c r="O8" i="1"/>
  <c r="H8" i="1"/>
  <c r="AH7" i="1"/>
  <c r="AG7" i="1"/>
  <c r="AE7" i="1"/>
  <c r="AD7" i="1"/>
  <c r="V7" i="1"/>
  <c r="O7" i="1"/>
  <c r="H7" i="1"/>
  <c r="AH6" i="1"/>
  <c r="AG6" i="1"/>
  <c r="AE6" i="1"/>
  <c r="AD6" i="1"/>
  <c r="V6" i="1"/>
  <c r="O6" i="1"/>
  <c r="AJ6" i="1" s="1"/>
  <c r="H6" i="1"/>
  <c r="AH5" i="1"/>
  <c r="AG5" i="1"/>
  <c r="AE5" i="1"/>
  <c r="AD5" i="1"/>
  <c r="V5" i="1"/>
  <c r="O5" i="1"/>
  <c r="H5" i="1"/>
  <c r="AH4" i="1"/>
  <c r="AG4" i="1"/>
  <c r="AE4" i="1"/>
  <c r="AD4" i="1"/>
  <c r="V4" i="1"/>
  <c r="O4" i="1"/>
  <c r="H4" i="1"/>
  <c r="AH3" i="1"/>
  <c r="AG3" i="1"/>
  <c r="AE3" i="1"/>
  <c r="AD3" i="1"/>
  <c r="V3" i="1"/>
  <c r="O3" i="1"/>
  <c r="H3" i="1"/>
  <c r="AK6" i="1" l="1"/>
  <c r="AK7" i="1"/>
  <c r="AJ12" i="1"/>
  <c r="AK19" i="1"/>
  <c r="AJ20" i="1"/>
  <c r="AJ11" i="1"/>
  <c r="AJ14" i="1"/>
  <c r="AK3" i="1"/>
  <c r="AJ4" i="1"/>
  <c r="AK8" i="1"/>
  <c r="AJ8" i="1"/>
  <c r="AK12" i="1"/>
  <c r="AJ15" i="1"/>
  <c r="AJ17" i="1"/>
  <c r="AJ5" i="1"/>
  <c r="AK16" i="1"/>
  <c r="AJ19" i="1"/>
  <c r="AJ3" i="1"/>
  <c r="AK10" i="1"/>
  <c r="AK11" i="1"/>
  <c r="AK4" i="1"/>
  <c r="AJ7" i="1"/>
  <c r="AJ9" i="1"/>
  <c r="AK14" i="1"/>
  <c r="AK15" i="1"/>
  <c r="AJ16" i="1"/>
  <c r="AJ18" i="1"/>
  <c r="AK20" i="1"/>
  <c r="AK17" i="1"/>
  <c r="AK5" i="1"/>
  <c r="AK9" i="1"/>
  <c r="AK13" i="1"/>
</calcChain>
</file>

<file path=xl/sharedStrings.xml><?xml version="1.0" encoding="utf-8"?>
<sst xmlns="http://schemas.openxmlformats.org/spreadsheetml/2006/main" count="204" uniqueCount="56">
  <si>
    <t>Identifier 1</t>
  </si>
  <si>
    <t>Date</t>
  </si>
  <si>
    <t>Amount</t>
  </si>
  <si>
    <t>Amt%C</t>
  </si>
  <si>
    <t>d 13C/12C</t>
  </si>
  <si>
    <t>Amt%N</t>
  </si>
  <si>
    <t>d 15N/14N</t>
  </si>
  <si>
    <t>C/N ratio</t>
  </si>
  <si>
    <t>Mean d13C</t>
  </si>
  <si>
    <t>Std dev C</t>
  </si>
  <si>
    <t>Reps-C</t>
  </si>
  <si>
    <t>Mean d15N</t>
  </si>
  <si>
    <t>Std dev N</t>
  </si>
  <si>
    <t>Reps-N</t>
  </si>
  <si>
    <t>Mean C/N</t>
  </si>
  <si>
    <t>Std dev C/N</t>
  </si>
  <si>
    <t>Reps-CN</t>
  </si>
  <si>
    <t>Aliquot a</t>
  </si>
  <si>
    <t>Aliquot b</t>
  </si>
  <si>
    <t>Aliquot c</t>
  </si>
  <si>
    <t>KD_AE.3_R</t>
  </si>
  <si>
    <t>KD_AE.5_R</t>
  </si>
  <si>
    <t>KD_AN_R</t>
  </si>
  <si>
    <t>KD_AO.1_R</t>
  </si>
  <si>
    <t>KD_AP_R</t>
  </si>
  <si>
    <t>KD_CC.3_R</t>
  </si>
  <si>
    <t>KD_CC.5_R</t>
  </si>
  <si>
    <t>KD_DDVV_R</t>
  </si>
  <si>
    <t>KD_FF_R</t>
  </si>
  <si>
    <t>KD_K_R</t>
  </si>
  <si>
    <t>KD_PP.1_R</t>
  </si>
  <si>
    <t>KD_S_R</t>
  </si>
  <si>
    <t>KD_U_R</t>
  </si>
  <si>
    <t>KD_V_R</t>
  </si>
  <si>
    <t>KD_XX_R</t>
  </si>
  <si>
    <t>KD_Y.1_R</t>
  </si>
  <si>
    <t>KD_Z.1_R</t>
  </si>
  <si>
    <t>KD_ZZ.1_R</t>
  </si>
  <si>
    <t>02/06/18</t>
  </si>
  <si>
    <t>02/09/18</t>
  </si>
  <si>
    <t>02/10/18</t>
  </si>
  <si>
    <t>KD_HH_OVI_A</t>
  </si>
  <si>
    <t>03/23/19</t>
  </si>
  <si>
    <t>03/25/19</t>
  </si>
  <si>
    <t>04/24/19</t>
  </si>
  <si>
    <t>KD_TP_OVI_V</t>
  </si>
  <si>
    <t>09/19/18</t>
  </si>
  <si>
    <t>09/20/18</t>
  </si>
  <si>
    <t>09/21/18</t>
  </si>
  <si>
    <t>KD_TP_OVI_T</t>
  </si>
  <si>
    <t>KD_TP_COW_L</t>
  </si>
  <si>
    <t>reweighed</t>
  </si>
  <si>
    <t>06/20/19</t>
  </si>
  <si>
    <t>ID</t>
  </si>
  <si>
    <t>d13C</t>
  </si>
  <si>
    <t>d15N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</si>
</sst>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quotePrefix="1" applyFont="1"/>
    <xf numFmtId="0" fontId="1" fillId="0" borderId="0" xfId="0" applyFont="1"/>
    <xf numFmtId="0" fontId="0" fillId="0" borderId="0" xfId="0" quotePrefix="1"/>
    <xf numFmtId="164" fontId="0" fillId="0" borderId="0" xfId="0" applyNumberFormat="1"/>
    <xf numFmtId="0" fontId="0" fillId="2" borderId="0" xfId="0" quotePrefix="1" applyFill="1"/>
    <xf numFmtId="0" fontId="2" fillId="2" borderId="0" xfId="0" quotePrefix="1" applyFont="1" applyFill="1"/>
    <xf numFmtId="0" fontId="3" fillId="2" borderId="0" xfId="0" quotePrefix="1" applyFont="1" applyFill="1"/>
    <xf numFmtId="0" fontId="0" fillId="2" borderId="0" xfId="0" applyFill="1"/>
    <xf numFmtId="0" fontId="4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Human Ribs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C&amp;N'!$B$2:$B$19</c:f>
              <c:numCache>
                <c:formatCode>0.00</c:formatCode>
                <c:ptCount val="18"/>
                <c:pt idx="0">
                  <c:v>-20.080666666666669</c:v>
                </c:pt>
                <c:pt idx="1">
                  <c:v>-19.736999999999998</c:v>
                </c:pt>
                <c:pt idx="2">
                  <c:v>-20.523333333333337</c:v>
                </c:pt>
                <c:pt idx="3">
                  <c:v>-20.120333333333335</c:v>
                </c:pt>
                <c:pt idx="4">
                  <c:v>-20.210000000000004</c:v>
                </c:pt>
                <c:pt idx="5">
                  <c:v>-19.953000000000003</c:v>
                </c:pt>
                <c:pt idx="6">
                  <c:v>-19.924000000000003</c:v>
                </c:pt>
                <c:pt idx="7">
                  <c:v>-20.276000000000003</c:v>
                </c:pt>
                <c:pt idx="8">
                  <c:v>-20.233666666666668</c:v>
                </c:pt>
                <c:pt idx="9">
                  <c:v>-20.324333333333335</c:v>
                </c:pt>
                <c:pt idx="10">
                  <c:v>-20.265333333333334</c:v>
                </c:pt>
                <c:pt idx="11">
                  <c:v>-19.363000000000003</c:v>
                </c:pt>
                <c:pt idx="12">
                  <c:v>-19.591333333333335</c:v>
                </c:pt>
                <c:pt idx="13">
                  <c:v>-19.936</c:v>
                </c:pt>
                <c:pt idx="14">
                  <c:v>-20.551666666666666</c:v>
                </c:pt>
                <c:pt idx="15">
                  <c:v>-19.927000000000003</c:v>
                </c:pt>
                <c:pt idx="16">
                  <c:v>-20.325333333333337</c:v>
                </c:pt>
                <c:pt idx="17">
                  <c:v>-20.215666666666667</c:v>
                </c:pt>
              </c:numCache>
            </c:numRef>
          </c:xVal>
          <c:yVal>
            <c:numRef>
              <c:f>'All C&amp;N'!$C$2:$C$19</c:f>
              <c:numCache>
                <c:formatCode>0.00</c:formatCode>
                <c:ptCount val="18"/>
                <c:pt idx="0">
                  <c:v>10.426666666666668</c:v>
                </c:pt>
                <c:pt idx="1">
                  <c:v>9.9885238095238105</c:v>
                </c:pt>
                <c:pt idx="2">
                  <c:v>9.8670476190476197</c:v>
                </c:pt>
                <c:pt idx="3">
                  <c:v>11.365571428571428</c:v>
                </c:pt>
                <c:pt idx="4">
                  <c:v>9.3697619047619032</c:v>
                </c:pt>
                <c:pt idx="5">
                  <c:v>11.445285714285715</c:v>
                </c:pt>
                <c:pt idx="6">
                  <c:v>10.839142857142859</c:v>
                </c:pt>
                <c:pt idx="7">
                  <c:v>10.809333333333333</c:v>
                </c:pt>
                <c:pt idx="8">
                  <c:v>7.930190476190476</c:v>
                </c:pt>
                <c:pt idx="9">
                  <c:v>10.775047619047619</c:v>
                </c:pt>
                <c:pt idx="10">
                  <c:v>10.594238095238095</c:v>
                </c:pt>
                <c:pt idx="11">
                  <c:v>12.109428571428571</c:v>
                </c:pt>
                <c:pt idx="12">
                  <c:v>11.31595238095238</c:v>
                </c:pt>
                <c:pt idx="13">
                  <c:v>10.719142857142856</c:v>
                </c:pt>
                <c:pt idx="14">
                  <c:v>10.737333333333334</c:v>
                </c:pt>
                <c:pt idx="15">
                  <c:v>11.519190476190476</c:v>
                </c:pt>
                <c:pt idx="16">
                  <c:v>9.6290476190476184</c:v>
                </c:pt>
                <c:pt idx="17">
                  <c:v>10.378571428571428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4-1F44-93F7-918E1A32F089}"/>
            </c:ext>
          </c:extLst>
        </c:ser>
        <c:ser>
          <c:idx val="1"/>
          <c:order val="1"/>
          <c:tx>
            <c:v>Ovicaprids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C&amp;N'!$B$20:$B$22</c:f>
              <c:numCache>
                <c:formatCode>0.00</c:formatCode>
                <c:ptCount val="3"/>
                <c:pt idx="0">
                  <c:v>-21.931666666666668</c:v>
                </c:pt>
                <c:pt idx="1">
                  <c:v>-20.13</c:v>
                </c:pt>
                <c:pt idx="2">
                  <c:v>-21.581</c:v>
                </c:pt>
              </c:numCache>
            </c:numRef>
          </c:xVal>
          <c:yVal>
            <c:numRef>
              <c:f>'All C&amp;N'!$C$20:$C$22</c:f>
              <c:numCache>
                <c:formatCode>0.00</c:formatCode>
                <c:ptCount val="3"/>
                <c:pt idx="0">
                  <c:v>8.4003333333333341</c:v>
                </c:pt>
                <c:pt idx="1">
                  <c:v>11.517666666666665</c:v>
                </c:pt>
                <c:pt idx="2">
                  <c:v>5.6886666666666672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34-1F44-93F7-918E1A32F089}"/>
            </c:ext>
          </c:extLst>
        </c:ser>
        <c:ser>
          <c:idx val="2"/>
          <c:order val="2"/>
          <c:tx>
            <c:v>Cow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C&amp;N'!$B$23</c:f>
              <c:numCache>
                <c:formatCode>0.00</c:formatCode>
                <c:ptCount val="1"/>
                <c:pt idx="0">
                  <c:v>-22.346999999999998</c:v>
                </c:pt>
              </c:numCache>
            </c:numRef>
          </c:xVal>
          <c:yVal>
            <c:numRef>
              <c:f>'All C&amp;N'!$C$23</c:f>
              <c:numCache>
                <c:formatCode>0.00</c:formatCode>
                <c:ptCount val="1"/>
                <c:pt idx="0">
                  <c:v>4.637666666666667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34-1F44-93F7-918E1A32F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70144"/>
        <c:axId val="475608976"/>
      </c:scatterChart>
      <c:valAx>
        <c:axId val="5522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08976"/>
        <c:crosses val="autoZero"/>
        <c:crossBetween val="midCat"/>
      </c:valAx>
      <c:valAx>
        <c:axId val="4756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7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488950</xdr:colOff>
      <xdr:row>1</xdr:row>
      <xdr:rowOff>38100</xdr:rowOff>
    </xdr:from>
    <xdr:to>
      <xdr:col>14</xdr:col>
      <xdr:colOff>698500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372FB-5617-8D4B-BD8C-81738F1C1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AF9-9D50-C54D-8BC0-AA14EBFEED0B}">
  <dimension ref="A1:AL24"/>
  <sheetViews>
    <sheetView workbookViewId="0">
      <selection activeCell="A21" sqref="A21"/>
    </sheetView>
  </sheetViews>
  <sheetFormatPr baseColWidth="10" defaultRowHeight="16" x14ac:dyDescent="0.2"/>
  <cols>
    <col min="1" max="1" width="13.33203125" bestFit="1" customWidth="1"/>
  </cols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2" t="s">
        <v>7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2" t="s">
        <v>7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2" t="s">
        <v>7</v>
      </c>
      <c r="AD1" s="2" t="s">
        <v>8</v>
      </c>
      <c r="AE1" s="2" t="s">
        <v>9</v>
      </c>
      <c r="AF1" s="2" t="s">
        <v>10</v>
      </c>
      <c r="AG1" s="2" t="s">
        <v>11</v>
      </c>
      <c r="AH1" s="2" t="s">
        <v>12</v>
      </c>
      <c r="AI1" s="2" t="s">
        <v>13</v>
      </c>
      <c r="AJ1" s="2" t="s">
        <v>14</v>
      </c>
      <c r="AK1" s="2" t="s">
        <v>15</v>
      </c>
      <c r="AL1" s="2" t="s">
        <v>16</v>
      </c>
    </row>
    <row r="2" spans="1:38" x14ac:dyDescent="0.2">
      <c r="A2" s="3"/>
      <c r="B2" s="3"/>
      <c r="C2" s="3" t="s">
        <v>17</v>
      </c>
      <c r="D2" s="3" t="s">
        <v>17</v>
      </c>
      <c r="E2" s="3" t="s">
        <v>17</v>
      </c>
      <c r="F2" s="3" t="s">
        <v>17</v>
      </c>
      <c r="G2" s="3" t="s">
        <v>17</v>
      </c>
      <c r="H2" s="3" t="s">
        <v>17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18</v>
      </c>
      <c r="Q2" t="s">
        <v>19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</row>
    <row r="3" spans="1:38" x14ac:dyDescent="0.2">
      <c r="A3" s="3" t="s">
        <v>20</v>
      </c>
      <c r="B3" s="3" t="s">
        <v>38</v>
      </c>
      <c r="C3" s="3">
        <v>0.81</v>
      </c>
      <c r="D3" s="3">
        <v>41.890341399999997</v>
      </c>
      <c r="E3">
        <v>-20.217000000000002</v>
      </c>
      <c r="F3" s="3">
        <v>15.2091653</v>
      </c>
      <c r="G3" s="4">
        <v>10.468</v>
      </c>
      <c r="H3">
        <f t="shared" ref="H3:H20" si="0">(D3/F3)*(14/12)</f>
        <v>3.2133298575344345</v>
      </c>
      <c r="I3" s="3" t="s">
        <v>39</v>
      </c>
      <c r="J3" s="3">
        <v>0.72</v>
      </c>
      <c r="K3" s="3">
        <v>36.437157300000003</v>
      </c>
      <c r="L3">
        <v>-20.068000000000001</v>
      </c>
      <c r="M3" s="3">
        <v>13.325560400000001</v>
      </c>
      <c r="N3">
        <v>10.308</v>
      </c>
      <c r="O3">
        <f t="shared" ref="O3:O20" si="1">(K3/M3)*(14/12)</f>
        <v>3.19011100276128</v>
      </c>
      <c r="P3" s="3" t="s">
        <v>40</v>
      </c>
      <c r="Q3" s="3">
        <v>0.85</v>
      </c>
      <c r="R3" s="3">
        <v>38.017889400000001</v>
      </c>
      <c r="S3">
        <v>-19.957000000000001</v>
      </c>
      <c r="T3" s="3">
        <v>13.8340915</v>
      </c>
      <c r="U3">
        <v>10.504</v>
      </c>
      <c r="V3">
        <f t="shared" ref="V3:V20" si="2">(R3/T3)*(14/12)</f>
        <v>3.2061523013636282</v>
      </c>
      <c r="AD3" s="4">
        <f>AVERAGE(E3,L3,S3)</f>
        <v>-20.080666666666669</v>
      </c>
      <c r="AE3">
        <f>STDEV(E3,L3,S3)</f>
        <v>0.13046199957586707</v>
      </c>
      <c r="AF3">
        <v>3</v>
      </c>
      <c r="AG3" s="4">
        <f>AVERAGE(G3,N3,U3)</f>
        <v>10.426666666666668</v>
      </c>
      <c r="AH3">
        <f>STDEV(G3,N3,U3)</f>
        <v>0.10433280085061131</v>
      </c>
      <c r="AI3">
        <v>3</v>
      </c>
      <c r="AJ3">
        <f>AVERAGE(H3,O3,V3)</f>
        <v>3.2031977205531139</v>
      </c>
      <c r="AK3">
        <f>STDEV(H3,O3,V3)</f>
        <v>1.1888059768885845E-2</v>
      </c>
      <c r="AL3">
        <v>3</v>
      </c>
    </row>
    <row r="4" spans="1:38" x14ac:dyDescent="0.2">
      <c r="A4" s="3" t="s">
        <v>21</v>
      </c>
      <c r="B4" s="3" t="s">
        <v>38</v>
      </c>
      <c r="C4" s="3">
        <v>0.8</v>
      </c>
      <c r="D4" s="3">
        <v>42.733306900000002</v>
      </c>
      <c r="E4">
        <v>-19.733000000000001</v>
      </c>
      <c r="F4" s="3">
        <v>16.118794000000001</v>
      </c>
      <c r="G4" s="4">
        <v>9.9565714285714293</v>
      </c>
      <c r="H4">
        <f t="shared" si="0"/>
        <v>3.0930058859655798</v>
      </c>
      <c r="I4" s="3" t="s">
        <v>39</v>
      </c>
      <c r="J4" s="3">
        <v>0.78</v>
      </c>
      <c r="K4" s="3">
        <v>40.516649000000001</v>
      </c>
      <c r="L4">
        <v>-19.821000000000002</v>
      </c>
      <c r="M4" s="3">
        <v>14.8759678</v>
      </c>
      <c r="N4">
        <v>9.9540000000000006</v>
      </c>
      <c r="O4">
        <f t="shared" si="1"/>
        <v>3.17756965253268</v>
      </c>
      <c r="P4" s="3" t="s">
        <v>40</v>
      </c>
      <c r="Q4" s="3">
        <v>0.89</v>
      </c>
      <c r="R4" s="3">
        <v>41.486007399999998</v>
      </c>
      <c r="S4">
        <v>-19.657</v>
      </c>
      <c r="T4" s="3">
        <v>15.3255488</v>
      </c>
      <c r="U4">
        <v>10.055</v>
      </c>
      <c r="V4">
        <f t="shared" si="2"/>
        <v>3.1581473915418066</v>
      </c>
      <c r="AD4" s="4">
        <f>AVERAGE(E4,L4,S4)</f>
        <v>-19.736999999999998</v>
      </c>
      <c r="AE4">
        <f>STDEV(E4,L4,S4)</f>
        <v>8.2073138114733504E-2</v>
      </c>
      <c r="AF4">
        <v>3</v>
      </c>
      <c r="AG4" s="4">
        <f>AVERAGE(G4,N4,U4)</f>
        <v>9.9885238095238105</v>
      </c>
      <c r="AH4">
        <f>STDEV(G4,N4,U4)</f>
        <v>5.7584424859457389E-2</v>
      </c>
      <c r="AI4">
        <v>3</v>
      </c>
      <c r="AJ4">
        <f>AVERAGE(H4,O4,V4)</f>
        <v>3.1429076433466889</v>
      </c>
      <c r="AK4">
        <f>STDEV(H4,O4,V4)</f>
        <v>4.4293849435239875E-2</v>
      </c>
      <c r="AL4">
        <v>3</v>
      </c>
    </row>
    <row r="5" spans="1:38" x14ac:dyDescent="0.2">
      <c r="A5" s="3" t="s">
        <v>22</v>
      </c>
      <c r="B5" s="3" t="s">
        <v>38</v>
      </c>
      <c r="C5" s="3">
        <v>0.73</v>
      </c>
      <c r="D5" s="3">
        <v>41.654085899999998</v>
      </c>
      <c r="E5">
        <v>-20.567</v>
      </c>
      <c r="F5" s="3">
        <v>15.7158266</v>
      </c>
      <c r="G5" s="4">
        <v>9.8581428571428589</v>
      </c>
      <c r="H5">
        <f t="shared" si="0"/>
        <v>3.0921971072142016</v>
      </c>
      <c r="I5" s="3" t="s">
        <v>39</v>
      </c>
      <c r="J5" s="3">
        <v>0.75</v>
      </c>
      <c r="K5" s="3">
        <v>40.0314695</v>
      </c>
      <c r="L5">
        <v>-20.541</v>
      </c>
      <c r="M5" s="3">
        <v>14.8735681</v>
      </c>
      <c r="N5">
        <v>9.7769999999999992</v>
      </c>
      <c r="O5">
        <f t="shared" si="1"/>
        <v>3.1400253637412892</v>
      </c>
      <c r="P5" s="3" t="s">
        <v>40</v>
      </c>
      <c r="Q5" s="3">
        <v>0.85</v>
      </c>
      <c r="R5" s="3">
        <v>41.023640200000003</v>
      </c>
      <c r="S5">
        <v>-20.462</v>
      </c>
      <c r="T5" s="3">
        <v>15.185851400000001</v>
      </c>
      <c r="U5">
        <v>9.9659999999999993</v>
      </c>
      <c r="V5">
        <f t="shared" si="2"/>
        <v>3.151677986699295</v>
      </c>
      <c r="AD5" s="4">
        <f>AVERAGE(E5,L5,S5)</f>
        <v>-20.523333333333337</v>
      </c>
      <c r="AE5">
        <f>STDEV(E5,L5,S5)</f>
        <v>5.4683940360341292E-2</v>
      </c>
      <c r="AF5">
        <v>3</v>
      </c>
      <c r="AG5" s="4">
        <f>AVERAGE(G5,N5,U5)</f>
        <v>9.8670476190476197</v>
      </c>
      <c r="AH5">
        <f>STDEV(G5,N5,U5)</f>
        <v>9.4814139707299766E-2</v>
      </c>
      <c r="AI5">
        <v>3</v>
      </c>
      <c r="AJ5">
        <f>AVERAGE(H5,O5,V5)</f>
        <v>3.1279668192182619</v>
      </c>
      <c r="AK5">
        <f>STDEV(H5,O5,V5)</f>
        <v>3.1520630198180105E-2</v>
      </c>
      <c r="AL5">
        <v>3</v>
      </c>
    </row>
    <row r="6" spans="1:38" x14ac:dyDescent="0.2">
      <c r="A6" s="3" t="s">
        <v>23</v>
      </c>
      <c r="B6" s="3" t="s">
        <v>38</v>
      </c>
      <c r="C6" s="3">
        <v>0.9</v>
      </c>
      <c r="D6" s="3">
        <v>42.989483900000003</v>
      </c>
      <c r="E6">
        <v>-20.148</v>
      </c>
      <c r="F6" s="3">
        <v>16.127763099999999</v>
      </c>
      <c r="G6" s="4">
        <v>11.288714285714287</v>
      </c>
      <c r="H6">
        <f t="shared" si="0"/>
        <v>3.1098173734541859</v>
      </c>
      <c r="I6" s="3" t="s">
        <v>39</v>
      </c>
      <c r="J6" s="3">
        <v>0.88</v>
      </c>
      <c r="K6" s="3">
        <v>41.619462900000002</v>
      </c>
      <c r="L6">
        <v>-20.016999999999999</v>
      </c>
      <c r="M6" s="3">
        <v>15.3149499</v>
      </c>
      <c r="N6">
        <v>11.346</v>
      </c>
      <c r="O6">
        <f t="shared" si="1"/>
        <v>3.1704994379380897</v>
      </c>
      <c r="P6" s="3" t="s">
        <v>40</v>
      </c>
      <c r="Q6" s="3">
        <v>0.84</v>
      </c>
      <c r="R6" s="3">
        <v>41.508113899999998</v>
      </c>
      <c r="S6">
        <v>-20.196000000000002</v>
      </c>
      <c r="T6" s="3">
        <v>15.233477000000001</v>
      </c>
      <c r="U6">
        <v>11.462</v>
      </c>
      <c r="V6">
        <f t="shared" si="2"/>
        <v>3.1789284142637517</v>
      </c>
      <c r="AD6" s="4">
        <f>AVERAGE(E6,L6,S6)</f>
        <v>-20.120333333333335</v>
      </c>
      <c r="AE6">
        <f>STDEV(E6,L6,S6)</f>
        <v>9.265167744479047E-2</v>
      </c>
      <c r="AF6">
        <v>3</v>
      </c>
      <c r="AG6" s="4">
        <f>AVERAGE(G6,N6,U6)</f>
        <v>11.365571428571428</v>
      </c>
      <c r="AH6">
        <f>STDEV(G6,N6,U6)</f>
        <v>8.8285136382758991E-2</v>
      </c>
      <c r="AI6">
        <v>3</v>
      </c>
      <c r="AJ6">
        <f>AVERAGE(H6,O6,V6)</f>
        <v>3.1530817418853423</v>
      </c>
      <c r="AK6">
        <f>STDEV(H6,O6,V6)</f>
        <v>3.7704324583325809E-2</v>
      </c>
      <c r="AL6">
        <v>3</v>
      </c>
    </row>
    <row r="7" spans="1:38" x14ac:dyDescent="0.2">
      <c r="A7" s="3" t="s">
        <v>24</v>
      </c>
      <c r="B7" s="3" t="s">
        <v>38</v>
      </c>
      <c r="C7" s="3">
        <v>0.8</v>
      </c>
      <c r="D7" s="3">
        <v>44.122744500000003</v>
      </c>
      <c r="E7">
        <v>-20.200000000000003</v>
      </c>
      <c r="F7" s="3">
        <v>16.172854999999998</v>
      </c>
      <c r="G7" s="4">
        <v>9.3592857142857149</v>
      </c>
      <c r="H7">
        <f t="shared" si="0"/>
        <v>3.1828972219190743</v>
      </c>
      <c r="I7" s="3" t="s">
        <v>39</v>
      </c>
      <c r="J7" s="3">
        <v>0.78</v>
      </c>
      <c r="K7" s="3">
        <v>42.906065099999999</v>
      </c>
      <c r="L7">
        <v>-20.326000000000001</v>
      </c>
      <c r="M7" s="3">
        <v>15.4241569</v>
      </c>
      <c r="N7">
        <v>9.3190000000000008</v>
      </c>
      <c r="O7">
        <f t="shared" si="1"/>
        <v>3.2453686949981693</v>
      </c>
      <c r="P7" s="3" t="s">
        <v>40</v>
      </c>
      <c r="Q7" s="3">
        <v>0.9</v>
      </c>
      <c r="R7" s="3">
        <v>41.2508196</v>
      </c>
      <c r="S7">
        <v>-20.104000000000003</v>
      </c>
      <c r="T7" s="3">
        <v>15.0437805</v>
      </c>
      <c r="U7">
        <v>9.4309999999999992</v>
      </c>
      <c r="V7">
        <f t="shared" si="2"/>
        <v>3.1990599836257911</v>
      </c>
      <c r="AD7" s="4">
        <f>AVERAGE(E7,L7,S7)</f>
        <v>-20.210000000000004</v>
      </c>
      <c r="AE7">
        <f>STDEV(E7,L7,S7)</f>
        <v>0.11133732527773307</v>
      </c>
      <c r="AF7">
        <v>3</v>
      </c>
      <c r="AG7" s="4">
        <f>AVERAGE(G7,N7,U7)</f>
        <v>9.3697619047619032</v>
      </c>
      <c r="AH7">
        <f>STDEV(G7,N7,U7)</f>
        <v>5.6730176495142053E-2</v>
      </c>
      <c r="AI7">
        <v>3</v>
      </c>
      <c r="AJ7">
        <f>AVERAGE(H7,O7,V7)</f>
        <v>3.2091086335143451</v>
      </c>
      <c r="AK7">
        <f>STDEV(H7,O7,V7)</f>
        <v>3.2425341333670955E-2</v>
      </c>
      <c r="AL7">
        <v>3</v>
      </c>
    </row>
    <row r="8" spans="1:38" x14ac:dyDescent="0.2">
      <c r="A8" s="3" t="s">
        <v>25</v>
      </c>
      <c r="B8" s="3" t="s">
        <v>38</v>
      </c>
      <c r="C8" s="3">
        <v>0.83</v>
      </c>
      <c r="D8" s="3">
        <v>39.411882599999998</v>
      </c>
      <c r="E8">
        <v>-20.014000000000003</v>
      </c>
      <c r="F8" s="3">
        <v>14.558871</v>
      </c>
      <c r="G8" s="4">
        <v>11.403857142857143</v>
      </c>
      <c r="H8">
        <f t="shared" si="0"/>
        <v>3.1582483078529924</v>
      </c>
      <c r="I8" s="3" t="s">
        <v>39</v>
      </c>
      <c r="J8" s="3">
        <v>0.8</v>
      </c>
      <c r="K8" s="3">
        <v>41.134191399999999</v>
      </c>
      <c r="L8">
        <v>-19.920000000000002</v>
      </c>
      <c r="M8" s="3">
        <v>14.9341531</v>
      </c>
      <c r="N8">
        <v>11.452999999999999</v>
      </c>
      <c r="O8">
        <f t="shared" si="1"/>
        <v>3.2134323014718973</v>
      </c>
      <c r="P8" s="3" t="s">
        <v>40</v>
      </c>
      <c r="Q8" s="3">
        <v>0.86</v>
      </c>
      <c r="R8" s="3">
        <v>40.830793499999999</v>
      </c>
      <c r="S8">
        <v>-19.925000000000001</v>
      </c>
      <c r="T8" s="3">
        <v>14.859500199999999</v>
      </c>
      <c r="U8">
        <v>11.478999999999999</v>
      </c>
      <c r="V8">
        <f t="shared" si="2"/>
        <v>3.2057555845653547</v>
      </c>
      <c r="AD8" s="4">
        <f>AVERAGE(E8,L8,S8)</f>
        <v>-19.953000000000003</v>
      </c>
      <c r="AE8">
        <f>STDEV(E8,L8,S8)</f>
        <v>5.2886671288710357E-2</v>
      </c>
      <c r="AF8">
        <v>3</v>
      </c>
      <c r="AG8" s="4">
        <f>AVERAGE(G8,N8,U8)</f>
        <v>11.445285714285715</v>
      </c>
      <c r="AH8">
        <f>STDEV(G8,N8,U8)</f>
        <v>3.8160776956963696E-2</v>
      </c>
      <c r="AI8">
        <v>3</v>
      </c>
      <c r="AJ8">
        <f>AVERAGE(H8,O8,V8)</f>
        <v>3.1924787312967484</v>
      </c>
      <c r="AK8">
        <f>STDEV(H8,O8,V8)</f>
        <v>2.9891878704255383E-2</v>
      </c>
      <c r="AL8">
        <v>3</v>
      </c>
    </row>
    <row r="9" spans="1:38" x14ac:dyDescent="0.2">
      <c r="A9" s="3" t="s">
        <v>26</v>
      </c>
      <c r="B9" s="3" t="s">
        <v>38</v>
      </c>
      <c r="C9" s="3">
        <v>0.81</v>
      </c>
      <c r="D9" s="3">
        <v>43.520956200000001</v>
      </c>
      <c r="E9">
        <v>-19.915000000000003</v>
      </c>
      <c r="F9" s="3">
        <v>16.1716449</v>
      </c>
      <c r="G9" s="4">
        <v>10.884428571428574</v>
      </c>
      <c r="H9">
        <f t="shared" si="0"/>
        <v>3.1397207404671623</v>
      </c>
      <c r="I9" s="3" t="s">
        <v>39</v>
      </c>
      <c r="J9" s="3">
        <v>0.75</v>
      </c>
      <c r="K9" s="3">
        <v>42.299032799999999</v>
      </c>
      <c r="L9">
        <v>-19.951000000000001</v>
      </c>
      <c r="M9" s="3">
        <v>15.3645149</v>
      </c>
      <c r="N9">
        <v>10.731</v>
      </c>
      <c r="O9">
        <f t="shared" si="1"/>
        <v>3.211873067336477</v>
      </c>
      <c r="P9" s="3" t="s">
        <v>40</v>
      </c>
      <c r="Q9" s="3">
        <v>0.84</v>
      </c>
      <c r="R9" s="3">
        <v>39.865214199999997</v>
      </c>
      <c r="S9">
        <v>-19.906000000000002</v>
      </c>
      <c r="T9" s="3">
        <v>14.436444099999999</v>
      </c>
      <c r="U9">
        <v>10.901999999999999</v>
      </c>
      <c r="V9">
        <f t="shared" si="2"/>
        <v>3.2216670701247456</v>
      </c>
      <c r="AD9" s="4">
        <f>AVERAGE(E9,L9,S9)</f>
        <v>-19.924000000000003</v>
      </c>
      <c r="AE9">
        <f>STDEV(E9,L9,S9)</f>
        <v>2.3811761799580205E-2</v>
      </c>
      <c r="AF9">
        <v>3</v>
      </c>
      <c r="AG9" s="4">
        <f>AVERAGE(G9,N9,U9)</f>
        <v>10.839142857142859</v>
      </c>
      <c r="AH9">
        <f>STDEV(G9,N9,U9)</f>
        <v>9.4065652279541292E-2</v>
      </c>
      <c r="AI9">
        <v>3</v>
      </c>
      <c r="AJ9">
        <f>AVERAGE(H9,O9,V9)</f>
        <v>3.191086959309462</v>
      </c>
      <c r="AK9">
        <f>STDEV(H9,O9,V9)</f>
        <v>4.4753178113631151E-2</v>
      </c>
      <c r="AL9">
        <v>3</v>
      </c>
    </row>
    <row r="10" spans="1:38" x14ac:dyDescent="0.2">
      <c r="A10" s="3" t="s">
        <v>27</v>
      </c>
      <c r="B10" s="3" t="s">
        <v>38</v>
      </c>
      <c r="C10" s="3">
        <v>0.87</v>
      </c>
      <c r="D10" s="3">
        <v>43.914562099999998</v>
      </c>
      <c r="E10">
        <v>-20.238000000000003</v>
      </c>
      <c r="F10" s="3">
        <v>16.363588700000001</v>
      </c>
      <c r="G10" s="4">
        <v>10.827000000000002</v>
      </c>
      <c r="H10">
        <f t="shared" si="0"/>
        <v>3.1309547509791251</v>
      </c>
      <c r="I10" s="3" t="s">
        <v>39</v>
      </c>
      <c r="J10" s="3">
        <v>0.79</v>
      </c>
      <c r="K10" s="3">
        <v>40.446677200000003</v>
      </c>
      <c r="L10">
        <v>-20.323</v>
      </c>
      <c r="M10" s="3">
        <v>14.651883</v>
      </c>
      <c r="N10">
        <v>10.755000000000001</v>
      </c>
      <c r="O10">
        <f t="shared" si="1"/>
        <v>3.2205956099067041</v>
      </c>
      <c r="P10" s="3" t="s">
        <v>40</v>
      </c>
      <c r="Q10" s="3">
        <v>0.84</v>
      </c>
      <c r="R10" s="3">
        <v>42.245440799999997</v>
      </c>
      <c r="S10">
        <v>-20.267000000000003</v>
      </c>
      <c r="T10" s="3">
        <v>15.2342748</v>
      </c>
      <c r="U10">
        <v>10.846</v>
      </c>
      <c r="V10">
        <f t="shared" si="2"/>
        <v>3.2352276854031805</v>
      </c>
      <c r="AD10" s="4">
        <f>AVERAGE(E10,L10,S10)</f>
        <v>-20.276000000000003</v>
      </c>
      <c r="AE10">
        <f>STDEV(E10,L10,S10)</f>
        <v>4.320879540093514E-2</v>
      </c>
      <c r="AF10">
        <v>3</v>
      </c>
      <c r="AG10" s="4">
        <f>AVERAGE(G10,N10,U10)</f>
        <v>10.809333333333333</v>
      </c>
      <c r="AH10">
        <f>STDEV(G10,N10,U10)</f>
        <v>4.8003472096644476E-2</v>
      </c>
      <c r="AI10">
        <v>3</v>
      </c>
      <c r="AJ10">
        <f>AVERAGE(H10,O10,V10)</f>
        <v>3.1955926820963363</v>
      </c>
      <c r="AK10">
        <f>STDEV(H10,O10,V10)</f>
        <v>5.645414964968188E-2</v>
      </c>
      <c r="AL10">
        <v>3</v>
      </c>
    </row>
    <row r="11" spans="1:38" x14ac:dyDescent="0.2">
      <c r="A11" s="3" t="s">
        <v>28</v>
      </c>
      <c r="B11" s="3" t="s">
        <v>38</v>
      </c>
      <c r="C11" s="3">
        <v>0.79</v>
      </c>
      <c r="D11" s="3">
        <v>42.065701199999999</v>
      </c>
      <c r="E11">
        <v>-20.311</v>
      </c>
      <c r="F11" s="3">
        <v>15.7499453</v>
      </c>
      <c r="G11" s="4">
        <v>7.923571428571428</v>
      </c>
      <c r="H11">
        <f t="shared" si="0"/>
        <v>3.1159886885448422</v>
      </c>
      <c r="I11" s="3" t="s">
        <v>39</v>
      </c>
      <c r="J11" s="3">
        <v>0.71</v>
      </c>
      <c r="K11" s="3">
        <v>40.246601099999999</v>
      </c>
      <c r="L11">
        <v>-20.202000000000002</v>
      </c>
      <c r="M11" s="3">
        <v>14.709630799999999</v>
      </c>
      <c r="N11">
        <v>7.907</v>
      </c>
      <c r="O11">
        <f t="shared" si="1"/>
        <v>3.192083376423017</v>
      </c>
      <c r="P11" s="3" t="s">
        <v>40</v>
      </c>
      <c r="Q11" s="3">
        <v>0.81</v>
      </c>
      <c r="R11" s="3">
        <v>39.833959100000001</v>
      </c>
      <c r="S11">
        <v>-20.188000000000002</v>
      </c>
      <c r="T11" s="3">
        <v>14.521143500000001</v>
      </c>
      <c r="U11">
        <v>7.96</v>
      </c>
      <c r="V11">
        <f t="shared" si="2"/>
        <v>3.200364508713335</v>
      </c>
      <c r="AD11" s="4">
        <f>AVERAGE(E11,L11,S11)</f>
        <v>-20.233666666666668</v>
      </c>
      <c r="AE11">
        <f>STDEV(E11,L11,S11)</f>
        <v>6.7337458619502147E-2</v>
      </c>
      <c r="AF11">
        <v>3</v>
      </c>
      <c r="AG11" s="4">
        <f>AVERAGE(G11,N11,U11)</f>
        <v>7.930190476190476</v>
      </c>
      <c r="AH11">
        <f>STDEV(G11,N11,U11)</f>
        <v>2.7112890726320879E-2</v>
      </c>
      <c r="AI11">
        <v>3</v>
      </c>
      <c r="AJ11">
        <f>AVERAGE(H11,O11,V11)</f>
        <v>3.1694788578937314</v>
      </c>
      <c r="AK11">
        <f>STDEV(H11,O11,V11)</f>
        <v>4.6508525570394824E-2</v>
      </c>
      <c r="AL11">
        <v>3</v>
      </c>
    </row>
    <row r="12" spans="1:38" x14ac:dyDescent="0.2">
      <c r="A12" s="3" t="s">
        <v>29</v>
      </c>
      <c r="B12" s="3" t="s">
        <v>38</v>
      </c>
      <c r="C12" s="3">
        <v>0.9</v>
      </c>
      <c r="D12" s="3">
        <v>40.281560300000002</v>
      </c>
      <c r="E12">
        <v>-20.328000000000003</v>
      </c>
      <c r="F12" s="3">
        <v>15.2386844</v>
      </c>
      <c r="G12" s="4">
        <v>10.796142857142858</v>
      </c>
      <c r="H12">
        <f t="shared" si="0"/>
        <v>3.0839377238715788</v>
      </c>
      <c r="I12" s="3" t="s">
        <v>39</v>
      </c>
      <c r="J12" s="3">
        <v>0.83</v>
      </c>
      <c r="K12" s="3">
        <v>40.791530899999998</v>
      </c>
      <c r="L12">
        <v>-20.304000000000002</v>
      </c>
      <c r="M12" s="3">
        <v>14.963604399999999</v>
      </c>
      <c r="N12">
        <v>10.801</v>
      </c>
      <c r="O12">
        <f t="shared" si="1"/>
        <v>3.1803914425412998</v>
      </c>
      <c r="P12" s="3" t="s">
        <v>40</v>
      </c>
      <c r="Q12" s="3">
        <v>0.71</v>
      </c>
      <c r="R12" s="3">
        <v>39.897024199999997</v>
      </c>
      <c r="S12">
        <v>-20.341000000000001</v>
      </c>
      <c r="T12" s="3">
        <v>14.5786278</v>
      </c>
      <c r="U12">
        <v>10.728</v>
      </c>
      <c r="V12">
        <f t="shared" si="2"/>
        <v>3.1927921387315572</v>
      </c>
      <c r="AD12" s="4">
        <f>AVERAGE(E12,L12,S12)</f>
        <v>-20.324333333333335</v>
      </c>
      <c r="AE12">
        <f>STDEV(E12,L12,S12)</f>
        <v>1.8770544300401107E-2</v>
      </c>
      <c r="AF12">
        <v>3</v>
      </c>
      <c r="AG12" s="4">
        <f>AVERAGE(G12,N12,U12)</f>
        <v>10.775047619047619</v>
      </c>
      <c r="AH12">
        <f>STDEV(G12,N12,U12)</f>
        <v>4.0816746596478215E-2</v>
      </c>
      <c r="AI12">
        <v>3</v>
      </c>
      <c r="AJ12">
        <f>AVERAGE(H12,O12,V12)</f>
        <v>3.1523737683814783</v>
      </c>
      <c r="AK12">
        <f>STDEV(H12,O12,V12)</f>
        <v>5.9590800108922051E-2</v>
      </c>
      <c r="AL12">
        <v>3</v>
      </c>
    </row>
    <row r="13" spans="1:38" x14ac:dyDescent="0.2">
      <c r="A13" s="3" t="s">
        <v>30</v>
      </c>
      <c r="B13" s="3" t="s">
        <v>38</v>
      </c>
      <c r="C13" s="3">
        <v>0.78</v>
      </c>
      <c r="D13" s="3">
        <v>43.245316000000003</v>
      </c>
      <c r="E13">
        <v>-20.598000000000003</v>
      </c>
      <c r="F13" s="3">
        <v>15.611283</v>
      </c>
      <c r="G13" s="4">
        <v>10.630714285714287</v>
      </c>
      <c r="H13">
        <f t="shared" si="0"/>
        <v>3.2318207713399771</v>
      </c>
      <c r="I13" s="3" t="s">
        <v>39</v>
      </c>
      <c r="J13" s="3">
        <v>0.8</v>
      </c>
      <c r="K13" s="3">
        <v>42.230097600000001</v>
      </c>
      <c r="L13">
        <v>-20.091000000000001</v>
      </c>
      <c r="M13" s="3">
        <v>15.6203685</v>
      </c>
      <c r="N13">
        <v>10.597000000000001</v>
      </c>
      <c r="O13">
        <f t="shared" si="1"/>
        <v>3.1541155511151997</v>
      </c>
      <c r="P13" s="3" t="s">
        <v>40</v>
      </c>
      <c r="Q13" s="3">
        <v>0.78</v>
      </c>
      <c r="R13" s="3">
        <v>41.2881055</v>
      </c>
      <c r="S13">
        <v>-20.107000000000003</v>
      </c>
      <c r="T13" s="3">
        <v>15.1674436</v>
      </c>
      <c r="U13">
        <v>10.555</v>
      </c>
      <c r="V13">
        <f t="shared" si="2"/>
        <v>3.1758454283401236</v>
      </c>
      <c r="AD13" s="4">
        <f>AVERAGE(E13,L13,S13)</f>
        <v>-20.265333333333334</v>
      </c>
      <c r="AE13">
        <f>STDEV(E13,L13,S13)</f>
        <v>0.2882088363207026</v>
      </c>
      <c r="AF13">
        <v>3</v>
      </c>
      <c r="AG13" s="4">
        <f>AVERAGE(G13,N13,U13)</f>
        <v>10.594238095238095</v>
      </c>
      <c r="AH13">
        <f>STDEV(G13,N13,U13)</f>
        <v>3.793262914354293E-2</v>
      </c>
      <c r="AI13">
        <v>3</v>
      </c>
      <c r="AJ13">
        <f>AVERAGE(H13,O13,V13)</f>
        <v>3.1872605835984333</v>
      </c>
      <c r="AK13">
        <f>STDEV(H13,O13,V13)</f>
        <v>4.009058043635412E-2</v>
      </c>
      <c r="AL13">
        <v>3</v>
      </c>
    </row>
    <row r="14" spans="1:38" x14ac:dyDescent="0.2">
      <c r="A14" s="3" t="s">
        <v>31</v>
      </c>
      <c r="B14" s="3" t="s">
        <v>38</v>
      </c>
      <c r="C14" s="3">
        <v>0.9</v>
      </c>
      <c r="D14" s="3">
        <v>30.395546800000002</v>
      </c>
      <c r="E14">
        <v>-19.353000000000002</v>
      </c>
      <c r="F14" s="3">
        <v>11.070615699999999</v>
      </c>
      <c r="G14" s="4">
        <v>12.220285714285716</v>
      </c>
      <c r="H14">
        <f t="shared" si="0"/>
        <v>3.2032067797879278</v>
      </c>
      <c r="I14" s="3" t="s">
        <v>39</v>
      </c>
      <c r="J14" s="3">
        <v>0.78</v>
      </c>
      <c r="K14" s="3">
        <v>26.470451799999999</v>
      </c>
      <c r="L14">
        <v>-19.359000000000002</v>
      </c>
      <c r="M14" s="3">
        <v>9.3966922999999998</v>
      </c>
      <c r="N14">
        <v>11.997</v>
      </c>
      <c r="O14">
        <f t="shared" si="1"/>
        <v>3.2864962244923852</v>
      </c>
      <c r="P14" s="3" t="s">
        <v>40</v>
      </c>
      <c r="Q14" s="3">
        <v>0.74</v>
      </c>
      <c r="R14" s="3">
        <v>29.668111</v>
      </c>
      <c r="S14">
        <v>-19.377000000000002</v>
      </c>
      <c r="T14" s="3">
        <v>10.393618099999999</v>
      </c>
      <c r="U14">
        <v>12.110999999999999</v>
      </c>
      <c r="V14">
        <f t="shared" si="2"/>
        <v>3.3301970337611952</v>
      </c>
      <c r="AD14" s="4">
        <f>AVERAGE(E14,L14,S14)</f>
        <v>-19.363000000000003</v>
      </c>
      <c r="AE14">
        <f>STDEV(E14,L14,S14)</f>
        <v>1.248999599679727E-2</v>
      </c>
      <c r="AF14">
        <v>3</v>
      </c>
      <c r="AG14" s="4">
        <f>AVERAGE(G14,N14,U14)</f>
        <v>12.109428571428571</v>
      </c>
      <c r="AH14">
        <f>STDEV(G14,N14,U14)</f>
        <v>0.11165115132338262</v>
      </c>
      <c r="AI14">
        <v>3</v>
      </c>
      <c r="AJ14">
        <f>AVERAGE(H14,O14,V14)</f>
        <v>3.2733000126805027</v>
      </c>
      <c r="AK14">
        <f>STDEV(H14,O14,V14)</f>
        <v>6.4515394718522745E-2</v>
      </c>
      <c r="AL14">
        <v>3</v>
      </c>
    </row>
    <row r="15" spans="1:38" x14ac:dyDescent="0.2">
      <c r="A15" s="3" t="s">
        <v>32</v>
      </c>
      <c r="B15" s="3" t="s">
        <v>38</v>
      </c>
      <c r="C15" s="3">
        <v>0.87</v>
      </c>
      <c r="D15" s="3">
        <v>42.4848803</v>
      </c>
      <c r="E15">
        <v>-19.68</v>
      </c>
      <c r="F15" s="3">
        <v>15.560775899999999</v>
      </c>
      <c r="G15" s="4">
        <v>11.273857142857143</v>
      </c>
      <c r="H15">
        <f t="shared" si="0"/>
        <v>3.1852970572844854</v>
      </c>
      <c r="I15" s="3" t="s">
        <v>39</v>
      </c>
      <c r="J15" s="3">
        <v>0.81</v>
      </c>
      <c r="K15" s="3">
        <v>42.6795975</v>
      </c>
      <c r="L15">
        <v>-19.502000000000002</v>
      </c>
      <c r="M15" s="3">
        <v>15.235932099999999</v>
      </c>
      <c r="N15">
        <v>11.31</v>
      </c>
      <c r="O15">
        <f t="shared" si="1"/>
        <v>3.268120612719192</v>
      </c>
      <c r="P15" s="3" t="s">
        <v>40</v>
      </c>
      <c r="Q15" s="3">
        <v>0.86</v>
      </c>
      <c r="R15" s="3">
        <v>38.594525900000001</v>
      </c>
      <c r="S15">
        <v>-19.592000000000002</v>
      </c>
      <c r="T15" s="3">
        <v>13.6876301</v>
      </c>
      <c r="U15">
        <v>11.363999999999999</v>
      </c>
      <c r="V15">
        <f t="shared" si="2"/>
        <v>3.2896086871410515</v>
      </c>
      <c r="AD15" s="4">
        <f>AVERAGE(E15,L15,S15)</f>
        <v>-19.591333333333335</v>
      </c>
      <c r="AE15">
        <f>STDEV(E15,L15,S15)</f>
        <v>8.9001872639473664E-2</v>
      </c>
      <c r="AF15">
        <v>3</v>
      </c>
      <c r="AG15" s="4">
        <f>AVERAGE(G15,N15,U15)</f>
        <v>11.31595238095238</v>
      </c>
      <c r="AH15">
        <f>STDEV(G15,N15,U15)</f>
        <v>4.5365259866124968E-2</v>
      </c>
      <c r="AI15">
        <v>3</v>
      </c>
      <c r="AJ15">
        <f>AVERAGE(H15,O15,V15)</f>
        <v>3.2476754523815763</v>
      </c>
      <c r="AK15">
        <f>STDEV(H15,O15,V15)</f>
        <v>5.507932885172459E-2</v>
      </c>
      <c r="AL15">
        <v>3</v>
      </c>
    </row>
    <row r="16" spans="1:38" x14ac:dyDescent="0.2">
      <c r="A16" s="3" t="s">
        <v>33</v>
      </c>
      <c r="B16" s="3" t="s">
        <v>38</v>
      </c>
      <c r="C16" s="3">
        <v>0.83</v>
      </c>
      <c r="D16" s="3">
        <v>44.122217999999997</v>
      </c>
      <c r="E16">
        <v>-19.949000000000002</v>
      </c>
      <c r="F16" s="3">
        <v>16.3051134</v>
      </c>
      <c r="G16" s="4">
        <v>10.754428571428571</v>
      </c>
      <c r="H16">
        <f t="shared" si="0"/>
        <v>3.1570415818144508</v>
      </c>
      <c r="I16" s="3" t="s">
        <v>39</v>
      </c>
      <c r="J16" s="3">
        <v>0.72</v>
      </c>
      <c r="K16" s="3">
        <v>42.7852082</v>
      </c>
      <c r="L16">
        <v>-19.917000000000002</v>
      </c>
      <c r="M16" s="3">
        <v>15.4979324</v>
      </c>
      <c r="N16">
        <v>10.671000000000001</v>
      </c>
      <c r="O16">
        <f t="shared" si="1"/>
        <v>3.22082165188263</v>
      </c>
      <c r="P16" s="3" t="s">
        <v>40</v>
      </c>
      <c r="Q16" s="3">
        <v>0.82</v>
      </c>
      <c r="R16" s="3">
        <v>41.047750499999999</v>
      </c>
      <c r="S16">
        <v>-19.942</v>
      </c>
      <c r="T16" s="3">
        <v>14.8613134</v>
      </c>
      <c r="U16">
        <v>10.731999999999999</v>
      </c>
      <c r="V16">
        <f t="shared" si="2"/>
        <v>3.2223963630293939</v>
      </c>
      <c r="AD16" s="4">
        <f>AVERAGE(E16,L16,S16)</f>
        <v>-19.936</v>
      </c>
      <c r="AE16">
        <f>STDEV(E16,L16,S16)</f>
        <v>1.682260384126048E-2</v>
      </c>
      <c r="AF16">
        <v>3</v>
      </c>
      <c r="AG16" s="4">
        <f>AVERAGE(G16,N16,U16)</f>
        <v>10.719142857142856</v>
      </c>
      <c r="AH16">
        <f>STDEV(G16,N16,U16)</f>
        <v>4.3174775326453252E-2</v>
      </c>
      <c r="AI16">
        <v>3</v>
      </c>
      <c r="AJ16">
        <f>AVERAGE(H16,O16,V16)</f>
        <v>3.2000865322421581</v>
      </c>
      <c r="AK16">
        <f>STDEV(H16,O16,V16)</f>
        <v>3.7286334585096698E-2</v>
      </c>
      <c r="AL16">
        <v>3</v>
      </c>
    </row>
    <row r="17" spans="1:38" x14ac:dyDescent="0.2">
      <c r="A17" s="3" t="s">
        <v>34</v>
      </c>
      <c r="B17" s="3" t="s">
        <v>38</v>
      </c>
      <c r="C17" s="3">
        <v>0.86</v>
      </c>
      <c r="D17" s="3">
        <v>42.979401199999998</v>
      </c>
      <c r="E17">
        <v>-20.541</v>
      </c>
      <c r="F17" s="3">
        <v>16.107171600000001</v>
      </c>
      <c r="G17" s="4">
        <v>10.701000000000002</v>
      </c>
      <c r="H17">
        <f t="shared" si="0"/>
        <v>3.1130626765864551</v>
      </c>
      <c r="I17" s="3" t="s">
        <v>39</v>
      </c>
      <c r="J17" s="3">
        <v>0.9</v>
      </c>
      <c r="K17" s="3">
        <v>42.285972299999997</v>
      </c>
      <c r="L17">
        <v>-20.523</v>
      </c>
      <c r="M17" s="3">
        <v>15.4688222</v>
      </c>
      <c r="N17">
        <v>10.753</v>
      </c>
      <c r="O17">
        <f t="shared" si="1"/>
        <v>3.1892301632376379</v>
      </c>
      <c r="P17" s="3" t="s">
        <v>40</v>
      </c>
      <c r="Q17" s="3">
        <v>0.76</v>
      </c>
      <c r="R17" s="3">
        <v>42.088478199999997</v>
      </c>
      <c r="S17">
        <v>-20.591000000000001</v>
      </c>
      <c r="T17" s="3">
        <v>15.2841516</v>
      </c>
      <c r="U17">
        <v>10.757999999999999</v>
      </c>
      <c r="V17">
        <f t="shared" si="2"/>
        <v>3.2126889245633148</v>
      </c>
      <c r="AD17" s="4">
        <f>AVERAGE(E17,L17,S17)</f>
        <v>-20.551666666666666</v>
      </c>
      <c r="AE17">
        <f>STDEV(E17,L17,S17)</f>
        <v>3.5232560697930834E-2</v>
      </c>
      <c r="AF17">
        <v>3</v>
      </c>
      <c r="AG17" s="4">
        <f>AVERAGE(G17,N17,U17)</f>
        <v>10.737333333333334</v>
      </c>
      <c r="AH17">
        <f>STDEV(G17,N17,U17)</f>
        <v>3.1564748269758684E-2</v>
      </c>
      <c r="AI17">
        <v>3</v>
      </c>
      <c r="AJ17">
        <f>AVERAGE(H17,O17,V17)</f>
        <v>3.1716605881291358</v>
      </c>
      <c r="AK17">
        <f>STDEV(H17,O17,V17)</f>
        <v>5.2085168700952235E-2</v>
      </c>
      <c r="AL17">
        <v>3</v>
      </c>
    </row>
    <row r="18" spans="1:38" x14ac:dyDescent="0.2">
      <c r="A18" s="3" t="s">
        <v>35</v>
      </c>
      <c r="B18" s="3" t="s">
        <v>38</v>
      </c>
      <c r="C18" s="3">
        <v>0.9</v>
      </c>
      <c r="D18" s="3">
        <v>43.369540999999998</v>
      </c>
      <c r="E18">
        <v>-19.966000000000001</v>
      </c>
      <c r="F18" s="3">
        <v>15.904516299999999</v>
      </c>
      <c r="G18" s="4">
        <v>11.56357142857143</v>
      </c>
      <c r="H18">
        <f t="shared" si="0"/>
        <v>3.1813477932260876</v>
      </c>
      <c r="I18" s="3" t="s">
        <v>39</v>
      </c>
      <c r="J18" s="3">
        <v>0.83</v>
      </c>
      <c r="K18" s="3">
        <v>41.139651600000001</v>
      </c>
      <c r="L18">
        <v>-19.899000000000001</v>
      </c>
      <c r="M18" s="3">
        <v>14.860821</v>
      </c>
      <c r="N18">
        <v>11.451000000000001</v>
      </c>
      <c r="O18">
        <f t="shared" si="1"/>
        <v>3.2297179408863079</v>
      </c>
      <c r="P18" s="3" t="s">
        <v>40</v>
      </c>
      <c r="Q18" s="3">
        <v>0.86</v>
      </c>
      <c r="R18" s="3">
        <v>39.778177300000003</v>
      </c>
      <c r="S18">
        <v>-19.916</v>
      </c>
      <c r="T18" s="3">
        <v>14.189687299999999</v>
      </c>
      <c r="U18">
        <v>11.542999999999999</v>
      </c>
      <c r="V18">
        <f t="shared" si="2"/>
        <v>3.2705353215688326</v>
      </c>
      <c r="AD18" s="4">
        <f>AVERAGE(E18,L18,S18)</f>
        <v>-19.927000000000003</v>
      </c>
      <c r="AE18">
        <f>STDEV(E18,L18,S18)</f>
        <v>3.4828149534536182E-2</v>
      </c>
      <c r="AF18">
        <v>3</v>
      </c>
      <c r="AG18" s="4">
        <f>AVERAGE(G18,N18,U18)</f>
        <v>11.519190476190476</v>
      </c>
      <c r="AH18">
        <f>STDEV(G18,N18,U18)</f>
        <v>5.994373779370369E-2</v>
      </c>
      <c r="AI18">
        <v>3</v>
      </c>
      <c r="AJ18">
        <f>AVERAGE(H18,O18,V18)</f>
        <v>3.2272003518937424</v>
      </c>
      <c r="AK18">
        <f>STDEV(H18,O18,V18)</f>
        <v>4.4647032305894646E-2</v>
      </c>
      <c r="AL18">
        <v>3</v>
      </c>
    </row>
    <row r="19" spans="1:38" x14ac:dyDescent="0.2">
      <c r="A19" s="3" t="s">
        <v>36</v>
      </c>
      <c r="B19" s="3" t="s">
        <v>38</v>
      </c>
      <c r="C19" s="3">
        <v>0.7</v>
      </c>
      <c r="D19" s="3">
        <v>47.7480282</v>
      </c>
      <c r="E19">
        <v>-20.339000000000002</v>
      </c>
      <c r="F19" s="3">
        <v>17.794275800000001</v>
      </c>
      <c r="G19" s="4">
        <v>9.6361428571428576</v>
      </c>
      <c r="H19">
        <f t="shared" si="0"/>
        <v>3.1305591486898274</v>
      </c>
      <c r="I19" s="3" t="s">
        <v>39</v>
      </c>
      <c r="J19" s="3">
        <v>0.85</v>
      </c>
      <c r="K19" s="3">
        <v>34.092554399999997</v>
      </c>
      <c r="L19">
        <v>-20.32</v>
      </c>
      <c r="M19" s="3">
        <v>12.416305599999999</v>
      </c>
      <c r="N19">
        <v>9.5790000000000006</v>
      </c>
      <c r="O19">
        <f t="shared" si="1"/>
        <v>3.2034204119460461</v>
      </c>
      <c r="P19" s="3" t="s">
        <v>40</v>
      </c>
      <c r="Q19" s="3">
        <v>0.76</v>
      </c>
      <c r="R19" s="3">
        <v>44.796634400000002</v>
      </c>
      <c r="S19">
        <v>-20.317</v>
      </c>
      <c r="T19" s="3">
        <v>16.149851300000002</v>
      </c>
      <c r="U19">
        <v>9.6719999999999988</v>
      </c>
      <c r="V19">
        <f t="shared" si="2"/>
        <v>3.2361127766751223</v>
      </c>
      <c r="AD19" s="4">
        <f>AVERAGE(E19,L19,S19)</f>
        <v>-20.325333333333337</v>
      </c>
      <c r="AE19">
        <f>STDEV(E19,L19,S19)</f>
        <v>1.1930353445449984E-2</v>
      </c>
      <c r="AF19">
        <v>3</v>
      </c>
      <c r="AG19" s="4">
        <f>AVERAGE(G19,N19,U19)</f>
        <v>9.6290476190476184</v>
      </c>
      <c r="AH19">
        <f>STDEV(G19,N19,U19)</f>
        <v>4.690423011542786E-2</v>
      </c>
      <c r="AI19">
        <v>3</v>
      </c>
      <c r="AJ19">
        <f>AVERAGE(H19,O19,V19)</f>
        <v>3.1900307791036653</v>
      </c>
      <c r="AK19">
        <f>STDEV(H19,O19,V19)</f>
        <v>5.4035671513869697E-2</v>
      </c>
      <c r="AL19">
        <v>3</v>
      </c>
    </row>
    <row r="20" spans="1:38" x14ac:dyDescent="0.2">
      <c r="A20" s="3" t="s">
        <v>37</v>
      </c>
      <c r="B20" s="3" t="s">
        <v>38</v>
      </c>
      <c r="C20" s="3">
        <v>0.81</v>
      </c>
      <c r="D20" s="3">
        <v>44.665719899999999</v>
      </c>
      <c r="E20">
        <v>-20.319000000000003</v>
      </c>
      <c r="F20" s="3">
        <v>16.822664199999998</v>
      </c>
      <c r="G20" s="4">
        <v>10.433714285714286</v>
      </c>
      <c r="H20">
        <f t="shared" si="0"/>
        <v>3.0976072476082601</v>
      </c>
      <c r="I20" s="3" t="s">
        <v>39</v>
      </c>
      <c r="J20" s="3">
        <v>0.78</v>
      </c>
      <c r="K20" s="3">
        <v>44.701474500000003</v>
      </c>
      <c r="L20">
        <v>-20.135999999999999</v>
      </c>
      <c r="M20" s="3">
        <v>16.6064185</v>
      </c>
      <c r="N20">
        <v>10.356</v>
      </c>
      <c r="O20">
        <f t="shared" si="1"/>
        <v>3.1404556166039059</v>
      </c>
      <c r="P20" s="3" t="s">
        <v>40</v>
      </c>
      <c r="Q20" s="3">
        <v>0.76</v>
      </c>
      <c r="R20" s="3">
        <v>44.841562799999998</v>
      </c>
      <c r="S20">
        <v>-20.192</v>
      </c>
      <c r="T20" s="3">
        <v>16.516187299999999</v>
      </c>
      <c r="U20">
        <v>10.346</v>
      </c>
      <c r="V20">
        <f t="shared" si="2"/>
        <v>3.167508072519861</v>
      </c>
      <c r="AD20" s="4">
        <f>AVERAGE(E20,L20,S20)</f>
        <v>-20.215666666666667</v>
      </c>
      <c r="AE20">
        <f>STDEV(E20,L20,S20)</f>
        <v>9.3767442821768701E-2</v>
      </c>
      <c r="AF20">
        <v>3</v>
      </c>
      <c r="AG20" s="4">
        <f>AVERAGE(G20,N20,U20)</f>
        <v>10.378571428571428</v>
      </c>
      <c r="AH20">
        <f>STDEV(G20,N20,U20)</f>
        <v>4.8016153744424264E-2</v>
      </c>
      <c r="AI20">
        <v>3</v>
      </c>
      <c r="AJ20">
        <f>AVERAGE(H20,O20,V20)</f>
        <v>3.1351903122440086</v>
      </c>
      <c r="AK20">
        <f>STDEV(H20,O20,V20)</f>
        <v>3.5246615487622819E-2</v>
      </c>
      <c r="AL20">
        <v>3</v>
      </c>
    </row>
    <row r="21" spans="1:38" x14ac:dyDescent="0.2">
      <c r="A21" s="3" t="s">
        <v>41</v>
      </c>
      <c r="B21" s="3" t="s">
        <v>42</v>
      </c>
      <c r="C21" s="3">
        <v>0.77</v>
      </c>
      <c r="D21" s="3">
        <v>33.1282341</v>
      </c>
      <c r="E21">
        <v>-21.93</v>
      </c>
      <c r="F21">
        <v>11.927141300000001</v>
      </c>
      <c r="G21">
        <v>8.4640000000000004</v>
      </c>
      <c r="H21">
        <v>3.2404752721425374</v>
      </c>
      <c r="I21" s="5" t="s">
        <v>43</v>
      </c>
      <c r="J21" s="5">
        <v>0.74</v>
      </c>
      <c r="K21" s="5">
        <v>31.334977599999998</v>
      </c>
      <c r="L21" s="5">
        <v>-21.891999999999999</v>
      </c>
      <c r="M21" s="6">
        <v>11.5536064</v>
      </c>
      <c r="N21" s="7">
        <v>9.2460000000000004</v>
      </c>
      <c r="O21" s="8">
        <f>(K21/M21)*(14/12)</f>
        <v>3.1641612671405066</v>
      </c>
      <c r="P21" s="3" t="s">
        <v>44</v>
      </c>
      <c r="Q21" s="3">
        <v>0.81</v>
      </c>
      <c r="R21" s="3">
        <v>29.2111208</v>
      </c>
      <c r="S21" s="3">
        <v>-21.878</v>
      </c>
      <c r="T21" s="3">
        <v>10.6994816</v>
      </c>
      <c r="U21">
        <v>8.4190000000000005</v>
      </c>
      <c r="V21">
        <f>(R21/T21)*(14/12)</f>
        <v>3.1851674882391814</v>
      </c>
      <c r="W21" s="3" t="s">
        <v>52</v>
      </c>
      <c r="X21" s="3">
        <v>0.8</v>
      </c>
      <c r="Y21" s="3">
        <v>29.873254599999999</v>
      </c>
      <c r="Z21" s="3">
        <v>-21.986999999999998</v>
      </c>
      <c r="AA21" s="3">
        <v>10.1774696</v>
      </c>
      <c r="AB21">
        <v>8.3179999999999996</v>
      </c>
      <c r="AC21">
        <v>3.4244396432947011</v>
      </c>
      <c r="AD21">
        <f>AVERAGE(E21,S21, Z21)</f>
        <v>-21.931666666666668</v>
      </c>
      <c r="AE21">
        <f>STDEV(E21,S21, Z21)</f>
        <v>5.4519109799530244E-2</v>
      </c>
      <c r="AF21">
        <v>3</v>
      </c>
      <c r="AG21">
        <f>AVERAGE(G21,U21, AB21)</f>
        <v>8.4003333333333341</v>
      </c>
      <c r="AH21">
        <f>STDEV(G21,U21, AB21)</f>
        <v>7.476853170507898E-2</v>
      </c>
      <c r="AI21">
        <v>2</v>
      </c>
      <c r="AJ21">
        <f>AVERAGE(H21,V21,AC21)</f>
        <v>3.2833608012254731</v>
      </c>
      <c r="AK21">
        <f>STDEV(H21,V21,AC21)</f>
        <v>0.12526838188374059</v>
      </c>
      <c r="AL21">
        <v>3</v>
      </c>
    </row>
    <row r="22" spans="1:38" x14ac:dyDescent="0.2">
      <c r="A22" s="3" t="s">
        <v>45</v>
      </c>
      <c r="B22" s="3" t="s">
        <v>46</v>
      </c>
      <c r="C22" s="3">
        <v>0.77</v>
      </c>
      <c r="D22" s="3">
        <v>43.715307299999999</v>
      </c>
      <c r="E22">
        <v>-20.132999999999999</v>
      </c>
      <c r="F22" s="3">
        <v>16.437811499999999</v>
      </c>
      <c r="G22">
        <v>11.555999999999999</v>
      </c>
      <c r="H22">
        <f t="shared" ref="H22:H24" si="3">(D22/F22)*(14/12)</f>
        <v>3.1026753074763027</v>
      </c>
      <c r="I22" s="3" t="s">
        <v>47</v>
      </c>
      <c r="J22" s="3">
        <v>0.86</v>
      </c>
      <c r="K22" s="3">
        <v>43.586390199999997</v>
      </c>
      <c r="L22">
        <v>-20.13</v>
      </c>
      <c r="M22" s="3">
        <v>15.6913062</v>
      </c>
      <c r="N22">
        <v>11.536</v>
      </c>
      <c r="O22">
        <f t="shared" ref="O22:O24" si="4">(K22/M22)*(14/12)</f>
        <v>3.24069825153668</v>
      </c>
      <c r="P22" s="3" t="s">
        <v>48</v>
      </c>
      <c r="Q22" s="3">
        <v>0.77</v>
      </c>
      <c r="R22" s="3">
        <v>41.776871800000002</v>
      </c>
      <c r="S22" s="3">
        <v>-20.126999999999999</v>
      </c>
      <c r="T22" s="3">
        <v>15.1862628</v>
      </c>
      <c r="U22">
        <v>11.461</v>
      </c>
      <c r="V22">
        <f t="shared" ref="V22:V24" si="5">(R22/T22)*(14/12)</f>
        <v>3.2094587331036224</v>
      </c>
      <c r="AD22">
        <f>AVERAGE(E22,L22,S22)</f>
        <v>-20.13</v>
      </c>
      <c r="AE22">
        <f>STDEV(E22,L22,S22)</f>
        <v>3.0000000000001137E-3</v>
      </c>
      <c r="AF22">
        <v>3</v>
      </c>
      <c r="AG22">
        <f>AVERAGE(G22,N22,U22)</f>
        <v>11.517666666666665</v>
      </c>
      <c r="AH22">
        <f>STDEV(G22,N22,U22)</f>
        <v>5.0083264004388499E-2</v>
      </c>
      <c r="AI22">
        <v>3</v>
      </c>
      <c r="AJ22">
        <f>AVERAGE(H22,O22,V22)</f>
        <v>3.184277430705535</v>
      </c>
      <c r="AK22">
        <f>STDEV(H22,O22,V22)</f>
        <v>7.237511149988958E-2</v>
      </c>
      <c r="AL22">
        <v>3</v>
      </c>
    </row>
    <row r="23" spans="1:38" x14ac:dyDescent="0.2">
      <c r="A23" s="3" t="s">
        <v>49</v>
      </c>
      <c r="B23" s="3" t="s">
        <v>46</v>
      </c>
      <c r="C23" s="3">
        <v>0.87</v>
      </c>
      <c r="D23" s="3">
        <v>28.728719300000002</v>
      </c>
      <c r="E23">
        <v>-21.584</v>
      </c>
      <c r="F23" s="3">
        <v>10.782435599999999</v>
      </c>
      <c r="G23">
        <v>5.7380000000000004</v>
      </c>
      <c r="H23">
        <f t="shared" si="3"/>
        <v>3.1084664380776212</v>
      </c>
      <c r="I23" s="3" t="s">
        <v>47</v>
      </c>
      <c r="J23" s="3">
        <v>0.86</v>
      </c>
      <c r="K23" s="3">
        <v>28.656756999999999</v>
      </c>
      <c r="L23">
        <v>-21.6</v>
      </c>
      <c r="M23" s="3">
        <v>10.2769972</v>
      </c>
      <c r="N23">
        <v>5.6560000000000006</v>
      </c>
      <c r="O23">
        <f t="shared" si="4"/>
        <v>3.2531762455541648</v>
      </c>
      <c r="P23" s="3" t="s">
        <v>48</v>
      </c>
      <c r="Q23" s="3">
        <v>0.87</v>
      </c>
      <c r="R23" s="3">
        <v>28.097270000000002</v>
      </c>
      <c r="S23" s="3">
        <v>-21.559000000000001</v>
      </c>
      <c r="T23" s="3">
        <v>10.154075300000001</v>
      </c>
      <c r="U23">
        <v>5.6719999999999997</v>
      </c>
      <c r="V23">
        <f t="shared" si="5"/>
        <v>3.2282750880657085</v>
      </c>
      <c r="AD23">
        <f>AVERAGE(E23,L23,S23)</f>
        <v>-21.581</v>
      </c>
      <c r="AE23">
        <f>STDEV(E23,L23,S23)</f>
        <v>2.0663978319771893E-2</v>
      </c>
      <c r="AF23">
        <v>3</v>
      </c>
      <c r="AG23">
        <f>AVERAGE(G23,N23,U23)</f>
        <v>5.6886666666666672</v>
      </c>
      <c r="AH23">
        <f>STDEV(G23,N23,U23)</f>
        <v>4.3466462167208182E-2</v>
      </c>
      <c r="AI23">
        <v>3</v>
      </c>
      <c r="AJ23">
        <f>AVERAGE(H23,O23,V23)</f>
        <v>3.1966392572324978</v>
      </c>
      <c r="AK23">
        <f>STDEV(H23,O23,V23)</f>
        <v>7.7368284454000943E-2</v>
      </c>
      <c r="AL23">
        <v>3</v>
      </c>
    </row>
    <row r="24" spans="1:38" x14ac:dyDescent="0.2">
      <c r="A24" s="3" t="s">
        <v>50</v>
      </c>
      <c r="B24" s="3" t="s">
        <v>46</v>
      </c>
      <c r="C24" s="3">
        <v>0.73</v>
      </c>
      <c r="D24" s="3">
        <v>42.481632900000001</v>
      </c>
      <c r="E24">
        <v>-22.347999999999999</v>
      </c>
      <c r="F24" s="3">
        <v>16.0924953</v>
      </c>
      <c r="G24">
        <v>4.6630000000000003</v>
      </c>
      <c r="H24">
        <f t="shared" si="3"/>
        <v>3.0798147910597811</v>
      </c>
      <c r="I24" s="3" t="s">
        <v>47</v>
      </c>
      <c r="J24" s="3">
        <v>0.89</v>
      </c>
      <c r="K24" s="3">
        <v>41.621339900000002</v>
      </c>
      <c r="L24">
        <v>-22.339000000000002</v>
      </c>
      <c r="M24" s="3">
        <v>15.1449263</v>
      </c>
      <c r="N24">
        <v>4.6660000000000004</v>
      </c>
      <c r="O24">
        <f t="shared" si="4"/>
        <v>3.2062374501837847</v>
      </c>
      <c r="P24" s="3" t="s">
        <v>48</v>
      </c>
      <c r="Q24" s="3">
        <v>0.74</v>
      </c>
      <c r="R24" s="3">
        <v>40.790076200000001</v>
      </c>
      <c r="S24" s="3">
        <v>-22.353999999999999</v>
      </c>
      <c r="T24" s="3">
        <v>14.909964199999999</v>
      </c>
      <c r="U24">
        <v>4.5839999999999996</v>
      </c>
      <c r="V24">
        <f t="shared" si="5"/>
        <v>3.1917194162903044</v>
      </c>
      <c r="AD24">
        <f>AVERAGE(E24,L24,S24)</f>
        <v>-22.346999999999998</v>
      </c>
      <c r="AE24">
        <f>STDEV(E24,L24,S24)</f>
        <v>7.5498344352691541E-3</v>
      </c>
      <c r="AF24">
        <v>3</v>
      </c>
      <c r="AG24">
        <f>AVERAGE(G24,N24,U24)</f>
        <v>4.637666666666667</v>
      </c>
      <c r="AH24">
        <f>STDEV(G24,N24,U24)</f>
        <v>4.6500896048714699E-2</v>
      </c>
      <c r="AI24">
        <v>3</v>
      </c>
      <c r="AJ24">
        <f>AVERAGE(H24,O24,V24)</f>
        <v>3.1592572191779564</v>
      </c>
      <c r="AK24">
        <f>STDEV(H24,O24,V24)</f>
        <v>6.9181051350905978E-2</v>
      </c>
      <c r="AL2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D5458-CD2B-114E-B725-109125DF0E58}">
  <dimension ref="A1:C19"/>
  <sheetViews>
    <sheetView workbookViewId="0">
      <selection activeCell="E18" sqref="E18"/>
    </sheetView>
  </sheetViews>
  <sheetFormatPr baseColWidth="10" defaultRowHeight="16" x14ac:dyDescent="0.2"/>
  <sheetData>
    <row r="1" spans="1:3" x14ac:dyDescent="0.2">
      <c r="A1" t="s">
        <v>53</v>
      </c>
      <c r="B1" t="s">
        <v>54</v>
      </c>
      <c r="C1" t="s">
        <v>55</v>
      </c>
    </row>
    <row r="2" spans="1:3" x14ac:dyDescent="0.2">
      <c r="A2" s="9" t="s">
        <v>20</v>
      </c>
      <c r="B2" s="10">
        <v>-20.080666666666669</v>
      </c>
      <c r="C2" s="10">
        <v>10.426666666666668</v>
      </c>
    </row>
    <row r="3" spans="1:3" x14ac:dyDescent="0.2">
      <c r="A3" s="9" t="s">
        <v>21</v>
      </c>
      <c r="B3" s="10">
        <v>-19.736999999999998</v>
      </c>
      <c r="C3" s="10">
        <v>9.9885238095238105</v>
      </c>
    </row>
    <row r="4" spans="1:3" x14ac:dyDescent="0.2">
      <c r="A4" s="9" t="s">
        <v>22</v>
      </c>
      <c r="B4" s="10">
        <v>-20.523333333333337</v>
      </c>
      <c r="C4" s="10">
        <v>9.8670476190476197</v>
      </c>
    </row>
    <row r="5" spans="1:3" x14ac:dyDescent="0.2">
      <c r="A5" s="9" t="s">
        <v>23</v>
      </c>
      <c r="B5" s="10">
        <v>-20.120333333333335</v>
      </c>
      <c r="C5" s="10">
        <v>11.365571428571428</v>
      </c>
    </row>
    <row r="6" spans="1:3" x14ac:dyDescent="0.2">
      <c r="A6" s="9" t="s">
        <v>24</v>
      </c>
      <c r="B6" s="10">
        <v>-20.210000000000004</v>
      </c>
      <c r="C6" s="10">
        <v>9.3697619047619032</v>
      </c>
    </row>
    <row r="7" spans="1:3" x14ac:dyDescent="0.2">
      <c r="A7" s="9" t="s">
        <v>25</v>
      </c>
      <c r="B7" s="10">
        <v>-19.953000000000003</v>
      </c>
      <c r="C7" s="10">
        <v>11.445285714285715</v>
      </c>
    </row>
    <row r="8" spans="1:3" x14ac:dyDescent="0.2">
      <c r="A8" s="9" t="s">
        <v>26</v>
      </c>
      <c r="B8" s="10">
        <v>-19.924000000000003</v>
      </c>
      <c r="C8" s="10">
        <v>10.839142857142859</v>
      </c>
    </row>
    <row r="9" spans="1:3" x14ac:dyDescent="0.2">
      <c r="A9" s="9" t="s">
        <v>27</v>
      </c>
      <c r="B9" s="10">
        <v>-20.276000000000003</v>
      </c>
      <c r="C9" s="10">
        <v>10.809333333333333</v>
      </c>
    </row>
    <row r="10" spans="1:3" x14ac:dyDescent="0.2">
      <c r="A10" s="9" t="s">
        <v>28</v>
      </c>
      <c r="B10" s="10">
        <v>-20.233666666666668</v>
      </c>
      <c r="C10" s="10">
        <v>7.930190476190476</v>
      </c>
    </row>
    <row r="11" spans="1:3" x14ac:dyDescent="0.2">
      <c r="A11" s="9" t="s">
        <v>29</v>
      </c>
      <c r="B11" s="10">
        <v>-20.324333333333335</v>
      </c>
      <c r="C11" s="10">
        <v>10.775047619047619</v>
      </c>
    </row>
    <row r="12" spans="1:3" x14ac:dyDescent="0.2">
      <c r="A12" s="9" t="s">
        <v>30</v>
      </c>
      <c r="B12" s="10">
        <v>-20.265333333333334</v>
      </c>
      <c r="C12" s="10">
        <v>10.594238095238095</v>
      </c>
    </row>
    <row r="13" spans="1:3" x14ac:dyDescent="0.2">
      <c r="A13" s="9" t="s">
        <v>31</v>
      </c>
      <c r="B13" s="10">
        <v>-19.363000000000003</v>
      </c>
      <c r="C13" s="10">
        <v>12.109428571428571</v>
      </c>
    </row>
    <row r="14" spans="1:3" x14ac:dyDescent="0.2">
      <c r="A14" s="9" t="s">
        <v>32</v>
      </c>
      <c r="B14" s="10">
        <v>-19.591333333333335</v>
      </c>
      <c r="C14" s="10">
        <v>11.31595238095238</v>
      </c>
    </row>
    <row r="15" spans="1:3" x14ac:dyDescent="0.2">
      <c r="A15" s="9" t="s">
        <v>33</v>
      </c>
      <c r="B15" s="10">
        <v>-19.936</v>
      </c>
      <c r="C15" s="10">
        <v>10.719142857142856</v>
      </c>
    </row>
    <row r="16" spans="1:3" x14ac:dyDescent="0.2">
      <c r="A16" s="9" t="s">
        <v>34</v>
      </c>
      <c r="B16" s="10">
        <v>-20.551666666666666</v>
      </c>
      <c r="C16" s="10">
        <v>10.737333333333334</v>
      </c>
    </row>
    <row r="17" spans="1:3" x14ac:dyDescent="0.2">
      <c r="A17" s="9" t="s">
        <v>35</v>
      </c>
      <c r="B17" s="10">
        <v>-19.927000000000003</v>
      </c>
      <c r="C17" s="10">
        <v>11.519190476190476</v>
      </c>
    </row>
    <row r="18" spans="1:3" x14ac:dyDescent="0.2">
      <c r="A18" s="9" t="s">
        <v>36</v>
      </c>
      <c r="B18" s="10">
        <v>-20.325333333333337</v>
      </c>
      <c r="C18" s="10">
        <v>9.6290476190476184</v>
      </c>
    </row>
    <row r="19" spans="1:3" x14ac:dyDescent="0.2">
      <c r="A19" s="9" t="s">
        <v>37</v>
      </c>
      <c r="B19" s="10">
        <v>-20.215666666666667</v>
      </c>
      <c r="C19" s="10">
        <v>10.378571428571428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0BB9-BBC5-4D4E-A422-0D5BAE7F65F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9046-B95E-B441-BB07-C79104D09E70}">
  <dimension ref="A1:C5"/>
  <sheetViews>
    <sheetView tabSelected="1" workbookViewId="0">
      <selection activeCell="F5" sqref="F5"/>
    </sheetView>
  </sheetViews>
  <sheetFormatPr baseColWidth="10" defaultRowHeight="16" x14ac:dyDescent="0.2"/>
  <cols>
    <col min="1" max="1" width="13.33203125" bestFit="1" customWidth="1"/>
  </cols>
  <sheetData>
    <row r="1" spans="1:3" x14ac:dyDescent="0.2">
      <c r="A1" t="s">
        <v>53</v>
      </c>
      <c r="B1" t="s">
        <v>54</v>
      </c>
      <c r="C1" t="s">
        <v>55</v>
      </c>
    </row>
    <row r="2" spans="1:3" x14ac:dyDescent="0.2">
      <c r="A2" s="9" t="s">
        <v>41</v>
      </c>
      <c r="B2" s="10">
        <v>-21.931666666666668</v>
      </c>
      <c r="C2" s="10">
        <v>8.4003333333333341</v>
      </c>
    </row>
    <row r="3" spans="1:3" x14ac:dyDescent="0.2">
      <c r="A3" s="9" t="s">
        <v>45</v>
      </c>
      <c r="B3" s="10">
        <v>-20.13</v>
      </c>
      <c r="C3" s="10">
        <v>11.517666666666665</v>
      </c>
    </row>
    <row r="4" spans="1:3" x14ac:dyDescent="0.2">
      <c r="A4" s="9" t="s">
        <v>49</v>
      </c>
      <c r="B4" s="10">
        <v>-21.581</v>
      </c>
      <c r="C4" s="10">
        <v>5.6886666666666672</v>
      </c>
    </row>
    <row r="5" spans="1:3" x14ac:dyDescent="0.2">
      <c r="A5" s="9" t="s">
        <v>50</v>
      </c>
      <c r="B5" s="10">
        <v>-22.346999999999998</v>
      </c>
      <c r="C5" s="10">
        <v>4.637666666666667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1BA8E-4CDA-454C-AE23-F1FB19C3D47A}">
  <dimension ref="A1:C23"/>
  <sheetViews>
    <sheetView workbookViewId="0">
      <selection activeCell="A20" sqref="A20:C23"/>
    </sheetView>
  </sheetViews>
  <sheetFormatPr baseColWidth="10" defaultRowHeight="16" x14ac:dyDescent="0.2"/>
  <cols>
    <col min="1" max="1" width="13.33203125" bestFit="1" customWidth="1"/>
  </cols>
  <sheetData>
    <row r="1" spans="1:3" x14ac:dyDescent="0.2">
      <c r="A1" t="s">
        <v>53</v>
      </c>
      <c r="B1" t="s">
        <v>54</v>
      </c>
      <c r="C1" t="s">
        <v>55</v>
      </c>
    </row>
    <row r="2" spans="1:3" x14ac:dyDescent="0.2">
      <c r="A2" s="9" t="s">
        <v>20</v>
      </c>
      <c r="B2" s="10">
        <v>-20.080666666666669</v>
      </c>
      <c r="C2" s="10">
        <v>10.426666666666668</v>
      </c>
    </row>
    <row r="3" spans="1:3" x14ac:dyDescent="0.2">
      <c r="A3" s="9" t="s">
        <v>21</v>
      </c>
      <c r="B3" s="10">
        <v>-19.736999999999998</v>
      </c>
      <c r="C3" s="10">
        <v>9.9885238095238105</v>
      </c>
    </row>
    <row r="4" spans="1:3" x14ac:dyDescent="0.2">
      <c r="A4" s="9" t="s">
        <v>22</v>
      </c>
      <c r="B4" s="10">
        <v>-20.523333333333337</v>
      </c>
      <c r="C4" s="10">
        <v>9.8670476190476197</v>
      </c>
    </row>
    <row r="5" spans="1:3" x14ac:dyDescent="0.2">
      <c r="A5" s="9" t="s">
        <v>23</v>
      </c>
      <c r="B5" s="10">
        <v>-20.120333333333335</v>
      </c>
      <c r="C5" s="10">
        <v>11.365571428571428</v>
      </c>
    </row>
    <row r="6" spans="1:3" x14ac:dyDescent="0.2">
      <c r="A6" s="9" t="s">
        <v>24</v>
      </c>
      <c r="B6" s="10">
        <v>-20.210000000000004</v>
      </c>
      <c r="C6" s="10">
        <v>9.3697619047619032</v>
      </c>
    </row>
    <row r="7" spans="1:3" x14ac:dyDescent="0.2">
      <c r="A7" s="9" t="s">
        <v>25</v>
      </c>
      <c r="B7" s="10">
        <v>-19.953000000000003</v>
      </c>
      <c r="C7" s="10">
        <v>11.445285714285715</v>
      </c>
    </row>
    <row r="8" spans="1:3" x14ac:dyDescent="0.2">
      <c r="A8" s="9" t="s">
        <v>26</v>
      </c>
      <c r="B8" s="10">
        <v>-19.924000000000003</v>
      </c>
      <c r="C8" s="10">
        <v>10.839142857142859</v>
      </c>
    </row>
    <row r="9" spans="1:3" x14ac:dyDescent="0.2">
      <c r="A9" s="9" t="s">
        <v>27</v>
      </c>
      <c r="B9" s="10">
        <v>-20.276000000000003</v>
      </c>
      <c r="C9" s="10">
        <v>10.809333333333333</v>
      </c>
    </row>
    <row r="10" spans="1:3" x14ac:dyDescent="0.2">
      <c r="A10" s="9" t="s">
        <v>28</v>
      </c>
      <c r="B10" s="10">
        <v>-20.233666666666668</v>
      </c>
      <c r="C10" s="10">
        <v>7.930190476190476</v>
      </c>
    </row>
    <row r="11" spans="1:3" x14ac:dyDescent="0.2">
      <c r="A11" s="9" t="s">
        <v>29</v>
      </c>
      <c r="B11" s="10">
        <v>-20.324333333333335</v>
      </c>
      <c r="C11" s="10">
        <v>10.775047619047619</v>
      </c>
    </row>
    <row r="12" spans="1:3" x14ac:dyDescent="0.2">
      <c r="A12" s="9" t="s">
        <v>30</v>
      </c>
      <c r="B12" s="10">
        <v>-20.265333333333334</v>
      </c>
      <c r="C12" s="10">
        <v>10.594238095238095</v>
      </c>
    </row>
    <row r="13" spans="1:3" x14ac:dyDescent="0.2">
      <c r="A13" s="9" t="s">
        <v>31</v>
      </c>
      <c r="B13" s="10">
        <v>-19.363000000000003</v>
      </c>
      <c r="C13" s="10">
        <v>12.109428571428571</v>
      </c>
    </row>
    <row r="14" spans="1:3" x14ac:dyDescent="0.2">
      <c r="A14" s="9" t="s">
        <v>32</v>
      </c>
      <c r="B14" s="10">
        <v>-19.591333333333335</v>
      </c>
      <c r="C14" s="10">
        <v>11.31595238095238</v>
      </c>
    </row>
    <row r="15" spans="1:3" x14ac:dyDescent="0.2">
      <c r="A15" s="9" t="s">
        <v>33</v>
      </c>
      <c r="B15" s="10">
        <v>-19.936</v>
      </c>
      <c r="C15" s="10">
        <v>10.719142857142856</v>
      </c>
    </row>
    <row r="16" spans="1:3" x14ac:dyDescent="0.2">
      <c r="A16" s="9" t="s">
        <v>34</v>
      </c>
      <c r="B16" s="10">
        <v>-20.551666666666666</v>
      </c>
      <c r="C16" s="10">
        <v>10.737333333333334</v>
      </c>
    </row>
    <row r="17" spans="1:3" x14ac:dyDescent="0.2">
      <c r="A17" s="9" t="s">
        <v>35</v>
      </c>
      <c r="B17" s="10">
        <v>-19.927000000000003</v>
      </c>
      <c r="C17" s="10">
        <v>11.519190476190476</v>
      </c>
    </row>
    <row r="18" spans="1:3" x14ac:dyDescent="0.2">
      <c r="A18" s="9" t="s">
        <v>36</v>
      </c>
      <c r="B18" s="10">
        <v>-20.325333333333337</v>
      </c>
      <c r="C18" s="10">
        <v>9.6290476190476184</v>
      </c>
    </row>
    <row r="19" spans="1:3" x14ac:dyDescent="0.2">
      <c r="A19" s="9" t="s">
        <v>37</v>
      </c>
      <c r="B19" s="10">
        <v>-20.215666666666667</v>
      </c>
      <c r="C19" s="10">
        <v>10.378571428571428</v>
      </c>
    </row>
    <row r="20" spans="1:3" x14ac:dyDescent="0.2">
      <c r="A20" s="9" t="s">
        <v>41</v>
      </c>
      <c r="B20" s="10">
        <v>-21.931666666666668</v>
      </c>
      <c r="C20" s="10">
        <v>8.4003333333333341</v>
      </c>
    </row>
    <row r="21" spans="1:3" x14ac:dyDescent="0.2">
      <c r="A21" s="9" t="s">
        <v>45</v>
      </c>
      <c r="B21" s="10">
        <v>-20.13</v>
      </c>
      <c r="C21" s="10">
        <v>11.517666666666665</v>
      </c>
    </row>
    <row r="22" spans="1:3" x14ac:dyDescent="0.2">
      <c r="A22" s="9" t="s">
        <v>49</v>
      </c>
      <c r="B22" s="10">
        <v>-21.581</v>
      </c>
      <c r="C22" s="10">
        <v>5.6886666666666672</v>
      </c>
    </row>
    <row r="23" spans="1:3" x14ac:dyDescent="0.2">
      <c r="A23" s="9" t="s">
        <v>50</v>
      </c>
      <c r="B23" s="10">
        <v>-22.346999999999998</v>
      </c>
      <c r="C23" s="10">
        <v>4.637666666666667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51DC-5118-0C46-BBD5-348D4DEEAFE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30ED4-4E0E-8945-A2FE-CF36776F619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with re-weighs</vt:lpstr>
      <vt:lpstr>Postcrania</vt:lpstr>
      <vt:lpstr>Dentine</vt:lpstr>
      <vt:lpstr>Fauna</vt:lpstr>
      <vt:lpstr>All C&amp;N</vt:lpstr>
      <vt:lpstr>Carbonate</vt:lpstr>
      <vt:lpstr>Carbon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S.A. Leggett</dc:creator>
  <cp:lastModifiedBy>S.A. Leggett</cp:lastModifiedBy>
  <dcterms:created xsi:type="dcterms:W3CDTF">2019-07-16T10:58:02Z</dcterms:created>
  <dcterms:modified xsi:type="dcterms:W3CDTF">2019-07-16T13:50:01Z</dcterms:modified>
</cp:coreProperties>
</file>