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"/>
    </mc:Choice>
  </mc:AlternateContent>
  <xr:revisionPtr revIDLastSave="0" documentId="13_ncr:1_{BC0B5C95-D4BB-A643-BB84-3C7DE40564C8}" xr6:coauthVersionLast="43" xr6:coauthVersionMax="43" xr10:uidLastSave="{00000000-0000-0000-0000-000000000000}"/>
  <bookViews>
    <workbookView xWindow="160" yWindow="460" windowWidth="28800" windowHeight="17540" xr2:uid="{C47DCF75-C9E2-FF46-B4EB-6CF6E23F19DA}"/>
  </bookViews>
  <sheets>
    <sheet name="Raw with re-weighs" sheetId="1" r:id="rId1"/>
    <sheet name="Postcrania" sheetId="2" r:id="rId2"/>
    <sheet name="Dentine" sheetId="3" r:id="rId3"/>
    <sheet name="Fauna" sheetId="4" r:id="rId4"/>
    <sheet name="All C&amp;N" sheetId="5" r:id="rId5"/>
    <sheet name="Carbonate" sheetId="6" r:id="rId6"/>
    <sheet name="Carbon Onl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5" i="1" l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Y14" i="1"/>
  <c r="AX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V14" i="1"/>
  <c r="AU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S14" i="1"/>
  <c r="AR14" i="1"/>
  <c r="O15" i="1" l="1"/>
  <c r="O16" i="1"/>
  <c r="O17" i="1"/>
  <c r="O18" i="1"/>
  <c r="O19" i="1"/>
  <c r="O20" i="1"/>
  <c r="O21" i="1"/>
  <c r="O22" i="1"/>
  <c r="O23" i="1"/>
  <c r="O24" i="1"/>
  <c r="O14" i="1"/>
  <c r="V15" i="1"/>
  <c r="V16" i="1"/>
  <c r="V17" i="1"/>
  <c r="V18" i="1"/>
  <c r="V19" i="1"/>
  <c r="V20" i="1"/>
  <c r="V21" i="1"/>
  <c r="V22" i="1"/>
  <c r="V23" i="1"/>
  <c r="V24" i="1"/>
  <c r="V14" i="1"/>
  <c r="AX6" i="1" l="1"/>
  <c r="AX10" i="1"/>
  <c r="AY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V3" i="1"/>
  <c r="AU3" i="1"/>
  <c r="AR13" i="1"/>
  <c r="AS13" i="1"/>
  <c r="AR4" i="1"/>
  <c r="AS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S3" i="1"/>
  <c r="AR3" i="1"/>
  <c r="V4" i="1"/>
  <c r="V5" i="1"/>
  <c r="V6" i="1"/>
  <c r="V7" i="1"/>
  <c r="V8" i="1"/>
  <c r="V9" i="1"/>
  <c r="V10" i="1"/>
  <c r="V11" i="1"/>
  <c r="V12" i="1"/>
  <c r="V13" i="1"/>
  <c r="V3" i="1"/>
  <c r="AC4" i="1"/>
  <c r="AC5" i="1"/>
  <c r="AC6" i="1"/>
  <c r="AC7" i="1"/>
  <c r="AC8" i="1"/>
  <c r="AC9" i="1"/>
  <c r="AC10" i="1"/>
  <c r="AC11" i="1"/>
  <c r="AC12" i="1"/>
  <c r="AC13" i="1"/>
  <c r="AC3" i="1"/>
  <c r="AJ4" i="1"/>
  <c r="AY4" i="1" s="1"/>
  <c r="AJ5" i="1"/>
  <c r="AX5" i="1" s="1"/>
  <c r="AJ6" i="1"/>
  <c r="AY6" i="1" s="1"/>
  <c r="AJ7" i="1"/>
  <c r="AX7" i="1" s="1"/>
  <c r="AJ8" i="1"/>
  <c r="AY8" i="1" s="1"/>
  <c r="AJ9" i="1"/>
  <c r="AX9" i="1" s="1"/>
  <c r="AJ10" i="1"/>
  <c r="AY10" i="1" s="1"/>
  <c r="AJ11" i="1"/>
  <c r="AX11" i="1" s="1"/>
  <c r="AJ12" i="1"/>
  <c r="AY12" i="1" s="1"/>
  <c r="AJ13" i="1"/>
  <c r="AX13" i="1" s="1"/>
  <c r="AJ3" i="1"/>
  <c r="AX3" i="1" s="1"/>
  <c r="AZ13" i="1"/>
  <c r="AZ12" i="1"/>
  <c r="AZ11" i="1"/>
  <c r="AZ10" i="1"/>
  <c r="AZ9" i="1"/>
  <c r="AZ8" i="1"/>
  <c r="AZ7" i="1"/>
  <c r="AZ6" i="1"/>
  <c r="AZ5" i="1"/>
  <c r="AZ4" i="1"/>
  <c r="AZ3" i="1"/>
  <c r="AX12" i="1" l="1"/>
  <c r="AX8" i="1"/>
  <c r="AX4" i="1"/>
  <c r="AY13" i="1"/>
  <c r="AY11" i="1"/>
  <c r="AY9" i="1"/>
  <c r="AY7" i="1"/>
  <c r="AY5" i="1"/>
</calcChain>
</file>

<file path=xl/sharedStrings.xml><?xml version="1.0" encoding="utf-8"?>
<sst xmlns="http://schemas.openxmlformats.org/spreadsheetml/2006/main" count="329" uniqueCount="92">
  <si>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</si>
  <si>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</si>
  <si>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</si>
  <si>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</si>
  <si>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</si>
  <si>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</si>
  <si>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</si>
  <si>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</si>
  <si>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Amt%</t>
  </si>
  <si>
    <t>C/N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</si>
  <si>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</si>
  <si>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</si>
  <si>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</si>
  <si>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</si>
  <si>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</si>
  <si>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</si>
  <si>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</si>
  <si>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</si>
  <si>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</si>
  <si>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</si>
  <si>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</si>
  <si>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</si>
  <si>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ID</t>
  </si>
  <si>
    <t>d13C</t>
  </si>
  <si>
    <t>d15N</t>
  </si>
  <si>
    <t>Tissue</t>
  </si>
  <si>
    <t>d18O</t>
  </si>
  <si>
    <t>O-PO4 SMOW</t>
  </si>
  <si>
    <t>Chenery correction</t>
  </si>
  <si>
    <t>Enamel d13C</t>
  </si>
  <si>
    <t>Dentine d13C</t>
  </si>
  <si>
    <t>Bone d13C</t>
  </si>
  <si>
    <t>KGH_8_R</t>
  </si>
  <si>
    <t>05/31/18</t>
  </si>
  <si>
    <t>06/14/18</t>
  </si>
  <si>
    <t>06/15/18</t>
  </si>
  <si>
    <t>11/27/18</t>
  </si>
  <si>
    <t>02/06/19</t>
  </si>
  <si>
    <t>KGH_28_R</t>
  </si>
  <si>
    <t>KGH_56_R</t>
  </si>
  <si>
    <t>KGH_69_R</t>
  </si>
  <si>
    <t>KGH_72_R</t>
  </si>
  <si>
    <t>KGH_75_R</t>
  </si>
  <si>
    <t>KGH_78_R</t>
  </si>
  <si>
    <t>KGH_83_R</t>
  </si>
  <si>
    <t>KGH_113_R</t>
  </si>
  <si>
    <t>KGH_116_R</t>
  </si>
  <si>
    <t>KGH_122_R</t>
  </si>
  <si>
    <t>Aliquot d</t>
  </si>
  <si>
    <t>Aliquot e</t>
  </si>
  <si>
    <t>Aliquot f</t>
  </si>
  <si>
    <t>07/02/19</t>
  </si>
  <si>
    <t>KGH_8_D</t>
  </si>
  <si>
    <t>03/23/19</t>
  </si>
  <si>
    <t>03/24/19</t>
  </si>
  <si>
    <t>04/24/19</t>
  </si>
  <si>
    <t>KGH_12_D</t>
  </si>
  <si>
    <t>KGH_28_D</t>
  </si>
  <si>
    <t>KGH_56_D</t>
  </si>
  <si>
    <t>KGH_69_D</t>
  </si>
  <si>
    <t>03/25/19</t>
  </si>
  <si>
    <t>KGH_72_D</t>
  </si>
  <si>
    <t>KGH_75_D</t>
  </si>
  <si>
    <t>KGH_78_D</t>
  </si>
  <si>
    <t>KGH_83_D</t>
  </si>
  <si>
    <t>KGH_116_D</t>
  </si>
  <si>
    <t>KGH_122_D</t>
  </si>
  <si>
    <t>bone</t>
  </si>
  <si>
    <t>dentine</t>
  </si>
  <si>
    <t>KGH_8_E</t>
  </si>
  <si>
    <t>KGH_12_E</t>
  </si>
  <si>
    <t>KGH_28_E</t>
  </si>
  <si>
    <t>KGH_56_</t>
  </si>
  <si>
    <t>KGH_69_</t>
  </si>
  <si>
    <t>KGH_72_E</t>
  </si>
  <si>
    <t>KGH_75_E</t>
  </si>
  <si>
    <t>KGH_78_E</t>
  </si>
  <si>
    <t>KGH_83_E</t>
  </si>
  <si>
    <t>KGH_116_E</t>
  </si>
  <si>
    <t>KGH_122_E</t>
  </si>
  <si>
    <t>KGH_8</t>
  </si>
  <si>
    <t>KGH_12</t>
  </si>
  <si>
    <t>KGH_28</t>
  </si>
  <si>
    <t>KGH_56</t>
  </si>
  <si>
    <t>KGH_69</t>
  </si>
  <si>
    <t>KGH_72</t>
  </si>
  <si>
    <t>KGH_75</t>
  </si>
  <si>
    <t>KGH_78</t>
  </si>
  <si>
    <t>KGH_83</t>
  </si>
  <si>
    <t>KGH_113</t>
  </si>
  <si>
    <t>KGH_116</t>
  </si>
  <si>
    <t>KGH_122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</si>
</sst>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1">
    <xf numFmtId="0" fontId="0" fillId="0" borderId="0" xfId="0"/>
    <xf numFmtId="0" fontId="2" fillId="0" borderId="0" xfId="0" quotePrefix="1" applyFont="1"/>
    <xf numFmtId="0" fontId="2" fillId="0" borderId="0" xfId="0" applyFont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5" fillId="0" borderId="0" xfId="0" applyFont="1"/>
    <xf numFmtId="0" fontId="4" fillId="0" borderId="0" xfId="1" quotePrefix="1"/>
    <xf numFmtId="0" fontId="4" fillId="0" borderId="0" xfId="1"/>
    <xf numFmtId="0" fontId="4" fillId="2" borderId="0" xfId="1" quotePrefix="1" applyFill="1"/>
    <xf numFmtId="0" fontId="4" fillId="2" borderId="0" xfId="1" applyFill="1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7" fillId="0" borderId="0" xfId="0" quotePrefix="1" applyFont="1"/>
    <xf numFmtId="0" fontId="8" fillId="0" borderId="0" xfId="0" quotePrefix="1" applyFont="1"/>
    <xf numFmtId="0" fontId="9" fillId="0" borderId="5" xfId="0" applyFont="1" applyBorder="1"/>
    <xf numFmtId="0" fontId="9" fillId="0" borderId="0" xfId="0" applyFont="1" applyBorder="1"/>
    <xf numFmtId="0" fontId="9" fillId="0" borderId="1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164" fontId="10" fillId="0" borderId="0" xfId="0" applyNumberFormat="1" applyFont="1"/>
    <xf numFmtId="2" fontId="11" fillId="0" borderId="0" xfId="0" applyNumberFormat="1" applyFont="1"/>
    <xf numFmtId="2" fontId="10" fillId="0" borderId="0" xfId="0" applyNumberFormat="1" applyFont="1"/>
    <xf numFmtId="2" fontId="9" fillId="0" borderId="0" xfId="0" applyNumberFormat="1" applyFont="1" applyBorder="1"/>
    <xf numFmtId="2" fontId="0" fillId="0" borderId="0" xfId="0" applyNumberFormat="1"/>
    <xf numFmtId="2" fontId="0" fillId="0" borderId="0" xfId="0" applyNumberFormat="1" applyBorder="1"/>
  </cellXfs>
  <cellStyles count="2">
    <cellStyle name="Normal" xfId="0" builtinId="0"/>
    <cellStyle name="Normal 2" xfId="1" xr:uid="{6CBFC95A-828E-1C44-814B-353A8F6621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C&amp;N'!$C$2:$C$12</c:f>
              <c:numCache>
                <c:formatCode>0.00</c:formatCode>
                <c:ptCount val="11"/>
                <c:pt idx="0">
                  <c:v>-20.463666666666668</c:v>
                </c:pt>
                <c:pt idx="1">
                  <c:v>-20.691333333333333</c:v>
                </c:pt>
                <c:pt idx="2">
                  <c:v>-20.416</c:v>
                </c:pt>
                <c:pt idx="3">
                  <c:v>-20.188666666666666</c:v>
                </c:pt>
                <c:pt idx="4">
                  <c:v>-20.546333333333337</c:v>
                </c:pt>
                <c:pt idx="5">
                  <c:v>-20.133666666666667</c:v>
                </c:pt>
                <c:pt idx="6">
                  <c:v>-20.349666666666664</c:v>
                </c:pt>
                <c:pt idx="7">
                  <c:v>-20.383333333333336</c:v>
                </c:pt>
                <c:pt idx="8">
                  <c:v>-20.227</c:v>
                </c:pt>
                <c:pt idx="9">
                  <c:v>-20.581333333333333</c:v>
                </c:pt>
                <c:pt idx="10">
                  <c:v>-20.083666666666662</c:v>
                </c:pt>
              </c:numCache>
            </c:numRef>
          </c:xVal>
          <c:yVal>
            <c:numRef>
              <c:f>'All C&amp;N'!$D$2:$D$12</c:f>
              <c:numCache>
                <c:formatCode>0.00</c:formatCode>
                <c:ptCount val="11"/>
                <c:pt idx="0">
                  <c:v>10.336333333333334</c:v>
                </c:pt>
                <c:pt idx="1">
                  <c:v>11.143000000000001</c:v>
                </c:pt>
                <c:pt idx="2">
                  <c:v>10.901000000000002</c:v>
                </c:pt>
                <c:pt idx="3">
                  <c:v>10.676666666666668</c:v>
                </c:pt>
                <c:pt idx="4">
                  <c:v>10.109666666666667</c:v>
                </c:pt>
                <c:pt idx="5">
                  <c:v>10.903</c:v>
                </c:pt>
                <c:pt idx="6">
                  <c:v>10.933999999999999</c:v>
                </c:pt>
                <c:pt idx="7">
                  <c:v>10.209000000000001</c:v>
                </c:pt>
                <c:pt idx="8">
                  <c:v>10.152000000000001</c:v>
                </c:pt>
                <c:pt idx="9">
                  <c:v>10.230666666666666</c:v>
                </c:pt>
                <c:pt idx="10">
                  <c:v>10.905666666666667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1-8940-A3BB-335AAF0F5D11}"/>
            </c:ext>
          </c:extLst>
        </c:ser>
        <c:ser>
          <c:idx val="1"/>
          <c:order val="1"/>
          <c:tx>
            <c:v>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C&amp;N'!$C$13:$C$23</c:f>
              <c:numCache>
                <c:formatCode>0.00</c:formatCode>
                <c:ptCount val="11"/>
                <c:pt idx="0">
                  <c:v>-20.039333333333332</c:v>
                </c:pt>
                <c:pt idx="1">
                  <c:v>-20.202000000000002</c:v>
                </c:pt>
                <c:pt idx="2">
                  <c:v>-20.136999999999997</c:v>
                </c:pt>
                <c:pt idx="3">
                  <c:v>-19.974333333333334</c:v>
                </c:pt>
                <c:pt idx="4">
                  <c:v>-20.112333333333329</c:v>
                </c:pt>
                <c:pt idx="5">
                  <c:v>-20.289666666666665</c:v>
                </c:pt>
                <c:pt idx="6">
                  <c:v>-20.172666666666668</c:v>
                </c:pt>
                <c:pt idx="7">
                  <c:v>-20.240000000000002</c:v>
                </c:pt>
                <c:pt idx="8">
                  <c:v>-20.562666666666665</c:v>
                </c:pt>
                <c:pt idx="9">
                  <c:v>-20.194333333333336</c:v>
                </c:pt>
                <c:pt idx="10">
                  <c:v>-19.728000000000002</c:v>
                </c:pt>
              </c:numCache>
            </c:numRef>
          </c:xVal>
          <c:yVal>
            <c:numRef>
              <c:f>'All C&amp;N'!$D$13:$D$23</c:f>
              <c:numCache>
                <c:formatCode>0.00</c:formatCode>
                <c:ptCount val="11"/>
                <c:pt idx="0">
                  <c:v>10.904333333333334</c:v>
                </c:pt>
                <c:pt idx="1">
                  <c:v>11.064333333333332</c:v>
                </c:pt>
                <c:pt idx="2">
                  <c:v>10.450999999999999</c:v>
                </c:pt>
                <c:pt idx="3">
                  <c:v>11.002000000000001</c:v>
                </c:pt>
                <c:pt idx="4">
                  <c:v>10.401333333333332</c:v>
                </c:pt>
                <c:pt idx="5">
                  <c:v>10.061999999999999</c:v>
                </c:pt>
                <c:pt idx="6">
                  <c:v>10.488666666666667</c:v>
                </c:pt>
                <c:pt idx="7">
                  <c:v>11.734</c:v>
                </c:pt>
                <c:pt idx="8">
                  <c:v>9.1326666666666672</c:v>
                </c:pt>
                <c:pt idx="9">
                  <c:v>12.244333333333332</c:v>
                </c:pt>
                <c:pt idx="10">
                  <c:v>11.195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1-8940-A3BB-335AAF0F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31248"/>
        <c:axId val="1808928320"/>
      </c:scatterChart>
      <c:valAx>
        <c:axId val="18089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28320"/>
        <c:crosses val="autoZero"/>
        <c:crossBetween val="midCat"/>
      </c:valAx>
      <c:valAx>
        <c:axId val="1808928320"/>
        <c:scaling>
          <c:orientation val="minMax"/>
          <c:max val="13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</xdr:row>
      <xdr:rowOff>38100</xdr:rowOff>
    </xdr:from>
    <xdr:to>
      <xdr:col>12</xdr:col>
      <xdr:colOff>774700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C5914-B9AD-234A-B36D-41356E576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AF9-9D50-C54D-8BC0-AA14EBFEED0B}">
  <dimension ref="A1:AZ24"/>
  <sheetViews>
    <sheetView tabSelected="1" workbookViewId="0">
      <selection activeCell="AN32" sqref="AN32"/>
    </sheetView>
  </sheetViews>
  <sheetFormatPr baseColWidth="10" defaultRowHeight="16" x14ac:dyDescent="0.2"/>
  <cols>
    <col min="1" max="1" width="13.83203125" bestFit="1" customWidth="1"/>
  </cols>
  <sheetData>
    <row r="1" spans="1:52" s="2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</v>
      </c>
      <c r="J1" s="1" t="s">
        <v>2</v>
      </c>
      <c r="K1" s="1" t="s">
        <v>8</v>
      </c>
      <c r="L1" s="1" t="s">
        <v>4</v>
      </c>
      <c r="M1" s="1" t="s">
        <v>8</v>
      </c>
      <c r="N1" s="1" t="s">
        <v>6</v>
      </c>
      <c r="O1" s="2" t="s">
        <v>9</v>
      </c>
      <c r="P1" s="1" t="s">
        <v>1</v>
      </c>
      <c r="Q1" s="1" t="s">
        <v>2</v>
      </c>
      <c r="R1" s="1" t="s">
        <v>8</v>
      </c>
      <c r="S1" s="1" t="s">
        <v>4</v>
      </c>
      <c r="T1" s="1" t="s">
        <v>8</v>
      </c>
      <c r="U1" s="1" t="s">
        <v>6</v>
      </c>
      <c r="V1" s="2" t="s">
        <v>9</v>
      </c>
      <c r="W1" s="1" t="s">
        <v>1</v>
      </c>
      <c r="X1" s="1" t="s">
        <v>2</v>
      </c>
      <c r="Y1" s="1" t="s">
        <v>8</v>
      </c>
      <c r="Z1" s="1" t="s">
        <v>4</v>
      </c>
      <c r="AA1" s="1" t="s">
        <v>8</v>
      </c>
      <c r="AB1" s="1" t="s">
        <v>6</v>
      </c>
      <c r="AC1" s="2" t="s">
        <v>9</v>
      </c>
      <c r="AD1" s="1" t="s">
        <v>1</v>
      </c>
      <c r="AE1" s="1" t="s">
        <v>2</v>
      </c>
      <c r="AF1" s="1" t="s">
        <v>8</v>
      </c>
      <c r="AG1" s="1" t="s">
        <v>4</v>
      </c>
      <c r="AH1" s="1" t="s">
        <v>8</v>
      </c>
      <c r="AI1" s="1" t="s">
        <v>6</v>
      </c>
      <c r="AJ1" s="2" t="s">
        <v>9</v>
      </c>
      <c r="AK1" s="1" t="s">
        <v>1</v>
      </c>
      <c r="AL1" s="1" t="s">
        <v>2</v>
      </c>
      <c r="AM1" s="1" t="s">
        <v>8</v>
      </c>
      <c r="AN1" s="1" t="s">
        <v>4</v>
      </c>
      <c r="AO1" s="1" t="s">
        <v>8</v>
      </c>
      <c r="AP1" s="1" t="s">
        <v>6</v>
      </c>
      <c r="AQ1" s="2" t="s">
        <v>9</v>
      </c>
      <c r="AR1" s="14" t="s">
        <v>10</v>
      </c>
      <c r="AS1" s="15" t="s">
        <v>11</v>
      </c>
      <c r="AT1" s="15" t="s">
        <v>12</v>
      </c>
      <c r="AU1" s="15" t="s">
        <v>13</v>
      </c>
      <c r="AV1" s="15" t="s">
        <v>14</v>
      </c>
      <c r="AW1" s="15" t="s">
        <v>15</v>
      </c>
      <c r="AX1" s="15" t="s">
        <v>16</v>
      </c>
      <c r="AY1" s="15" t="s">
        <v>17</v>
      </c>
      <c r="AZ1" s="16" t="s">
        <v>18</v>
      </c>
    </row>
    <row r="2" spans="1:52" s="2" customFormat="1" ht="16" customHeight="1" x14ac:dyDescent="0.2">
      <c r="A2" s="1"/>
      <c r="B2" s="1"/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21</v>
      </c>
      <c r="Q2" s="2" t="s">
        <v>21</v>
      </c>
      <c r="R2" s="2" t="s">
        <v>21</v>
      </c>
      <c r="S2" s="2" t="s">
        <v>21</v>
      </c>
      <c r="T2" s="2" t="s">
        <v>21</v>
      </c>
      <c r="U2" s="2" t="s">
        <v>21</v>
      </c>
      <c r="V2" s="2" t="s">
        <v>21</v>
      </c>
      <c r="X2" s="2" t="s">
        <v>48</v>
      </c>
      <c r="Y2" s="2" t="s">
        <v>48</v>
      </c>
      <c r="Z2" s="2" t="s">
        <v>48</v>
      </c>
      <c r="AA2" s="2" t="s">
        <v>48</v>
      </c>
      <c r="AB2" s="2" t="s">
        <v>48</v>
      </c>
      <c r="AC2" s="2" t="s">
        <v>48</v>
      </c>
      <c r="AE2" s="2" t="s">
        <v>49</v>
      </c>
      <c r="AF2" s="2" t="s">
        <v>49</v>
      </c>
      <c r="AG2" s="2" t="s">
        <v>49</v>
      </c>
      <c r="AH2" s="2" t="s">
        <v>49</v>
      </c>
      <c r="AI2" s="2" t="s">
        <v>49</v>
      </c>
      <c r="AJ2" s="2" t="s">
        <v>49</v>
      </c>
      <c r="AL2" s="2" t="s">
        <v>50</v>
      </c>
      <c r="AM2" s="2" t="s">
        <v>50</v>
      </c>
      <c r="AN2" s="2" t="s">
        <v>50</v>
      </c>
      <c r="AO2" s="2" t="s">
        <v>50</v>
      </c>
      <c r="AP2" s="2" t="s">
        <v>50</v>
      </c>
      <c r="AQ2" s="2" t="s">
        <v>50</v>
      </c>
      <c r="AR2" s="17"/>
      <c r="AS2" s="11"/>
      <c r="AT2" s="11"/>
      <c r="AU2" s="11"/>
      <c r="AV2" s="11"/>
      <c r="AW2" s="11"/>
      <c r="AX2" s="11"/>
      <c r="AY2" s="11"/>
      <c r="AZ2" s="18"/>
    </row>
    <row r="3" spans="1:52" x14ac:dyDescent="0.2">
      <c r="A3" s="3" t="s">
        <v>32</v>
      </c>
      <c r="B3" s="3" t="s">
        <v>33</v>
      </c>
      <c r="C3" s="3">
        <v>0.81</v>
      </c>
      <c r="D3" s="3">
        <v>48.158783999999997</v>
      </c>
      <c r="E3" s="3">
        <v>-20.391999999999999</v>
      </c>
      <c r="F3" s="3">
        <v>17.564716300000001</v>
      </c>
      <c r="G3" s="23">
        <v>10.334999999999999</v>
      </c>
      <c r="H3">
        <v>3.1987563613538121</v>
      </c>
      <c r="I3" s="3" t="s">
        <v>34</v>
      </c>
      <c r="J3" s="3">
        <v>0.84</v>
      </c>
      <c r="K3" s="3">
        <v>44.015118200000003</v>
      </c>
      <c r="L3" s="3">
        <v>-20.503</v>
      </c>
      <c r="M3">
        <v>16.0779754</v>
      </c>
      <c r="N3">
        <v>10.356</v>
      </c>
      <c r="O3">
        <v>3.1938704940009637</v>
      </c>
      <c r="P3" s="3" t="s">
        <v>35</v>
      </c>
      <c r="Q3" s="3">
        <v>0.85</v>
      </c>
      <c r="R3" s="3">
        <v>42.529125399999998</v>
      </c>
      <c r="S3" s="3">
        <v>-20.419</v>
      </c>
      <c r="T3" s="3">
        <v>15.588630200000001</v>
      </c>
      <c r="U3" s="23">
        <v>10.363999999999999</v>
      </c>
      <c r="V3">
        <f>(R3/T3)*(14/12)</f>
        <v>3.1829168009044611</v>
      </c>
      <c r="W3" s="9" t="s">
        <v>36</v>
      </c>
      <c r="X3" s="9">
        <v>0.78</v>
      </c>
      <c r="Y3" s="9">
        <v>53.133135699999997</v>
      </c>
      <c r="Z3" s="9">
        <v>-20.370999999999999</v>
      </c>
      <c r="AA3" s="9">
        <v>19.7434254</v>
      </c>
      <c r="AB3" s="9"/>
      <c r="AC3" s="10">
        <f>(Y3/AA3)*(14/12)</f>
        <v>3.1397114259953427</v>
      </c>
      <c r="AD3" s="7" t="s">
        <v>37</v>
      </c>
      <c r="AE3" s="7">
        <v>0.72</v>
      </c>
      <c r="AF3" s="7">
        <v>45.162694000000002</v>
      </c>
      <c r="AG3" s="7">
        <v>-20.457000000000001</v>
      </c>
      <c r="AH3" s="7">
        <v>16.882545499999999</v>
      </c>
      <c r="AI3" s="8">
        <v>10.352</v>
      </c>
      <c r="AJ3" s="8">
        <f>(AF3/AH3)*(14/12)</f>
        <v>3.1209635813904173</v>
      </c>
      <c r="AK3" s="3" t="s">
        <v>51</v>
      </c>
      <c r="AL3" s="3">
        <v>0.81</v>
      </c>
      <c r="AM3" s="3">
        <v>43.5882656</v>
      </c>
      <c r="AN3" s="3">
        <v>-20.431000000000001</v>
      </c>
      <c r="AO3" s="3">
        <v>15.8881196</v>
      </c>
      <c r="AP3" s="3">
        <v>10.301</v>
      </c>
      <c r="AQ3">
        <v>3.2006919518237598</v>
      </c>
      <c r="AR3" s="19">
        <f>AVERAGE(L3,AG3,AN3)</f>
        <v>-20.463666666666668</v>
      </c>
      <c r="AS3" s="12">
        <f>STDEV(L3,AG3,AN3)</f>
        <v>3.6460023770333749E-2</v>
      </c>
      <c r="AT3" s="12">
        <v>3</v>
      </c>
      <c r="AU3" s="12">
        <f>AVERAGE(N3,AI3,AP3)</f>
        <v>10.336333333333334</v>
      </c>
      <c r="AV3" s="12">
        <f>STDEV(N3,AI3,AP3)</f>
        <v>3.0664855018951748E-2</v>
      </c>
      <c r="AW3" s="12">
        <v>3</v>
      </c>
      <c r="AX3" s="12">
        <f>AVERAGE(O3,AJ3,AQ3)</f>
        <v>3.1718420090717139</v>
      </c>
      <c r="AY3" s="12">
        <f>STDEV(O3,AJ3,AQ3)</f>
        <v>4.4193821674502407E-2</v>
      </c>
      <c r="AZ3" s="20">
        <f t="shared" ref="AZ3:AZ13" si="0">AW3</f>
        <v>3</v>
      </c>
    </row>
    <row r="4" spans="1:52" x14ac:dyDescent="0.2">
      <c r="A4" s="3" t="s">
        <v>38</v>
      </c>
      <c r="B4" s="3" t="s">
        <v>33</v>
      </c>
      <c r="C4" s="3">
        <v>0.85</v>
      </c>
      <c r="D4" s="3">
        <v>40.826447000000002</v>
      </c>
      <c r="E4" s="3">
        <v>-20.620999999999999</v>
      </c>
      <c r="F4" s="3">
        <v>14.6425742</v>
      </c>
      <c r="G4" s="23">
        <v>11.137</v>
      </c>
      <c r="H4">
        <v>3.2529017222486289</v>
      </c>
      <c r="I4" s="3" t="s">
        <v>34</v>
      </c>
      <c r="J4" s="3">
        <v>0.8</v>
      </c>
      <c r="K4" s="3">
        <v>39.520494100000001</v>
      </c>
      <c r="L4" s="3">
        <v>-20.733000000000001</v>
      </c>
      <c r="M4">
        <v>14.278346000000001</v>
      </c>
      <c r="N4">
        <v>11.141999999999999</v>
      </c>
      <c r="O4">
        <v>3.229172560790071</v>
      </c>
      <c r="P4" s="3" t="s">
        <v>35</v>
      </c>
      <c r="Q4" s="3">
        <v>0.85</v>
      </c>
      <c r="R4" s="3">
        <v>39.4561475</v>
      </c>
      <c r="S4" s="3">
        <v>-20.652000000000001</v>
      </c>
      <c r="T4" s="3">
        <v>14.3025115</v>
      </c>
      <c r="U4" s="23">
        <v>11.167999999999999</v>
      </c>
      <c r="V4">
        <f t="shared" ref="V4:V13" si="1">(R4/T4)*(14/12)</f>
        <v>3.2184677553542489</v>
      </c>
      <c r="W4" s="9" t="s">
        <v>36</v>
      </c>
      <c r="X4" s="9">
        <v>0.79</v>
      </c>
      <c r="Y4" s="9">
        <v>42.710858000000002</v>
      </c>
      <c r="Z4" s="9">
        <v>-20.632000000000001</v>
      </c>
      <c r="AA4" s="9">
        <v>15.6098959</v>
      </c>
      <c r="AB4" s="9"/>
      <c r="AC4" s="10">
        <f t="shared" ref="AC4:AC13" si="2">(Y4/AA4)*(14/12)</f>
        <v>3.192163141416807</v>
      </c>
      <c r="AD4" s="7" t="s">
        <v>37</v>
      </c>
      <c r="AE4" s="7">
        <v>0.76</v>
      </c>
      <c r="AF4" s="7">
        <v>39.350456299999998</v>
      </c>
      <c r="AG4" s="7">
        <v>-20.655999999999999</v>
      </c>
      <c r="AH4" s="7">
        <v>14.4568645</v>
      </c>
      <c r="AI4" s="8">
        <v>11.153</v>
      </c>
      <c r="AJ4" s="8">
        <f t="shared" ref="AJ4:AJ13" si="3">(AF4/AH4)*(14/12)</f>
        <v>3.1755755671178445</v>
      </c>
      <c r="AK4" s="3" t="s">
        <v>51</v>
      </c>
      <c r="AL4" s="3">
        <v>0.83</v>
      </c>
      <c r="AM4" s="3">
        <v>40.074899199999997</v>
      </c>
      <c r="AN4" s="3">
        <v>-20.684999999999999</v>
      </c>
      <c r="AO4" s="3">
        <v>14.3436801</v>
      </c>
      <c r="AP4" s="3">
        <v>11.134</v>
      </c>
      <c r="AQ4">
        <v>3.2595574316152427</v>
      </c>
      <c r="AR4" s="19">
        <f t="shared" ref="AR4:AR12" si="4">AVERAGE(L4,AG4,AN4)</f>
        <v>-20.691333333333333</v>
      </c>
      <c r="AS4" s="12">
        <f t="shared" ref="AS4:AS12" si="5">STDEV(L4,AG4,AN4)</f>
        <v>3.8888730158407159E-2</v>
      </c>
      <c r="AT4" s="12">
        <v>3</v>
      </c>
      <c r="AU4" s="12">
        <f t="shared" ref="AU4:AU13" si="6">AVERAGE(N4,AI4,AP4)</f>
        <v>11.143000000000001</v>
      </c>
      <c r="AV4" s="12">
        <f t="shared" ref="AV4:AV13" si="7">STDEV(N4,AI4,AP4)</f>
        <v>9.539392014169569E-3</v>
      </c>
      <c r="AW4" s="12">
        <v>3</v>
      </c>
      <c r="AX4" s="12">
        <f t="shared" ref="AX4:AX13" si="8">AVERAGE(O4,AJ4,AQ4)</f>
        <v>3.2214351865077191</v>
      </c>
      <c r="AY4" s="12">
        <f t="shared" ref="AY4:AY13" si="9">STDEV(O4,AJ4,AQ4)</f>
        <v>4.2522213156228533E-2</v>
      </c>
      <c r="AZ4" s="20">
        <f t="shared" si="0"/>
        <v>3</v>
      </c>
    </row>
    <row r="5" spans="1:52" x14ac:dyDescent="0.2">
      <c r="A5" s="3" t="s">
        <v>39</v>
      </c>
      <c r="B5" s="3" t="s">
        <v>33</v>
      </c>
      <c r="C5" s="3">
        <v>0.84</v>
      </c>
      <c r="D5" s="3">
        <v>35.307857400000003</v>
      </c>
      <c r="E5" s="3">
        <v>-20.405999999999999</v>
      </c>
      <c r="F5" s="3">
        <v>12.499151400000001</v>
      </c>
      <c r="G5" s="23">
        <v>10.746</v>
      </c>
      <c r="H5">
        <v>3.2956237573056364</v>
      </c>
      <c r="I5" s="3" t="s">
        <v>34</v>
      </c>
      <c r="J5" s="3">
        <v>0.89</v>
      </c>
      <c r="K5" s="3">
        <v>37.912964899999999</v>
      </c>
      <c r="L5" s="3">
        <v>-20.443000000000001</v>
      </c>
      <c r="M5">
        <v>13.5200247</v>
      </c>
      <c r="N5">
        <v>10.933</v>
      </c>
      <c r="O5">
        <v>3.2715762999555267</v>
      </c>
      <c r="P5" s="3" t="s">
        <v>35</v>
      </c>
      <c r="Q5" s="3">
        <v>0.9</v>
      </c>
      <c r="R5" s="3">
        <v>37.013579999999997</v>
      </c>
      <c r="S5" s="3">
        <v>-20.361000000000001</v>
      </c>
      <c r="T5" s="3">
        <v>13.235344599999999</v>
      </c>
      <c r="U5" s="23">
        <v>10.923999999999999</v>
      </c>
      <c r="V5">
        <f t="shared" si="1"/>
        <v>3.2626660887998336</v>
      </c>
      <c r="W5" s="9" t="s">
        <v>36</v>
      </c>
      <c r="X5" s="9">
        <v>0.7</v>
      </c>
      <c r="Y5" s="9">
        <v>66.001619000000005</v>
      </c>
      <c r="Z5" s="9">
        <v>-20.222999999999999</v>
      </c>
      <c r="AA5" s="9">
        <v>23.772708399999999</v>
      </c>
      <c r="AB5" s="9"/>
      <c r="AC5" s="10">
        <f t="shared" si="2"/>
        <v>3.2390877613815907</v>
      </c>
      <c r="AD5" s="7" t="s">
        <v>37</v>
      </c>
      <c r="AE5" s="7">
        <v>0.72</v>
      </c>
      <c r="AF5" s="7">
        <v>43.232537000000001</v>
      </c>
      <c r="AG5" s="7">
        <v>-20.373999999999999</v>
      </c>
      <c r="AH5" s="7">
        <v>15.664313699999999</v>
      </c>
      <c r="AI5" s="8">
        <v>10.903</v>
      </c>
      <c r="AJ5" s="8">
        <f t="shared" si="3"/>
        <v>3.2199278435884069</v>
      </c>
      <c r="AK5" s="3" t="s">
        <v>51</v>
      </c>
      <c r="AL5" s="3">
        <v>0.77</v>
      </c>
      <c r="AM5" s="3">
        <v>36.793123899999998</v>
      </c>
      <c r="AN5" s="3">
        <v>-20.431000000000001</v>
      </c>
      <c r="AO5" s="3">
        <v>13.036601299999999</v>
      </c>
      <c r="AP5" s="3">
        <v>10.867000000000001</v>
      </c>
      <c r="AQ5">
        <v>3.292676536534616</v>
      </c>
      <c r="AR5" s="19">
        <f t="shared" si="4"/>
        <v>-20.416</v>
      </c>
      <c r="AS5" s="12">
        <f t="shared" si="5"/>
        <v>3.686461718233492E-2</v>
      </c>
      <c r="AT5" s="12">
        <v>3</v>
      </c>
      <c r="AU5" s="12">
        <f t="shared" si="6"/>
        <v>10.901000000000002</v>
      </c>
      <c r="AV5" s="12">
        <f t="shared" si="7"/>
        <v>3.304542328371609E-2</v>
      </c>
      <c r="AW5" s="12">
        <v>3</v>
      </c>
      <c r="AX5" s="12">
        <f t="shared" si="8"/>
        <v>3.2613935600261832</v>
      </c>
      <c r="AY5" s="12">
        <f t="shared" si="9"/>
        <v>3.7428053992920048E-2</v>
      </c>
      <c r="AZ5" s="20">
        <f t="shared" si="0"/>
        <v>3</v>
      </c>
    </row>
    <row r="6" spans="1:52" x14ac:dyDescent="0.2">
      <c r="A6" s="3" t="s">
        <v>40</v>
      </c>
      <c r="B6" s="3" t="s">
        <v>33</v>
      </c>
      <c r="C6" s="3">
        <v>0.83</v>
      </c>
      <c r="D6" s="3">
        <v>44.3316333</v>
      </c>
      <c r="E6" s="3">
        <v>-20.167000000000002</v>
      </c>
      <c r="F6" s="3">
        <v>16.1962966</v>
      </c>
      <c r="G6" s="23">
        <v>10.634</v>
      </c>
      <c r="H6">
        <v>3.1933373491073267</v>
      </c>
      <c r="I6" s="3" t="s">
        <v>34</v>
      </c>
      <c r="J6" s="3">
        <v>0.89</v>
      </c>
      <c r="K6" s="3">
        <v>43.504035399999999</v>
      </c>
      <c r="L6" s="3">
        <v>-20.231999999999999</v>
      </c>
      <c r="M6">
        <v>15.987819099999999</v>
      </c>
      <c r="N6">
        <v>10.672000000000001</v>
      </c>
      <c r="O6">
        <v>3.1745860801406409</v>
      </c>
      <c r="P6" s="3" t="s">
        <v>35</v>
      </c>
      <c r="Q6" s="3">
        <v>0.89</v>
      </c>
      <c r="R6" s="3">
        <v>42.9299994</v>
      </c>
      <c r="S6" s="3">
        <v>-20.177</v>
      </c>
      <c r="T6" s="3">
        <v>15.7952379</v>
      </c>
      <c r="U6" s="23">
        <v>10.700999999999999</v>
      </c>
      <c r="V6">
        <f t="shared" si="1"/>
        <v>3.1708923675027396</v>
      </c>
      <c r="W6" s="9" t="s">
        <v>36</v>
      </c>
      <c r="X6" s="9">
        <v>0.77</v>
      </c>
      <c r="Y6" s="9">
        <v>53.811331199999998</v>
      </c>
      <c r="Z6" s="9">
        <v>-20.481999999999999</v>
      </c>
      <c r="AA6" s="9">
        <v>19.828828600000001</v>
      </c>
      <c r="AB6" s="9"/>
      <c r="AC6" s="10">
        <f t="shared" si="2"/>
        <v>3.1660915360375848</v>
      </c>
      <c r="AD6" s="7" t="s">
        <v>37</v>
      </c>
      <c r="AE6" s="7">
        <v>0.79</v>
      </c>
      <c r="AF6" s="7">
        <v>44.4914779</v>
      </c>
      <c r="AG6" s="7">
        <v>-20.164000000000001</v>
      </c>
      <c r="AH6" s="7">
        <v>16.600881000000001</v>
      </c>
      <c r="AI6" s="8">
        <v>10.741</v>
      </c>
      <c r="AJ6" s="8">
        <f t="shared" si="3"/>
        <v>3.1267451538666333</v>
      </c>
      <c r="AK6" s="3" t="s">
        <v>51</v>
      </c>
      <c r="AL6" s="3">
        <v>0.8</v>
      </c>
      <c r="AM6" s="3">
        <v>44.397869800000002</v>
      </c>
      <c r="AN6" s="3">
        <v>-20.170000000000002</v>
      </c>
      <c r="AO6" s="3">
        <v>16.2352168</v>
      </c>
      <c r="AP6" s="3">
        <v>10.617000000000001</v>
      </c>
      <c r="AQ6">
        <v>3.190441828079972</v>
      </c>
      <c r="AR6" s="19">
        <f t="shared" si="4"/>
        <v>-20.188666666666666</v>
      </c>
      <c r="AS6" s="12">
        <f t="shared" si="5"/>
        <v>3.764748774265337E-2</v>
      </c>
      <c r="AT6" s="12">
        <v>3</v>
      </c>
      <c r="AU6" s="12">
        <f t="shared" si="6"/>
        <v>10.676666666666668</v>
      </c>
      <c r="AV6" s="12">
        <f t="shared" si="7"/>
        <v>6.2131580805040325E-2</v>
      </c>
      <c r="AW6" s="12">
        <v>3</v>
      </c>
      <c r="AX6" s="12">
        <f t="shared" si="8"/>
        <v>3.1639243540290818</v>
      </c>
      <c r="AY6" s="12">
        <f t="shared" si="9"/>
        <v>3.3159778033311278E-2</v>
      </c>
      <c r="AZ6" s="20">
        <f t="shared" si="0"/>
        <v>3</v>
      </c>
    </row>
    <row r="7" spans="1:52" x14ac:dyDescent="0.2">
      <c r="A7" s="3" t="s">
        <v>41</v>
      </c>
      <c r="B7" s="3" t="s">
        <v>33</v>
      </c>
      <c r="C7" s="3">
        <v>0.85</v>
      </c>
      <c r="D7" s="3">
        <v>44.039482900000003</v>
      </c>
      <c r="E7" s="3">
        <v>-20.512</v>
      </c>
      <c r="F7" s="3">
        <v>16.036814700000001</v>
      </c>
      <c r="G7" s="23">
        <v>10.107999999999999</v>
      </c>
      <c r="H7">
        <v>3.2038405180716265</v>
      </c>
      <c r="I7" s="3" t="s">
        <v>34</v>
      </c>
      <c r="J7" s="3">
        <v>0.83</v>
      </c>
      <c r="K7" s="3">
        <v>46.242087499999997</v>
      </c>
      <c r="L7" s="3">
        <v>-20.606000000000002</v>
      </c>
      <c r="M7">
        <v>16.903796199999999</v>
      </c>
      <c r="N7">
        <v>10.122999999999999</v>
      </c>
      <c r="O7">
        <v>3.1915376549164343</v>
      </c>
      <c r="P7" s="3" t="s">
        <v>35</v>
      </c>
      <c r="Q7" s="3">
        <v>0.87</v>
      </c>
      <c r="R7" s="3">
        <v>43.784137000000001</v>
      </c>
      <c r="S7" s="3">
        <v>-20.550999999999998</v>
      </c>
      <c r="T7" s="3">
        <v>16.0794408</v>
      </c>
      <c r="U7" s="23">
        <v>10.126999999999999</v>
      </c>
      <c r="V7">
        <f t="shared" si="1"/>
        <v>3.1768202515268236</v>
      </c>
      <c r="W7" s="9" t="s">
        <v>36</v>
      </c>
      <c r="X7" s="9">
        <v>0.83</v>
      </c>
      <c r="Y7" s="9">
        <v>44.906450800000002</v>
      </c>
      <c r="Z7" s="9">
        <v>-20.135000000000002</v>
      </c>
      <c r="AA7" s="9">
        <v>17.008592499999999</v>
      </c>
      <c r="AB7" s="9">
        <v>9.798</v>
      </c>
      <c r="AC7" s="10">
        <f t="shared" si="2"/>
        <v>3.0802583615702872</v>
      </c>
      <c r="AD7" s="7" t="s">
        <v>37</v>
      </c>
      <c r="AE7" s="7">
        <v>0.85</v>
      </c>
      <c r="AF7" s="7">
        <v>41.251164500000002</v>
      </c>
      <c r="AG7" s="7">
        <v>-20.562000000000001</v>
      </c>
      <c r="AH7" s="7">
        <v>15.372502000000001</v>
      </c>
      <c r="AI7" s="8">
        <v>10.087</v>
      </c>
      <c r="AJ7" s="8">
        <f t="shared" si="3"/>
        <v>3.130678310097688</v>
      </c>
      <c r="AK7" s="3" t="s">
        <v>51</v>
      </c>
      <c r="AL7" s="3">
        <v>0.88</v>
      </c>
      <c r="AM7" s="3">
        <v>42.652614300000003</v>
      </c>
      <c r="AN7" s="3">
        <v>-20.471</v>
      </c>
      <c r="AO7" s="3">
        <v>15.5575393</v>
      </c>
      <c r="AP7" s="3">
        <v>10.119</v>
      </c>
      <c r="AQ7">
        <v>3.1985381743499759</v>
      </c>
      <c r="AR7" s="19">
        <f t="shared" si="4"/>
        <v>-20.546333333333337</v>
      </c>
      <c r="AS7" s="12">
        <f t="shared" si="5"/>
        <v>6.8850078673400539E-2</v>
      </c>
      <c r="AT7" s="12">
        <v>3</v>
      </c>
      <c r="AU7" s="12">
        <f t="shared" si="6"/>
        <v>10.109666666666667</v>
      </c>
      <c r="AV7" s="12">
        <f t="shared" si="7"/>
        <v>1.9731531449264858E-2</v>
      </c>
      <c r="AW7" s="12">
        <v>3</v>
      </c>
      <c r="AX7" s="12">
        <f t="shared" si="8"/>
        <v>3.1735847131213659</v>
      </c>
      <c r="AY7" s="12">
        <f t="shared" si="9"/>
        <v>3.7322531846159142E-2</v>
      </c>
      <c r="AZ7" s="20">
        <f t="shared" si="0"/>
        <v>3</v>
      </c>
    </row>
    <row r="8" spans="1:52" x14ac:dyDescent="0.2">
      <c r="A8" s="3" t="s">
        <v>42</v>
      </c>
      <c r="B8" s="3" t="s">
        <v>33</v>
      </c>
      <c r="C8" s="3">
        <v>0.84</v>
      </c>
      <c r="D8" s="3">
        <v>45.451906999999999</v>
      </c>
      <c r="E8" s="3">
        <v>-20.05</v>
      </c>
      <c r="F8" s="3">
        <v>16.6558235</v>
      </c>
      <c r="G8" s="23">
        <v>10.937999999999999</v>
      </c>
      <c r="H8">
        <v>3.1837047764905368</v>
      </c>
      <c r="I8" s="3" t="s">
        <v>34</v>
      </c>
      <c r="J8" s="3">
        <v>0.81</v>
      </c>
      <c r="K8" s="3">
        <v>44.546315900000003</v>
      </c>
      <c r="L8" s="3">
        <v>-20.13</v>
      </c>
      <c r="M8">
        <v>16.341152600000001</v>
      </c>
      <c r="N8">
        <v>10.898999999999999</v>
      </c>
      <c r="O8">
        <v>3.1803571728063624</v>
      </c>
      <c r="P8" s="3" t="s">
        <v>35</v>
      </c>
      <c r="Q8" s="3">
        <v>0.78</v>
      </c>
      <c r="R8" s="3">
        <v>43.4993689</v>
      </c>
      <c r="S8" s="3">
        <v>-20.169</v>
      </c>
      <c r="T8" s="3">
        <v>15.989394900000001</v>
      </c>
      <c r="U8" s="23">
        <v>10.875999999999999</v>
      </c>
      <c r="V8">
        <f t="shared" si="1"/>
        <v>3.1739327244126461</v>
      </c>
      <c r="W8" s="9" t="s">
        <v>36</v>
      </c>
      <c r="X8" s="9">
        <v>0.82</v>
      </c>
      <c r="Y8" s="9">
        <v>42.642993699999998</v>
      </c>
      <c r="Z8" s="9">
        <v>-20.042000000000002</v>
      </c>
      <c r="AA8" s="9">
        <v>16.031643299999999</v>
      </c>
      <c r="AB8" s="9"/>
      <c r="AC8" s="10">
        <f t="shared" si="2"/>
        <v>3.1032476450287958</v>
      </c>
      <c r="AD8" s="7" t="s">
        <v>37</v>
      </c>
      <c r="AE8" s="7">
        <v>0.81</v>
      </c>
      <c r="AF8" s="7">
        <v>41.111873699999997</v>
      </c>
      <c r="AG8" s="7">
        <v>-20.114999999999998</v>
      </c>
      <c r="AH8" s="7">
        <v>15.3966995</v>
      </c>
      <c r="AI8" s="8">
        <v>10.923999999999999</v>
      </c>
      <c r="AJ8" s="8">
        <f t="shared" si="3"/>
        <v>3.1152035311204194</v>
      </c>
      <c r="AK8" s="3" t="s">
        <v>51</v>
      </c>
      <c r="AL8" s="3">
        <v>0.77</v>
      </c>
      <c r="AM8" s="3">
        <v>42.798597999999998</v>
      </c>
      <c r="AN8" s="3">
        <v>-20.155999999999999</v>
      </c>
      <c r="AO8" s="3">
        <v>15.6078416</v>
      </c>
      <c r="AP8" s="3">
        <v>10.885999999999999</v>
      </c>
      <c r="AQ8">
        <v>3.1991417485084335</v>
      </c>
      <c r="AR8" s="19">
        <f t="shared" si="4"/>
        <v>-20.133666666666667</v>
      </c>
      <c r="AS8" s="12">
        <f t="shared" si="5"/>
        <v>2.0744477176668961E-2</v>
      </c>
      <c r="AT8" s="12">
        <v>3</v>
      </c>
      <c r="AU8" s="12">
        <f t="shared" si="6"/>
        <v>10.903</v>
      </c>
      <c r="AV8" s="12">
        <f t="shared" si="7"/>
        <v>1.9313207915828117E-2</v>
      </c>
      <c r="AW8" s="12">
        <v>3</v>
      </c>
      <c r="AX8" s="12">
        <f t="shared" si="8"/>
        <v>3.1649008174784048</v>
      </c>
      <c r="AY8" s="12">
        <f t="shared" si="9"/>
        <v>4.4052017826513176E-2</v>
      </c>
      <c r="AZ8" s="20">
        <f t="shared" si="0"/>
        <v>3</v>
      </c>
    </row>
    <row r="9" spans="1:52" x14ac:dyDescent="0.2">
      <c r="A9" s="3" t="s">
        <v>43</v>
      </c>
      <c r="B9" s="3" t="s">
        <v>33</v>
      </c>
      <c r="C9" s="3">
        <v>0.74</v>
      </c>
      <c r="D9" s="3">
        <v>40.737956699999998</v>
      </c>
      <c r="E9" s="3">
        <v>-20.289000000000001</v>
      </c>
      <c r="F9" s="3">
        <v>14.8840279</v>
      </c>
      <c r="G9" s="23">
        <v>10.885</v>
      </c>
      <c r="H9">
        <v>3.1931958519104899</v>
      </c>
      <c r="I9" s="3" t="s">
        <v>34</v>
      </c>
      <c r="J9" s="3">
        <v>0.78</v>
      </c>
      <c r="K9" s="3">
        <v>42.3912379</v>
      </c>
      <c r="L9" s="3">
        <v>-20.323</v>
      </c>
      <c r="M9">
        <v>15.5465634</v>
      </c>
      <c r="N9">
        <v>10.965</v>
      </c>
      <c r="O9">
        <v>3.1811817791619892</v>
      </c>
      <c r="P9" s="3" t="s">
        <v>35</v>
      </c>
      <c r="Q9" s="3">
        <v>0.84</v>
      </c>
      <c r="R9" s="3">
        <v>41.218002499999997</v>
      </c>
      <c r="S9" s="3">
        <v>-20.323</v>
      </c>
      <c r="T9" s="3">
        <v>15.103066399999999</v>
      </c>
      <c r="U9" s="23">
        <v>10.997999999999999</v>
      </c>
      <c r="V9">
        <f t="shared" si="1"/>
        <v>3.1839673023839272</v>
      </c>
      <c r="W9" s="9" t="s">
        <v>36</v>
      </c>
      <c r="X9" s="9">
        <v>0.75</v>
      </c>
      <c r="Y9" s="9">
        <v>42.539509199999998</v>
      </c>
      <c r="Z9" s="9">
        <v>-20.282</v>
      </c>
      <c r="AA9" s="9">
        <v>15.864850499999999</v>
      </c>
      <c r="AB9" s="9"/>
      <c r="AC9" s="10">
        <f t="shared" si="2"/>
        <v>3.1282631626437327</v>
      </c>
      <c r="AD9" s="7" t="s">
        <v>37</v>
      </c>
      <c r="AE9" s="7">
        <v>0.7</v>
      </c>
      <c r="AF9" s="7">
        <v>40.8858386</v>
      </c>
      <c r="AG9" s="7">
        <v>-20.321999999999999</v>
      </c>
      <c r="AH9" s="7">
        <v>15.2491851</v>
      </c>
      <c r="AI9" s="8">
        <v>10.933999999999999</v>
      </c>
      <c r="AJ9" s="8">
        <f t="shared" si="3"/>
        <v>3.128045513286696</v>
      </c>
      <c r="AK9" s="3" t="s">
        <v>51</v>
      </c>
      <c r="AL9" s="3">
        <v>0.73</v>
      </c>
      <c r="AM9" s="3">
        <v>40.8946495</v>
      </c>
      <c r="AN9" s="3">
        <v>-20.404</v>
      </c>
      <c r="AO9" s="3">
        <v>14.813651800000001</v>
      </c>
      <c r="AP9" s="3">
        <v>10.903</v>
      </c>
      <c r="AQ9">
        <v>3.2207064848565343</v>
      </c>
      <c r="AR9" s="19">
        <f t="shared" si="4"/>
        <v>-20.349666666666664</v>
      </c>
      <c r="AS9" s="12">
        <f t="shared" si="5"/>
        <v>4.7056703383613056E-2</v>
      </c>
      <c r="AT9" s="12">
        <v>3</v>
      </c>
      <c r="AU9" s="12">
        <f t="shared" si="6"/>
        <v>10.933999999999999</v>
      </c>
      <c r="AV9" s="12">
        <f t="shared" si="7"/>
        <v>3.0999999999999694E-2</v>
      </c>
      <c r="AW9" s="12">
        <v>3</v>
      </c>
      <c r="AX9" s="12">
        <f t="shared" si="8"/>
        <v>3.1766445924350735</v>
      </c>
      <c r="AY9" s="12">
        <f t="shared" si="9"/>
        <v>4.6496811295106827E-2</v>
      </c>
      <c r="AZ9" s="20">
        <f t="shared" si="0"/>
        <v>3</v>
      </c>
    </row>
    <row r="10" spans="1:52" x14ac:dyDescent="0.2">
      <c r="A10" s="3" t="s">
        <v>44</v>
      </c>
      <c r="B10" s="3" t="s">
        <v>33</v>
      </c>
      <c r="C10" s="3">
        <v>0.77</v>
      </c>
      <c r="D10" s="3">
        <v>42.343755799999997</v>
      </c>
      <c r="E10" s="3">
        <v>-20.366</v>
      </c>
      <c r="F10" s="3">
        <v>15.5873872</v>
      </c>
      <c r="G10" s="23">
        <v>10.154</v>
      </c>
      <c r="H10">
        <v>3.1692962906145894</v>
      </c>
      <c r="I10" s="3" t="s">
        <v>34</v>
      </c>
      <c r="J10" s="3">
        <v>0.9</v>
      </c>
      <c r="K10" s="3">
        <v>43.775677199999997</v>
      </c>
      <c r="L10" s="3">
        <v>-20.37</v>
      </c>
      <c r="M10">
        <v>16.092268600000001</v>
      </c>
      <c r="N10">
        <v>10.199</v>
      </c>
      <c r="O10">
        <v>3.1736745557428736</v>
      </c>
      <c r="P10" s="3" t="s">
        <v>35</v>
      </c>
      <c r="Q10" s="3">
        <v>0.85</v>
      </c>
      <c r="R10" s="3">
        <v>41.466010699999998</v>
      </c>
      <c r="S10" s="3">
        <v>-20.381</v>
      </c>
      <c r="T10" s="3">
        <v>15.277037</v>
      </c>
      <c r="U10" s="23">
        <v>10.271999999999998</v>
      </c>
      <c r="V10">
        <f t="shared" si="1"/>
        <v>3.166648904714529</v>
      </c>
      <c r="W10" s="9" t="s">
        <v>36</v>
      </c>
      <c r="X10" s="9">
        <v>0.8</v>
      </c>
      <c r="Y10" s="9">
        <v>44.222312500000001</v>
      </c>
      <c r="Z10" s="9">
        <v>-20.373999999999999</v>
      </c>
      <c r="AA10" s="9">
        <v>16.6360052</v>
      </c>
      <c r="AB10" s="9"/>
      <c r="AC10" s="10">
        <f t="shared" si="2"/>
        <v>3.1012672391246112</v>
      </c>
      <c r="AD10" s="7" t="s">
        <v>37</v>
      </c>
      <c r="AE10" s="7">
        <v>0.8</v>
      </c>
      <c r="AF10" s="7">
        <v>43.020524000000002</v>
      </c>
      <c r="AG10" s="7">
        <v>-20.402000000000001</v>
      </c>
      <c r="AH10" s="7">
        <v>16.119033300000002</v>
      </c>
      <c r="AI10" s="8">
        <v>10.278</v>
      </c>
      <c r="AJ10" s="8">
        <f t="shared" si="3"/>
        <v>3.1137482254182909</v>
      </c>
      <c r="AK10" s="3" t="s">
        <v>51</v>
      </c>
      <c r="AL10" s="3">
        <v>0.85</v>
      </c>
      <c r="AM10" s="3">
        <v>43.187245099999998</v>
      </c>
      <c r="AN10" s="3">
        <v>-20.378</v>
      </c>
      <c r="AO10" s="3">
        <v>15.825453</v>
      </c>
      <c r="AP10" s="3">
        <v>10.15</v>
      </c>
      <c r="AQ10">
        <v>3.1838026553384182</v>
      </c>
      <c r="AR10" s="19">
        <f t="shared" si="4"/>
        <v>-20.383333333333336</v>
      </c>
      <c r="AS10" s="12">
        <f t="shared" si="5"/>
        <v>1.665332799572922E-2</v>
      </c>
      <c r="AT10" s="12">
        <v>3</v>
      </c>
      <c r="AU10" s="12">
        <f t="shared" si="6"/>
        <v>10.209000000000001</v>
      </c>
      <c r="AV10" s="12">
        <f t="shared" si="7"/>
        <v>6.45832795698702E-2</v>
      </c>
      <c r="AW10" s="12">
        <v>3</v>
      </c>
      <c r="AX10" s="12">
        <f t="shared" si="8"/>
        <v>3.1570751454998613</v>
      </c>
      <c r="AY10" s="12">
        <f t="shared" si="9"/>
        <v>3.786239695489952E-2</v>
      </c>
      <c r="AZ10" s="20">
        <f t="shared" si="0"/>
        <v>3</v>
      </c>
    </row>
    <row r="11" spans="1:52" x14ac:dyDescent="0.2">
      <c r="A11" s="3" t="s">
        <v>45</v>
      </c>
      <c r="B11" s="3" t="s">
        <v>33</v>
      </c>
      <c r="C11" s="3">
        <v>0.81</v>
      </c>
      <c r="D11" s="3">
        <v>44.9799808</v>
      </c>
      <c r="E11" s="3">
        <v>-20.202999999999999</v>
      </c>
      <c r="F11" s="3">
        <v>16.493863900000001</v>
      </c>
      <c r="G11" s="23">
        <v>10.151999999999999</v>
      </c>
      <c r="H11">
        <v>3.1815858664061532</v>
      </c>
      <c r="I11" s="3" t="s">
        <v>34</v>
      </c>
      <c r="J11" s="3">
        <v>0.82</v>
      </c>
      <c r="K11" s="3">
        <v>44.094399000000003</v>
      </c>
      <c r="L11" s="3">
        <v>-20.248999999999999</v>
      </c>
      <c r="M11">
        <v>16.144788599999998</v>
      </c>
      <c r="N11">
        <v>10.128</v>
      </c>
      <c r="O11">
        <v>3.1863821059880593</v>
      </c>
      <c r="P11" s="3" t="s">
        <v>35</v>
      </c>
      <c r="Q11" s="3">
        <v>0.88</v>
      </c>
      <c r="R11" s="3">
        <v>40.842698300000002</v>
      </c>
      <c r="S11" s="3">
        <v>-20.201000000000001</v>
      </c>
      <c r="T11" s="3">
        <v>14.981661900000001</v>
      </c>
      <c r="U11" s="23">
        <v>10.151</v>
      </c>
      <c r="V11">
        <f t="shared" si="1"/>
        <v>3.1805426528370218</v>
      </c>
      <c r="W11" s="9" t="s">
        <v>36</v>
      </c>
      <c r="X11" s="9">
        <v>0.85</v>
      </c>
      <c r="Y11" s="9">
        <v>48.077732599999997</v>
      </c>
      <c r="Z11" s="9">
        <v>-20.13</v>
      </c>
      <c r="AA11" s="9">
        <v>17.939496800000001</v>
      </c>
      <c r="AB11" s="9"/>
      <c r="AC11" s="10">
        <f t="shared" si="2"/>
        <v>3.1266589391366502</v>
      </c>
      <c r="AD11" s="7" t="s">
        <v>37</v>
      </c>
      <c r="AE11" s="7">
        <v>0.76</v>
      </c>
      <c r="AF11" s="7">
        <v>43.968518699999997</v>
      </c>
      <c r="AG11" s="7">
        <v>-20.196999999999999</v>
      </c>
      <c r="AH11" s="7">
        <v>16.3841556</v>
      </c>
      <c r="AI11" s="8">
        <v>10.206999999999999</v>
      </c>
      <c r="AJ11" s="8">
        <f t="shared" si="3"/>
        <v>3.1308665763647898</v>
      </c>
      <c r="AK11" s="3" t="s">
        <v>51</v>
      </c>
      <c r="AL11" s="3">
        <v>0.81</v>
      </c>
      <c r="AM11" s="3">
        <v>41.871915700000002</v>
      </c>
      <c r="AN11" s="3">
        <v>-20.234999999999999</v>
      </c>
      <c r="AO11" s="3">
        <v>15.2964872</v>
      </c>
      <c r="AP11" s="3">
        <v>10.121</v>
      </c>
      <c r="AQ11">
        <v>3.1935808318570471</v>
      </c>
      <c r="AR11" s="19">
        <f t="shared" si="4"/>
        <v>-20.227</v>
      </c>
      <c r="AS11" s="12">
        <f t="shared" si="5"/>
        <v>2.6907248094147296E-2</v>
      </c>
      <c r="AT11" s="12">
        <v>3</v>
      </c>
      <c r="AU11" s="12">
        <f t="shared" si="6"/>
        <v>10.152000000000001</v>
      </c>
      <c r="AV11" s="12">
        <f t="shared" si="7"/>
        <v>4.7759815745037446E-2</v>
      </c>
      <c r="AW11" s="12">
        <v>3</v>
      </c>
      <c r="AX11" s="12">
        <f t="shared" si="8"/>
        <v>3.1702765047366319</v>
      </c>
      <c r="AY11" s="12">
        <f t="shared" si="9"/>
        <v>3.4319269430445498E-2</v>
      </c>
      <c r="AZ11" s="20">
        <f t="shared" si="0"/>
        <v>3</v>
      </c>
    </row>
    <row r="12" spans="1:52" x14ac:dyDescent="0.2">
      <c r="A12" s="3" t="s">
        <v>46</v>
      </c>
      <c r="B12" s="3" t="s">
        <v>33</v>
      </c>
      <c r="C12" s="3">
        <v>0.76</v>
      </c>
      <c r="D12" s="3">
        <v>42.170068700000002</v>
      </c>
      <c r="E12" s="3">
        <v>-20.536000000000001</v>
      </c>
      <c r="F12" s="3">
        <v>15.421717599999999</v>
      </c>
      <c r="G12" s="23">
        <v>10.218999999999999</v>
      </c>
      <c r="H12">
        <v>3.1902032419095354</v>
      </c>
      <c r="I12" s="3" t="s">
        <v>34</v>
      </c>
      <c r="J12" s="3">
        <v>0.82</v>
      </c>
      <c r="K12" s="3">
        <v>42.4755471</v>
      </c>
      <c r="L12" s="3">
        <v>-20.593</v>
      </c>
      <c r="M12">
        <v>15.5422653</v>
      </c>
      <c r="N12">
        <v>10.234999999999999</v>
      </c>
      <c r="O12">
        <v>3.1883901087443154</v>
      </c>
      <c r="P12" s="3" t="s">
        <v>35</v>
      </c>
      <c r="Q12" s="3">
        <v>0.85</v>
      </c>
      <c r="R12" s="3">
        <v>41.051578300000003</v>
      </c>
      <c r="S12" s="3">
        <v>-20.538</v>
      </c>
      <c r="T12" s="3">
        <v>15.0273173</v>
      </c>
      <c r="U12" s="23">
        <v>10.255999999999998</v>
      </c>
      <c r="V12">
        <f t="shared" si="1"/>
        <v>3.187096343315162</v>
      </c>
      <c r="W12" s="9" t="s">
        <v>36</v>
      </c>
      <c r="X12" s="9">
        <v>0.72</v>
      </c>
      <c r="Y12" s="9">
        <v>47.752005599999997</v>
      </c>
      <c r="Z12" s="9">
        <v>-20.542999999999999</v>
      </c>
      <c r="AA12" s="9">
        <v>17.767339100000001</v>
      </c>
      <c r="AB12" s="9"/>
      <c r="AC12" s="10">
        <f t="shared" si="2"/>
        <v>3.1355664957168514</v>
      </c>
      <c r="AD12" s="7" t="s">
        <v>37</v>
      </c>
      <c r="AE12" s="7">
        <v>0.76</v>
      </c>
      <c r="AF12" s="7">
        <v>42.614389299999999</v>
      </c>
      <c r="AG12" s="7">
        <v>-20.582000000000001</v>
      </c>
      <c r="AH12" s="7">
        <v>15.814731399999999</v>
      </c>
      <c r="AI12" s="8">
        <v>10.282</v>
      </c>
      <c r="AJ12" s="8">
        <f t="shared" si="3"/>
        <v>3.1437010379238353</v>
      </c>
      <c r="AK12" s="3" t="s">
        <v>51</v>
      </c>
      <c r="AL12" s="3">
        <v>0.8</v>
      </c>
      <c r="AM12" s="3">
        <v>42.3858794</v>
      </c>
      <c r="AN12" s="3">
        <v>-20.568999999999999</v>
      </c>
      <c r="AO12" s="3">
        <v>15.535999</v>
      </c>
      <c r="AP12" s="3">
        <v>10.175000000000001</v>
      </c>
      <c r="AQ12">
        <v>3.1829425731382535</v>
      </c>
      <c r="AR12" s="19">
        <f t="shared" si="4"/>
        <v>-20.581333333333333</v>
      </c>
      <c r="AS12" s="12">
        <f t="shared" si="5"/>
        <v>1.201388086062722E-2</v>
      </c>
      <c r="AT12" s="12">
        <v>3</v>
      </c>
      <c r="AU12" s="12">
        <f t="shared" si="6"/>
        <v>10.230666666666666</v>
      </c>
      <c r="AV12" s="12">
        <f t="shared" si="7"/>
        <v>5.3631458430041717E-2</v>
      </c>
      <c r="AW12" s="12">
        <v>3</v>
      </c>
      <c r="AX12" s="12">
        <f t="shared" si="8"/>
        <v>3.1716779066021346</v>
      </c>
      <c r="AY12" s="12">
        <f t="shared" si="9"/>
        <v>2.4381300146360887E-2</v>
      </c>
      <c r="AZ12" s="20">
        <f t="shared" si="0"/>
        <v>3</v>
      </c>
    </row>
    <row r="13" spans="1:52" ht="17" thickBot="1" x14ac:dyDescent="0.25">
      <c r="A13" s="3" t="s">
        <v>47</v>
      </c>
      <c r="B13" s="3" t="s">
        <v>33</v>
      </c>
      <c r="C13" s="3">
        <v>0.85</v>
      </c>
      <c r="D13" s="3">
        <v>43.834110000000003</v>
      </c>
      <c r="E13" s="3">
        <v>-20.064</v>
      </c>
      <c r="F13" s="3">
        <v>16.048574299999999</v>
      </c>
      <c r="G13" s="23">
        <v>10.930999999999999</v>
      </c>
      <c r="H13">
        <v>3.1865631204386804</v>
      </c>
      <c r="I13" s="3" t="s">
        <v>34</v>
      </c>
      <c r="J13" s="3">
        <v>0.88</v>
      </c>
      <c r="K13" s="3">
        <v>44.512042399999999</v>
      </c>
      <c r="L13" s="3">
        <v>-20.047999999999998</v>
      </c>
      <c r="M13">
        <v>16.285286200000002</v>
      </c>
      <c r="N13">
        <v>10.917999999999999</v>
      </c>
      <c r="O13">
        <v>3.1888120046261963</v>
      </c>
      <c r="P13" s="3" t="s">
        <v>35</v>
      </c>
      <c r="Q13" s="3">
        <v>0.83</v>
      </c>
      <c r="R13" s="3">
        <v>43.942760999999997</v>
      </c>
      <c r="S13" s="3">
        <v>-20.085000000000001</v>
      </c>
      <c r="T13" s="3">
        <v>16.1907347</v>
      </c>
      <c r="U13" s="23">
        <v>10.872</v>
      </c>
      <c r="V13">
        <f t="shared" si="1"/>
        <v>3.1664131029211418</v>
      </c>
      <c r="W13" s="9" t="s">
        <v>36</v>
      </c>
      <c r="X13" s="9">
        <v>0.75</v>
      </c>
      <c r="Y13" s="9">
        <v>48.602656199999998</v>
      </c>
      <c r="Z13" s="9">
        <v>-20.068000000000001</v>
      </c>
      <c r="AA13" s="9">
        <v>18.161294300000002</v>
      </c>
      <c r="AB13" s="9"/>
      <c r="AC13" s="10">
        <f t="shared" si="2"/>
        <v>3.1221948151569792</v>
      </c>
      <c r="AD13" s="7" t="s">
        <v>37</v>
      </c>
      <c r="AE13" s="7">
        <v>0.82</v>
      </c>
      <c r="AF13" s="7">
        <v>43.470680700000003</v>
      </c>
      <c r="AG13" s="7">
        <v>-20.061</v>
      </c>
      <c r="AH13" s="7">
        <v>16.169020499999998</v>
      </c>
      <c r="AI13" s="8">
        <v>10.943999999999999</v>
      </c>
      <c r="AJ13" s="8">
        <f t="shared" si="3"/>
        <v>3.1366027490657218</v>
      </c>
      <c r="AK13" s="3" t="s">
        <v>51</v>
      </c>
      <c r="AL13" s="3">
        <v>0.8</v>
      </c>
      <c r="AM13" s="3">
        <v>41.243885300000002</v>
      </c>
      <c r="AN13" s="3">
        <v>-20.141999999999999</v>
      </c>
      <c r="AO13" s="3">
        <v>15.1083506</v>
      </c>
      <c r="AP13" s="3">
        <v>10.855</v>
      </c>
      <c r="AQ13">
        <v>3.1848523678907306</v>
      </c>
      <c r="AR13" s="21">
        <f>AVERAGE(L13,AG13,AN13)</f>
        <v>-20.083666666666662</v>
      </c>
      <c r="AS13" s="13">
        <f>STDEV(L13,AG13,AN13)</f>
        <v>5.0934598588124408E-2</v>
      </c>
      <c r="AT13" s="13">
        <v>3</v>
      </c>
      <c r="AU13" s="13">
        <f t="shared" si="6"/>
        <v>10.905666666666667</v>
      </c>
      <c r="AV13" s="13">
        <f t="shared" si="7"/>
        <v>4.5763886781317722E-2</v>
      </c>
      <c r="AW13" s="13">
        <v>3</v>
      </c>
      <c r="AX13" s="13">
        <f t="shared" si="8"/>
        <v>3.1700890405275497</v>
      </c>
      <c r="AY13" s="13">
        <f t="shared" si="9"/>
        <v>2.9067481274941447E-2</v>
      </c>
      <c r="AZ13" s="22">
        <f t="shared" si="0"/>
        <v>3</v>
      </c>
    </row>
    <row r="14" spans="1:52" x14ac:dyDescent="0.2">
      <c r="A14" s="3" t="s">
        <v>52</v>
      </c>
      <c r="B14" s="3" t="s">
        <v>53</v>
      </c>
      <c r="C14" s="3">
        <v>0.87</v>
      </c>
      <c r="D14" s="3">
        <v>42.8596401</v>
      </c>
      <c r="E14">
        <v>-20.056000000000001</v>
      </c>
      <c r="F14">
        <v>15.850096799999999</v>
      </c>
      <c r="G14">
        <v>10.992000000000001</v>
      </c>
      <c r="H14">
        <v>3.1547386795770231</v>
      </c>
      <c r="I14" s="3" t="s">
        <v>54</v>
      </c>
      <c r="J14" s="3">
        <v>0.78</v>
      </c>
      <c r="K14" s="3">
        <v>40.242006400000001</v>
      </c>
      <c r="L14" s="3">
        <v>-19.992999999999999</v>
      </c>
      <c r="M14" s="24">
        <v>15.423439999999999</v>
      </c>
      <c r="N14" s="25">
        <v>11.116</v>
      </c>
      <c r="O14">
        <f>(K14/M14)*(14/12)</f>
        <v>3.0440036377530997</v>
      </c>
      <c r="P14" s="3" t="s">
        <v>55</v>
      </c>
      <c r="Q14" s="3">
        <v>0.82</v>
      </c>
      <c r="R14" s="3">
        <v>40.707490800000002</v>
      </c>
      <c r="S14" s="3">
        <v>-19.997</v>
      </c>
      <c r="T14" s="3">
        <v>15.2683827</v>
      </c>
      <c r="U14">
        <v>10.911999999999999</v>
      </c>
      <c r="V14">
        <f>(R14/T14)*(14/12)</f>
        <v>3.1104848190633843</v>
      </c>
      <c r="W14" s="3" t="s">
        <v>51</v>
      </c>
      <c r="X14" s="3">
        <v>0.76</v>
      </c>
      <c r="Y14" s="3">
        <v>39.642920699999998</v>
      </c>
      <c r="Z14" s="3">
        <v>-20.065000000000001</v>
      </c>
      <c r="AA14" s="3">
        <v>14.699332200000001</v>
      </c>
      <c r="AB14" s="3">
        <v>10.808999999999999</v>
      </c>
      <c r="AC14">
        <v>3.146406484370766</v>
      </c>
      <c r="AR14" s="31">
        <f>AVERAGE(E14,S14,Z14)</f>
        <v>-20.039333333333332</v>
      </c>
      <c r="AS14" s="32">
        <f>STDEV(E14,S14,Z14)</f>
        <v>3.6936883102576298E-2</v>
      </c>
      <c r="AT14" s="32">
        <v>3</v>
      </c>
      <c r="AU14" s="32">
        <f>AVERAGE(G14,U14,AB14)</f>
        <v>10.904333333333334</v>
      </c>
      <c r="AV14" s="32">
        <f>STDEV(G14,U14,AB14)</f>
        <v>9.1740576264450577E-2</v>
      </c>
      <c r="AW14" s="32">
        <v>3</v>
      </c>
      <c r="AX14" s="32">
        <f>AVERAGE(H14,V14,AC14)</f>
        <v>3.1372099943370579</v>
      </c>
      <c r="AY14" s="32">
        <f>STDEV(H14,V14,AC14)</f>
        <v>2.3516645472839496E-2</v>
      </c>
      <c r="AZ14" s="33">
        <v>3</v>
      </c>
    </row>
    <row r="15" spans="1:52" x14ac:dyDescent="0.2">
      <c r="A15" s="3" t="s">
        <v>56</v>
      </c>
      <c r="B15" s="3" t="s">
        <v>53</v>
      </c>
      <c r="C15" s="3">
        <v>0.72</v>
      </c>
      <c r="D15" s="3">
        <v>42.031937300000003</v>
      </c>
      <c r="E15">
        <v>-20.190999999999999</v>
      </c>
      <c r="F15">
        <v>15.5381357</v>
      </c>
      <c r="G15">
        <v>11.129</v>
      </c>
      <c r="H15">
        <v>3.1559294583412179</v>
      </c>
      <c r="I15" s="3" t="s">
        <v>54</v>
      </c>
      <c r="J15" s="3">
        <v>0.75</v>
      </c>
      <c r="K15" s="3">
        <v>39.7201685</v>
      </c>
      <c r="L15" s="3">
        <v>-20.11</v>
      </c>
      <c r="M15" s="24">
        <v>15.1688802</v>
      </c>
      <c r="N15" s="25">
        <v>11.275</v>
      </c>
      <c r="O15">
        <f t="shared" ref="O15:O24" si="10">(K15/M15)*(14/12)</f>
        <v>3.0549517151129808</v>
      </c>
      <c r="P15" s="3" t="s">
        <v>55</v>
      </c>
      <c r="Q15" s="3">
        <v>0.8</v>
      </c>
      <c r="R15" s="3">
        <v>40.088267399999999</v>
      </c>
      <c r="S15" s="3">
        <v>-20.132000000000001</v>
      </c>
      <c r="T15" s="3">
        <v>14.9977222</v>
      </c>
      <c r="U15">
        <v>11.068</v>
      </c>
      <c r="V15">
        <f t="shared" ref="V15:V24" si="11">(R15/T15)*(14/12)</f>
        <v>3.1184499003455337</v>
      </c>
      <c r="W15" s="3" t="s">
        <v>51</v>
      </c>
      <c r="X15" s="3">
        <v>0.78</v>
      </c>
      <c r="Y15" s="3">
        <v>41.146175300000003</v>
      </c>
      <c r="Z15" s="3">
        <v>-20.283000000000001</v>
      </c>
      <c r="AA15" s="3">
        <v>14.9856376</v>
      </c>
      <c r="AB15" s="3">
        <v>10.996</v>
      </c>
      <c r="AC15">
        <v>3.2033252414520779</v>
      </c>
      <c r="AR15" s="26">
        <f t="shared" ref="AR15:AR24" si="12">AVERAGE(E15,S15,Z15)</f>
        <v>-20.202000000000002</v>
      </c>
      <c r="AS15" s="27">
        <f t="shared" ref="AS15:AS24" si="13">STDEV(E15,S15,Z15)</f>
        <v>7.6098620224022528E-2</v>
      </c>
      <c r="AT15" s="27">
        <v>3</v>
      </c>
      <c r="AU15" s="27">
        <f t="shared" ref="AU15:AU24" si="14">AVERAGE(G15,U15,AB15)</f>
        <v>11.064333333333332</v>
      </c>
      <c r="AV15" s="27">
        <f t="shared" ref="AV15:AV24" si="15">STDEV(G15,U15,AB15)</f>
        <v>6.6575771368668893E-2</v>
      </c>
      <c r="AW15" s="27">
        <v>3</v>
      </c>
      <c r="AX15" s="27">
        <f t="shared" ref="AX15:AX24" si="16">AVERAGE(H15,V15,AC15)</f>
        <v>3.1592348667129428</v>
      </c>
      <c r="AY15" s="27">
        <f t="shared" ref="AY15:AY24" si="17">STDEV(H15,V15,AC15)</f>
        <v>4.2534106025235323E-2</v>
      </c>
      <c r="AZ15" s="29">
        <v>3</v>
      </c>
    </row>
    <row r="16" spans="1:52" x14ac:dyDescent="0.2">
      <c r="A16" s="3" t="s">
        <v>57</v>
      </c>
      <c r="B16" s="3" t="s">
        <v>53</v>
      </c>
      <c r="C16" s="3">
        <v>0.86</v>
      </c>
      <c r="D16" s="3">
        <v>42.846625600000003</v>
      </c>
      <c r="E16">
        <v>-20.14</v>
      </c>
      <c r="F16">
        <v>15.793954899999999</v>
      </c>
      <c r="G16">
        <v>10.526999999999999</v>
      </c>
      <c r="H16">
        <v>3.1649913009860926</v>
      </c>
      <c r="I16" s="3" t="s">
        <v>54</v>
      </c>
      <c r="J16" s="3">
        <v>0.74</v>
      </c>
      <c r="K16" s="3">
        <v>40.659553600000002</v>
      </c>
      <c r="L16" s="3">
        <v>-20.137</v>
      </c>
      <c r="M16" s="24">
        <v>15.4831079</v>
      </c>
      <c r="N16" s="25">
        <v>10.75</v>
      </c>
      <c r="O16">
        <f t="shared" si="10"/>
        <v>3.0637354059043065</v>
      </c>
      <c r="P16" s="3" t="s">
        <v>55</v>
      </c>
      <c r="Q16" s="24">
        <v>0.9</v>
      </c>
      <c r="R16" s="24">
        <v>39.802450299999997</v>
      </c>
      <c r="S16" s="24">
        <v>-20.111999999999998</v>
      </c>
      <c r="T16" s="24">
        <v>14.8798672</v>
      </c>
      <c r="U16">
        <v>10.433999999999999</v>
      </c>
      <c r="V16">
        <f t="shared" si="11"/>
        <v>3.1207396808398036</v>
      </c>
      <c r="W16" s="3" t="s">
        <v>51</v>
      </c>
      <c r="X16" s="3">
        <v>0.8</v>
      </c>
      <c r="Y16" s="3">
        <v>41.029442799999998</v>
      </c>
      <c r="Z16" s="3">
        <v>-20.158999999999999</v>
      </c>
      <c r="AA16" s="3">
        <v>15.1830196</v>
      </c>
      <c r="AB16" s="3">
        <v>10.391999999999999</v>
      </c>
      <c r="AC16">
        <v>3.1527116823761898</v>
      </c>
      <c r="AR16" s="26">
        <f t="shared" si="12"/>
        <v>-20.136999999999997</v>
      </c>
      <c r="AS16" s="27">
        <f t="shared" si="13"/>
        <v>2.3643180835074197E-2</v>
      </c>
      <c r="AT16" s="27">
        <v>3</v>
      </c>
      <c r="AU16" s="27">
        <f t="shared" si="14"/>
        <v>10.450999999999999</v>
      </c>
      <c r="AV16" s="27">
        <f t="shared" si="15"/>
        <v>6.9086901797663414E-2</v>
      </c>
      <c r="AW16" s="27">
        <v>3</v>
      </c>
      <c r="AX16" s="27">
        <f t="shared" si="16"/>
        <v>3.1461475547340285</v>
      </c>
      <c r="AY16" s="27">
        <f t="shared" si="17"/>
        <v>2.2844415076114365E-2</v>
      </c>
      <c r="AZ16" s="29">
        <v>3</v>
      </c>
    </row>
    <row r="17" spans="1:52" x14ac:dyDescent="0.2">
      <c r="A17" s="3" t="s">
        <v>58</v>
      </c>
      <c r="B17" s="3" t="s">
        <v>53</v>
      </c>
      <c r="C17" s="3">
        <v>0.83</v>
      </c>
      <c r="D17" s="3">
        <v>45.067041699999997</v>
      </c>
      <c r="E17">
        <v>-19.959</v>
      </c>
      <c r="F17">
        <v>16.6389274</v>
      </c>
      <c r="G17">
        <v>11.102</v>
      </c>
      <c r="H17">
        <v>3.1599522044111246</v>
      </c>
      <c r="I17" s="3" t="s">
        <v>54</v>
      </c>
      <c r="J17" s="3">
        <v>0.75</v>
      </c>
      <c r="K17" s="3">
        <v>41.096203600000003</v>
      </c>
      <c r="L17" s="3">
        <v>-19.949000000000002</v>
      </c>
      <c r="M17" s="24">
        <v>15.6804617</v>
      </c>
      <c r="N17" s="25">
        <v>11.247999999999999</v>
      </c>
      <c r="O17">
        <f t="shared" si="10"/>
        <v>3.0576632106863708</v>
      </c>
      <c r="P17" s="3" t="s">
        <v>55</v>
      </c>
      <c r="Q17" s="3">
        <v>0.75</v>
      </c>
      <c r="R17" s="3">
        <v>40.292313200000002</v>
      </c>
      <c r="S17" s="3">
        <v>-19.995000000000001</v>
      </c>
      <c r="T17" s="3">
        <v>15.1683042</v>
      </c>
      <c r="U17">
        <v>10.956999999999999</v>
      </c>
      <c r="V17">
        <f t="shared" si="11"/>
        <v>3.0990741030453055</v>
      </c>
      <c r="W17" s="3" t="s">
        <v>51</v>
      </c>
      <c r="X17" s="3">
        <v>0.82</v>
      </c>
      <c r="Y17" s="3">
        <v>43.452230200000002</v>
      </c>
      <c r="Z17" s="3">
        <v>-19.969000000000001</v>
      </c>
      <c r="AA17" s="3">
        <v>16.143892699999999</v>
      </c>
      <c r="AB17" s="3">
        <v>10.946999999999999</v>
      </c>
      <c r="AC17">
        <v>3.1401514807309563</v>
      </c>
      <c r="AR17" s="26">
        <f t="shared" si="12"/>
        <v>-19.974333333333334</v>
      </c>
      <c r="AS17" s="27">
        <f t="shared" si="13"/>
        <v>1.8583146486355673E-2</v>
      </c>
      <c r="AT17" s="27">
        <v>3</v>
      </c>
      <c r="AU17" s="27">
        <f t="shared" si="14"/>
        <v>11.002000000000001</v>
      </c>
      <c r="AV17" s="27">
        <f t="shared" si="15"/>
        <v>8.6746757864488072E-2</v>
      </c>
      <c r="AW17" s="27">
        <v>3</v>
      </c>
      <c r="AX17" s="27">
        <f t="shared" si="16"/>
        <v>3.1330592627291289</v>
      </c>
      <c r="AY17" s="27">
        <f t="shared" si="17"/>
        <v>3.1052543754349977E-2</v>
      </c>
      <c r="AZ17" s="29">
        <v>3</v>
      </c>
    </row>
    <row r="18" spans="1:52" x14ac:dyDescent="0.2">
      <c r="A18" s="3" t="s">
        <v>59</v>
      </c>
      <c r="B18" s="3" t="s">
        <v>53</v>
      </c>
      <c r="C18" s="3">
        <v>0.7</v>
      </c>
      <c r="D18" s="3">
        <v>42.706717599999998</v>
      </c>
      <c r="E18">
        <v>-20.117999999999999</v>
      </c>
      <c r="F18">
        <v>15.7294027</v>
      </c>
      <c r="G18">
        <v>10.468999999999999</v>
      </c>
      <c r="H18">
        <v>3.1676030436086853</v>
      </c>
      <c r="I18" s="3" t="s">
        <v>60</v>
      </c>
      <c r="J18" s="3">
        <v>0.79</v>
      </c>
      <c r="K18" s="3">
        <v>41.2602531</v>
      </c>
      <c r="L18" s="3">
        <v>-20.023</v>
      </c>
      <c r="M18" s="24">
        <v>15.741058600000001</v>
      </c>
      <c r="N18" s="25">
        <v>10.617000000000001</v>
      </c>
      <c r="O18">
        <f t="shared" si="10"/>
        <v>3.0580511243379784</v>
      </c>
      <c r="P18" s="3" t="s">
        <v>55</v>
      </c>
      <c r="Q18" s="3">
        <v>0.78</v>
      </c>
      <c r="R18" s="3">
        <v>41.2132705</v>
      </c>
      <c r="S18" s="3">
        <v>-20.091999999999999</v>
      </c>
      <c r="T18" s="3">
        <v>15.470389000000001</v>
      </c>
      <c r="U18">
        <v>10.407</v>
      </c>
      <c r="V18">
        <f t="shared" si="11"/>
        <v>3.1080116289685198</v>
      </c>
      <c r="W18" s="3" t="s">
        <v>51</v>
      </c>
      <c r="X18" s="3">
        <v>0.73</v>
      </c>
      <c r="Y18" s="3">
        <v>41.058543200000003</v>
      </c>
      <c r="Z18" s="3">
        <v>-20.126999999999999</v>
      </c>
      <c r="AA18" s="3">
        <v>15.3016237</v>
      </c>
      <c r="AB18" s="3">
        <v>10.327999999999999</v>
      </c>
      <c r="AC18">
        <v>3.1304935131383043</v>
      </c>
      <c r="AR18" s="26">
        <f t="shared" si="12"/>
        <v>-20.112333333333329</v>
      </c>
      <c r="AS18" s="27">
        <f t="shared" si="13"/>
        <v>1.8175074506954141E-2</v>
      </c>
      <c r="AT18" s="27">
        <v>3</v>
      </c>
      <c r="AU18" s="27">
        <f t="shared" si="14"/>
        <v>10.401333333333332</v>
      </c>
      <c r="AV18" s="27">
        <f t="shared" si="15"/>
        <v>7.0670597374957414E-2</v>
      </c>
      <c r="AW18" s="27">
        <v>3</v>
      </c>
      <c r="AX18" s="27">
        <f t="shared" si="16"/>
        <v>3.1353693952385036</v>
      </c>
      <c r="AY18" s="27">
        <f t="shared" si="17"/>
        <v>3.0093435237528332E-2</v>
      </c>
      <c r="AZ18" s="29">
        <v>3</v>
      </c>
    </row>
    <row r="19" spans="1:52" x14ac:dyDescent="0.2">
      <c r="A19" s="3" t="s">
        <v>61</v>
      </c>
      <c r="B19" s="3" t="s">
        <v>53</v>
      </c>
      <c r="C19" s="3">
        <v>0.84</v>
      </c>
      <c r="D19" s="3">
        <v>43.084722900000003</v>
      </c>
      <c r="E19">
        <v>-20.282</v>
      </c>
      <c r="F19">
        <v>15.832457</v>
      </c>
      <c r="G19">
        <v>10.122</v>
      </c>
      <c r="H19">
        <v>3.1748395116437078</v>
      </c>
      <c r="I19" s="3" t="s">
        <v>60</v>
      </c>
      <c r="J19" s="3">
        <v>0.88</v>
      </c>
      <c r="K19" s="3">
        <v>41.064299800000001</v>
      </c>
      <c r="L19" s="3">
        <v>-20.253</v>
      </c>
      <c r="M19" s="24">
        <v>15.6512508</v>
      </c>
      <c r="N19" s="25">
        <v>10.218999999999999</v>
      </c>
      <c r="O19">
        <f t="shared" si="10"/>
        <v>3.0609917621834204</v>
      </c>
      <c r="P19" s="3" t="s">
        <v>55</v>
      </c>
      <c r="Q19" s="3">
        <v>0.82</v>
      </c>
      <c r="R19" s="3">
        <v>41.514673999999999</v>
      </c>
      <c r="S19" s="3">
        <v>-20.279</v>
      </c>
      <c r="T19" s="3">
        <v>15.519264400000001</v>
      </c>
      <c r="U19">
        <v>10.041</v>
      </c>
      <c r="V19">
        <f t="shared" si="11"/>
        <v>3.1208815756327559</v>
      </c>
      <c r="W19" s="3" t="s">
        <v>51</v>
      </c>
      <c r="X19" s="3">
        <v>0.84</v>
      </c>
      <c r="Y19" s="3">
        <v>43.321910000000003</v>
      </c>
      <c r="Z19" s="3">
        <v>-20.308</v>
      </c>
      <c r="AA19" s="3">
        <v>16.116332</v>
      </c>
      <c r="AB19" s="3">
        <v>10.023</v>
      </c>
      <c r="AC19">
        <v>3.1360875621905366</v>
      </c>
      <c r="AR19" s="26">
        <f t="shared" si="12"/>
        <v>-20.289666666666665</v>
      </c>
      <c r="AS19" s="27">
        <f t="shared" si="13"/>
        <v>1.5947831618540839E-2</v>
      </c>
      <c r="AT19" s="27">
        <v>3</v>
      </c>
      <c r="AU19" s="27">
        <f t="shared" si="14"/>
        <v>10.061999999999999</v>
      </c>
      <c r="AV19" s="27">
        <f t="shared" si="15"/>
        <v>5.2735187493740815E-2</v>
      </c>
      <c r="AW19" s="27">
        <v>3</v>
      </c>
      <c r="AX19" s="27">
        <f t="shared" si="16"/>
        <v>3.1439362164890006</v>
      </c>
      <c r="AY19" s="27">
        <f t="shared" si="17"/>
        <v>2.7822037045534369E-2</v>
      </c>
      <c r="AZ19" s="29">
        <v>3</v>
      </c>
    </row>
    <row r="20" spans="1:52" x14ac:dyDescent="0.2">
      <c r="A20" s="3" t="s">
        <v>62</v>
      </c>
      <c r="B20" s="3" t="s">
        <v>53</v>
      </c>
      <c r="C20" s="3">
        <v>0.88</v>
      </c>
      <c r="D20" s="3">
        <v>40.991188600000001</v>
      </c>
      <c r="E20">
        <v>-20.190000000000001</v>
      </c>
      <c r="F20">
        <v>15.063373199999999</v>
      </c>
      <c r="G20">
        <v>10.563000000000001</v>
      </c>
      <c r="H20">
        <v>3.1747904491051631</v>
      </c>
      <c r="I20" s="3" t="s">
        <v>60</v>
      </c>
      <c r="J20" s="3">
        <v>0.75</v>
      </c>
      <c r="K20" s="3">
        <v>41.499681099999997</v>
      </c>
      <c r="L20" s="3">
        <v>-20.164999999999999</v>
      </c>
      <c r="M20" s="24">
        <v>15.705665700000001</v>
      </c>
      <c r="N20" s="25">
        <v>10.348000000000001</v>
      </c>
      <c r="O20">
        <f t="shared" si="10"/>
        <v>3.0827279493582154</v>
      </c>
      <c r="P20" s="3" t="s">
        <v>55</v>
      </c>
      <c r="Q20" s="3">
        <v>0.88</v>
      </c>
      <c r="R20" s="3">
        <v>39.167201400000003</v>
      </c>
      <c r="S20" s="3">
        <v>-20.141999999999999</v>
      </c>
      <c r="T20" s="3">
        <v>14.6275736</v>
      </c>
      <c r="U20">
        <v>10.491</v>
      </c>
      <c r="V20">
        <f t="shared" si="11"/>
        <v>3.1238993936766111</v>
      </c>
      <c r="W20" s="3" t="s">
        <v>51</v>
      </c>
      <c r="X20" s="3">
        <v>0.84</v>
      </c>
      <c r="Y20" s="3">
        <v>40.865963499999999</v>
      </c>
      <c r="Z20" s="3">
        <v>-20.186</v>
      </c>
      <c r="AA20" s="3">
        <v>15.15583</v>
      </c>
      <c r="AB20" s="3">
        <v>10.412000000000001</v>
      </c>
      <c r="AC20">
        <v>3.1457833333223371</v>
      </c>
      <c r="AR20" s="26">
        <f t="shared" si="12"/>
        <v>-20.172666666666668</v>
      </c>
      <c r="AS20" s="27">
        <f t="shared" si="13"/>
        <v>2.6633312473918282E-2</v>
      </c>
      <c r="AT20" s="27">
        <v>3</v>
      </c>
      <c r="AU20" s="27">
        <f t="shared" si="14"/>
        <v>10.488666666666667</v>
      </c>
      <c r="AV20" s="27">
        <f t="shared" si="15"/>
        <v>7.552703710151297E-2</v>
      </c>
      <c r="AW20" s="27">
        <v>3</v>
      </c>
      <c r="AX20" s="27">
        <f t="shared" si="16"/>
        <v>3.1481577253680371</v>
      </c>
      <c r="AY20" s="27">
        <f t="shared" si="17"/>
        <v>2.5528477899161954E-2</v>
      </c>
      <c r="AZ20" s="29">
        <v>3</v>
      </c>
    </row>
    <row r="21" spans="1:52" x14ac:dyDescent="0.2">
      <c r="A21" s="3" t="s">
        <v>63</v>
      </c>
      <c r="B21" s="3" t="s">
        <v>53</v>
      </c>
      <c r="C21" s="3">
        <v>0.76</v>
      </c>
      <c r="D21" s="3">
        <v>42.148617000000002</v>
      </c>
      <c r="E21">
        <v>-20.273</v>
      </c>
      <c r="F21">
        <v>15.5015965</v>
      </c>
      <c r="G21">
        <v>11.805999999999999</v>
      </c>
      <c r="H21">
        <v>3.172149816955951</v>
      </c>
      <c r="I21" s="3" t="s">
        <v>60</v>
      </c>
      <c r="J21" s="3">
        <v>0.79</v>
      </c>
      <c r="K21" s="3">
        <v>39.5013577</v>
      </c>
      <c r="L21" s="3">
        <v>-20.209</v>
      </c>
      <c r="M21" s="24">
        <v>15.045166200000001</v>
      </c>
      <c r="N21" s="25">
        <v>11.670999999999999</v>
      </c>
      <c r="O21">
        <f t="shared" si="10"/>
        <v>3.0631045682078719</v>
      </c>
      <c r="P21" s="3" t="s">
        <v>55</v>
      </c>
      <c r="Q21" s="3">
        <v>0.88</v>
      </c>
      <c r="R21" s="3">
        <v>39.056179</v>
      </c>
      <c r="S21" s="3">
        <v>-20.231000000000002</v>
      </c>
      <c r="T21" s="3">
        <v>14.6085057</v>
      </c>
      <c r="U21">
        <v>11.701000000000001</v>
      </c>
      <c r="V21">
        <f t="shared" si="11"/>
        <v>3.1191104074845022</v>
      </c>
      <c r="W21" s="3" t="s">
        <v>51</v>
      </c>
      <c r="X21" s="3">
        <v>0.82</v>
      </c>
      <c r="Y21" s="3">
        <v>41.040081299999997</v>
      </c>
      <c r="Z21" s="3">
        <v>-20.216000000000001</v>
      </c>
      <c r="AA21" s="3">
        <v>15.190017299999999</v>
      </c>
      <c r="AB21" s="3">
        <v>11.695</v>
      </c>
      <c r="AC21">
        <v>3.1520763870361099</v>
      </c>
      <c r="AR21" s="26">
        <f t="shared" si="12"/>
        <v>-20.240000000000002</v>
      </c>
      <c r="AS21" s="27">
        <f t="shared" si="13"/>
        <v>2.9546573405387452E-2</v>
      </c>
      <c r="AT21" s="27">
        <v>3</v>
      </c>
      <c r="AU21" s="27">
        <f t="shared" si="14"/>
        <v>11.734</v>
      </c>
      <c r="AV21" s="27">
        <f t="shared" si="15"/>
        <v>6.242595614005373E-2</v>
      </c>
      <c r="AW21" s="27">
        <v>3</v>
      </c>
      <c r="AX21" s="27">
        <f t="shared" si="16"/>
        <v>3.1477788704921879</v>
      </c>
      <c r="AY21" s="27">
        <f t="shared" si="17"/>
        <v>2.6779585986418223E-2</v>
      </c>
      <c r="AZ21" s="29">
        <v>3</v>
      </c>
    </row>
    <row r="22" spans="1:52" x14ac:dyDescent="0.2">
      <c r="A22" s="3" t="s">
        <v>64</v>
      </c>
      <c r="B22" s="3" t="s">
        <v>53</v>
      </c>
      <c r="C22" s="3">
        <v>0.75</v>
      </c>
      <c r="D22" s="3">
        <v>42.234939699999998</v>
      </c>
      <c r="E22">
        <v>-20.591999999999999</v>
      </c>
      <c r="F22">
        <v>15.538639399999999</v>
      </c>
      <c r="G22">
        <v>9.1809999999999992</v>
      </c>
      <c r="H22">
        <v>3.1710689107481747</v>
      </c>
      <c r="I22" s="3" t="s">
        <v>60</v>
      </c>
      <c r="J22" s="3">
        <v>0.89</v>
      </c>
      <c r="K22" s="3">
        <v>41.210228299999997</v>
      </c>
      <c r="L22" s="3">
        <v>-20.524000000000001</v>
      </c>
      <c r="M22" s="24">
        <v>15.698830900000001</v>
      </c>
      <c r="N22" s="25">
        <v>9.1359999999999992</v>
      </c>
      <c r="O22">
        <f t="shared" si="10"/>
        <v>3.0625592433977573</v>
      </c>
      <c r="P22" s="3" t="s">
        <v>55</v>
      </c>
      <c r="Q22" s="3">
        <v>0.83</v>
      </c>
      <c r="R22" s="3">
        <v>39.689454699999999</v>
      </c>
      <c r="S22" s="3">
        <v>-20.516999999999999</v>
      </c>
      <c r="T22" s="3">
        <v>14.8291184</v>
      </c>
      <c r="U22">
        <v>9.1359999999999992</v>
      </c>
      <c r="V22">
        <f t="shared" si="11"/>
        <v>3.1225297801025493</v>
      </c>
      <c r="W22" s="3" t="s">
        <v>51</v>
      </c>
      <c r="X22" s="3">
        <v>0.75</v>
      </c>
      <c r="Y22" s="3">
        <v>43.303927399999999</v>
      </c>
      <c r="Z22" s="3">
        <v>-20.579000000000001</v>
      </c>
      <c r="AA22" s="3">
        <v>16.034096399999999</v>
      </c>
      <c r="AB22" s="3">
        <v>9.0809999999999995</v>
      </c>
      <c r="AC22">
        <v>3.1508634707555667</v>
      </c>
      <c r="AR22" s="26">
        <f t="shared" si="12"/>
        <v>-20.562666666666665</v>
      </c>
      <c r="AS22" s="27">
        <f t="shared" si="13"/>
        <v>4.0079088479322122E-2</v>
      </c>
      <c r="AT22" s="27">
        <v>3</v>
      </c>
      <c r="AU22" s="27">
        <f t="shared" si="14"/>
        <v>9.1326666666666672</v>
      </c>
      <c r="AV22" s="27">
        <f t="shared" si="15"/>
        <v>5.0083264004388887E-2</v>
      </c>
      <c r="AW22" s="27">
        <v>3</v>
      </c>
      <c r="AX22" s="27">
        <f t="shared" si="16"/>
        <v>3.1481540538687636</v>
      </c>
      <c r="AY22" s="27">
        <f t="shared" si="17"/>
        <v>2.4382729663803872E-2</v>
      </c>
      <c r="AZ22" s="29">
        <v>3</v>
      </c>
    </row>
    <row r="23" spans="1:52" x14ac:dyDescent="0.2">
      <c r="A23" s="3" t="s">
        <v>65</v>
      </c>
      <c r="B23" s="3" t="s">
        <v>53</v>
      </c>
      <c r="C23" s="3">
        <v>0.86</v>
      </c>
      <c r="D23" s="3">
        <v>43.469586800000002</v>
      </c>
      <c r="E23">
        <v>-20.207000000000001</v>
      </c>
      <c r="F23">
        <v>16.0201964</v>
      </c>
      <c r="G23">
        <v>12.349</v>
      </c>
      <c r="H23">
        <v>3.1656614355447816</v>
      </c>
      <c r="I23" s="3" t="s">
        <v>60</v>
      </c>
      <c r="J23" s="3">
        <v>0.81</v>
      </c>
      <c r="K23" s="3">
        <v>40.333936100000003</v>
      </c>
      <c r="L23" s="3">
        <v>-20.215</v>
      </c>
      <c r="M23" s="24">
        <v>15.3260349</v>
      </c>
      <c r="N23" s="25">
        <v>12.31</v>
      </c>
      <c r="O23">
        <f t="shared" si="10"/>
        <v>3.0703478812600995</v>
      </c>
      <c r="P23" s="3" t="s">
        <v>55</v>
      </c>
      <c r="Q23" s="3">
        <v>0.76</v>
      </c>
      <c r="R23" s="3">
        <v>39.491439</v>
      </c>
      <c r="S23" s="3">
        <v>-20.184000000000001</v>
      </c>
      <c r="T23" s="3">
        <v>14.7508485</v>
      </c>
      <c r="U23">
        <v>12.206999999999999</v>
      </c>
      <c r="V23">
        <f t="shared" si="11"/>
        <v>3.1234369670327777</v>
      </c>
      <c r="W23" s="3" t="s">
        <v>51</v>
      </c>
      <c r="X23" s="3">
        <v>0.85</v>
      </c>
      <c r="Y23" s="3">
        <v>41.142027300000002</v>
      </c>
      <c r="Z23" s="3">
        <v>-20.192</v>
      </c>
      <c r="AA23" s="3">
        <v>15.2176483</v>
      </c>
      <c r="AB23" s="3">
        <v>12.177</v>
      </c>
      <c r="AC23">
        <v>3.1541688244957009</v>
      </c>
      <c r="AR23" s="26">
        <f t="shared" si="12"/>
        <v>-20.194333333333336</v>
      </c>
      <c r="AS23" s="27">
        <f t="shared" si="13"/>
        <v>1.1676186592091247E-2</v>
      </c>
      <c r="AT23" s="27">
        <v>3</v>
      </c>
      <c r="AU23" s="27">
        <f t="shared" si="14"/>
        <v>12.244333333333332</v>
      </c>
      <c r="AV23" s="27">
        <f t="shared" si="15"/>
        <v>9.1876729008674551E-2</v>
      </c>
      <c r="AW23" s="27">
        <v>3</v>
      </c>
      <c r="AX23" s="27">
        <f t="shared" si="16"/>
        <v>3.1477557423577536</v>
      </c>
      <c r="AY23" s="27">
        <f t="shared" si="17"/>
        <v>2.1830532567057265E-2</v>
      </c>
      <c r="AZ23" s="29">
        <v>3</v>
      </c>
    </row>
    <row r="24" spans="1:52" ht="17" thickBot="1" x14ac:dyDescent="0.25">
      <c r="A24" s="3" t="s">
        <v>66</v>
      </c>
      <c r="B24" s="3" t="s">
        <v>53</v>
      </c>
      <c r="C24" s="3">
        <v>0.82</v>
      </c>
      <c r="D24" s="3">
        <v>41.922205300000002</v>
      </c>
      <c r="E24">
        <v>-19.742000000000001</v>
      </c>
      <c r="F24">
        <v>15.6430369</v>
      </c>
      <c r="G24">
        <v>11.294</v>
      </c>
      <c r="H24">
        <v>3.1265821227249471</v>
      </c>
      <c r="I24" s="3" t="s">
        <v>60</v>
      </c>
      <c r="J24" s="3">
        <v>0.79</v>
      </c>
      <c r="K24" s="3">
        <v>41.683739099999997</v>
      </c>
      <c r="L24" s="3">
        <v>-19.707000000000001</v>
      </c>
      <c r="M24" s="24">
        <v>15.8582328</v>
      </c>
      <c r="N24" s="25">
        <v>11.824</v>
      </c>
      <c r="O24">
        <f t="shared" si="10"/>
        <v>3.0666108615835177</v>
      </c>
      <c r="P24" s="3" t="s">
        <v>55</v>
      </c>
      <c r="Q24" s="3">
        <v>0.89</v>
      </c>
      <c r="R24" s="3">
        <v>40.741366800000002</v>
      </c>
      <c r="S24" s="3">
        <v>-19.722999999999999</v>
      </c>
      <c r="T24" s="3">
        <v>15.269277799999999</v>
      </c>
      <c r="U24">
        <v>11.189</v>
      </c>
      <c r="V24">
        <f t="shared" si="11"/>
        <v>3.1128908139977653</v>
      </c>
      <c r="W24" s="3" t="s">
        <v>51</v>
      </c>
      <c r="X24" s="3">
        <v>0.83</v>
      </c>
      <c r="Y24" s="3">
        <v>42.132218199999997</v>
      </c>
      <c r="Z24" s="3">
        <v>-19.719000000000001</v>
      </c>
      <c r="AA24" s="3">
        <v>15.645753900000001</v>
      </c>
      <c r="AB24" s="3">
        <v>11.102</v>
      </c>
      <c r="AC24">
        <v>3.1416993313864321</v>
      </c>
      <c r="AR24" s="34">
        <f t="shared" si="12"/>
        <v>-19.728000000000002</v>
      </c>
      <c r="AS24" s="28">
        <f t="shared" si="13"/>
        <v>1.228820572744478E-2</v>
      </c>
      <c r="AT24" s="28">
        <v>3</v>
      </c>
      <c r="AU24" s="28">
        <f t="shared" si="14"/>
        <v>11.195</v>
      </c>
      <c r="AV24" s="28">
        <f t="shared" si="15"/>
        <v>9.6140522153772487E-2</v>
      </c>
      <c r="AW24" s="28">
        <v>3</v>
      </c>
      <c r="AX24" s="28">
        <f t="shared" si="16"/>
        <v>3.1270574227030483</v>
      </c>
      <c r="AY24" s="28">
        <f t="shared" si="17"/>
        <v>1.4410138829489662E-2</v>
      </c>
      <c r="AZ24" s="3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5458-CD2B-114E-B725-109125DF0E58}">
  <dimension ref="A1:C12"/>
  <sheetViews>
    <sheetView workbookViewId="0">
      <selection activeCell="I9" sqref="I9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s="3" t="s">
        <v>32</v>
      </c>
      <c r="B2" s="40">
        <v>-20.463666666666668</v>
      </c>
      <c r="C2" s="40">
        <v>10.336333333333334</v>
      </c>
    </row>
    <row r="3" spans="1:3" x14ac:dyDescent="0.2">
      <c r="A3" s="3" t="s">
        <v>38</v>
      </c>
      <c r="B3" s="40">
        <v>-20.691333333333333</v>
      </c>
      <c r="C3" s="40">
        <v>11.143000000000001</v>
      </c>
    </row>
    <row r="4" spans="1:3" x14ac:dyDescent="0.2">
      <c r="A4" s="3" t="s">
        <v>39</v>
      </c>
      <c r="B4" s="40">
        <v>-20.416</v>
      </c>
      <c r="C4" s="40">
        <v>10.901000000000002</v>
      </c>
    </row>
    <row r="5" spans="1:3" x14ac:dyDescent="0.2">
      <c r="A5" s="3" t="s">
        <v>40</v>
      </c>
      <c r="B5" s="40">
        <v>-20.188666666666666</v>
      </c>
      <c r="C5" s="40">
        <v>10.676666666666668</v>
      </c>
    </row>
    <row r="6" spans="1:3" x14ac:dyDescent="0.2">
      <c r="A6" s="3" t="s">
        <v>41</v>
      </c>
      <c r="B6" s="40">
        <v>-20.546333333333337</v>
      </c>
      <c r="C6" s="40">
        <v>10.109666666666667</v>
      </c>
    </row>
    <row r="7" spans="1:3" x14ac:dyDescent="0.2">
      <c r="A7" s="3" t="s">
        <v>42</v>
      </c>
      <c r="B7" s="40">
        <v>-20.133666666666667</v>
      </c>
      <c r="C7" s="40">
        <v>10.903</v>
      </c>
    </row>
    <row r="8" spans="1:3" x14ac:dyDescent="0.2">
      <c r="A8" s="3" t="s">
        <v>43</v>
      </c>
      <c r="B8" s="40">
        <v>-20.349666666666664</v>
      </c>
      <c r="C8" s="40">
        <v>10.933999999999999</v>
      </c>
    </row>
    <row r="9" spans="1:3" x14ac:dyDescent="0.2">
      <c r="A9" s="3" t="s">
        <v>44</v>
      </c>
      <c r="B9" s="40">
        <v>-20.383333333333336</v>
      </c>
      <c r="C9" s="40">
        <v>10.209000000000001</v>
      </c>
    </row>
    <row r="10" spans="1:3" x14ac:dyDescent="0.2">
      <c r="A10" s="3" t="s">
        <v>45</v>
      </c>
      <c r="B10" s="40">
        <v>-20.227</v>
      </c>
      <c r="C10" s="40">
        <v>10.152000000000001</v>
      </c>
    </row>
    <row r="11" spans="1:3" x14ac:dyDescent="0.2">
      <c r="A11" s="3" t="s">
        <v>46</v>
      </c>
      <c r="B11" s="40">
        <v>-20.581333333333333</v>
      </c>
      <c r="C11" s="40">
        <v>10.230666666666666</v>
      </c>
    </row>
    <row r="12" spans="1:3" x14ac:dyDescent="0.2">
      <c r="A12" s="3" t="s">
        <v>47</v>
      </c>
      <c r="B12" s="40">
        <v>-20.083666666666662</v>
      </c>
      <c r="C12" s="40">
        <v>10.905666666666667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0BB9-BBC5-4D4E-A422-0D5BAE7F65F3}">
  <dimension ref="A1:C12"/>
  <sheetViews>
    <sheetView workbookViewId="0">
      <selection activeCell="B2" sqref="B2:C12"/>
    </sheetView>
  </sheetViews>
  <sheetFormatPr baseColWidth="10" defaultRowHeight="16" x14ac:dyDescent="0.2"/>
  <sheetData>
    <row r="1" spans="1:3" x14ac:dyDescent="0.2">
      <c r="A1" t="s">
        <v>22</v>
      </c>
      <c r="B1" t="s">
        <v>23</v>
      </c>
      <c r="C1" t="s">
        <v>24</v>
      </c>
    </row>
    <row r="2" spans="1:3" x14ac:dyDescent="0.2">
      <c r="A2" s="3" t="s">
        <v>52</v>
      </c>
      <c r="B2" s="38">
        <v>-20.039333333333332</v>
      </c>
      <c r="C2" s="38">
        <v>10.904333333333334</v>
      </c>
    </row>
    <row r="3" spans="1:3" x14ac:dyDescent="0.2">
      <c r="A3" s="3" t="s">
        <v>56</v>
      </c>
      <c r="B3" s="38">
        <v>-20.202000000000002</v>
      </c>
      <c r="C3" s="38">
        <v>11.064333333333332</v>
      </c>
    </row>
    <row r="4" spans="1:3" x14ac:dyDescent="0.2">
      <c r="A4" s="3" t="s">
        <v>57</v>
      </c>
      <c r="B4" s="38">
        <v>-20.136999999999997</v>
      </c>
      <c r="C4" s="38">
        <v>10.450999999999999</v>
      </c>
    </row>
    <row r="5" spans="1:3" x14ac:dyDescent="0.2">
      <c r="A5" s="3" t="s">
        <v>58</v>
      </c>
      <c r="B5" s="38">
        <v>-19.974333333333334</v>
      </c>
      <c r="C5" s="38">
        <v>11.002000000000001</v>
      </c>
    </row>
    <row r="6" spans="1:3" x14ac:dyDescent="0.2">
      <c r="A6" s="3" t="s">
        <v>59</v>
      </c>
      <c r="B6" s="38">
        <v>-20.112333333333329</v>
      </c>
      <c r="C6" s="38">
        <v>10.401333333333332</v>
      </c>
    </row>
    <row r="7" spans="1:3" x14ac:dyDescent="0.2">
      <c r="A7" s="3" t="s">
        <v>61</v>
      </c>
      <c r="B7" s="38">
        <v>-20.289666666666665</v>
      </c>
      <c r="C7" s="38">
        <v>10.061999999999999</v>
      </c>
    </row>
    <row r="8" spans="1:3" x14ac:dyDescent="0.2">
      <c r="A8" s="3" t="s">
        <v>62</v>
      </c>
      <c r="B8" s="38">
        <v>-20.172666666666668</v>
      </c>
      <c r="C8" s="38">
        <v>10.488666666666667</v>
      </c>
    </row>
    <row r="9" spans="1:3" x14ac:dyDescent="0.2">
      <c r="A9" s="3" t="s">
        <v>63</v>
      </c>
      <c r="B9" s="38">
        <v>-20.240000000000002</v>
      </c>
      <c r="C9" s="38">
        <v>11.734</v>
      </c>
    </row>
    <row r="10" spans="1:3" x14ac:dyDescent="0.2">
      <c r="A10" s="3" t="s">
        <v>64</v>
      </c>
      <c r="B10" s="38">
        <v>-20.562666666666665</v>
      </c>
      <c r="C10" s="38">
        <v>9.1326666666666672</v>
      </c>
    </row>
    <row r="11" spans="1:3" x14ac:dyDescent="0.2">
      <c r="A11" s="3" t="s">
        <v>65</v>
      </c>
      <c r="B11" s="38">
        <v>-20.194333333333336</v>
      </c>
      <c r="C11" s="38">
        <v>12.244333333333332</v>
      </c>
    </row>
    <row r="12" spans="1:3" x14ac:dyDescent="0.2">
      <c r="A12" s="3" t="s">
        <v>66</v>
      </c>
      <c r="B12" s="38">
        <v>-19.728000000000002</v>
      </c>
      <c r="C12" s="38">
        <v>11.195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046-B95E-B441-BB07-C79104D09E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1BA8E-4CDA-454C-AE23-F1FB19C3D47A}">
  <dimension ref="A1:D23"/>
  <sheetViews>
    <sheetView workbookViewId="0">
      <selection activeCell="O27" sqref="O27"/>
    </sheetView>
  </sheetViews>
  <sheetFormatPr baseColWidth="10" defaultRowHeight="16" x14ac:dyDescent="0.2"/>
  <sheetData>
    <row r="1" spans="1:4" s="4" customFormat="1" x14ac:dyDescent="0.2">
      <c r="A1" s="4" t="s">
        <v>22</v>
      </c>
      <c r="B1" s="4" t="s">
        <v>25</v>
      </c>
      <c r="C1" s="4" t="s">
        <v>23</v>
      </c>
      <c r="D1" s="4" t="s">
        <v>24</v>
      </c>
    </row>
    <row r="2" spans="1:4" x14ac:dyDescent="0.2">
      <c r="A2" s="3" t="s">
        <v>32</v>
      </c>
      <c r="B2" t="s">
        <v>67</v>
      </c>
      <c r="C2" s="40">
        <v>-20.463666666666668</v>
      </c>
      <c r="D2" s="40">
        <v>10.336333333333334</v>
      </c>
    </row>
    <row r="3" spans="1:4" x14ac:dyDescent="0.2">
      <c r="A3" s="3" t="s">
        <v>38</v>
      </c>
      <c r="B3" t="s">
        <v>67</v>
      </c>
      <c r="C3" s="40">
        <v>-20.691333333333333</v>
      </c>
      <c r="D3" s="40">
        <v>11.143000000000001</v>
      </c>
    </row>
    <row r="4" spans="1:4" x14ac:dyDescent="0.2">
      <c r="A4" s="3" t="s">
        <v>39</v>
      </c>
      <c r="B4" t="s">
        <v>67</v>
      </c>
      <c r="C4" s="40">
        <v>-20.416</v>
      </c>
      <c r="D4" s="40">
        <v>10.901000000000002</v>
      </c>
    </row>
    <row r="5" spans="1:4" x14ac:dyDescent="0.2">
      <c r="A5" s="3" t="s">
        <v>40</v>
      </c>
      <c r="B5" t="s">
        <v>67</v>
      </c>
      <c r="C5" s="40">
        <v>-20.188666666666666</v>
      </c>
      <c r="D5" s="40">
        <v>10.676666666666668</v>
      </c>
    </row>
    <row r="6" spans="1:4" x14ac:dyDescent="0.2">
      <c r="A6" s="3" t="s">
        <v>41</v>
      </c>
      <c r="B6" t="s">
        <v>67</v>
      </c>
      <c r="C6" s="40">
        <v>-20.546333333333337</v>
      </c>
      <c r="D6" s="40">
        <v>10.109666666666667</v>
      </c>
    </row>
    <row r="7" spans="1:4" x14ac:dyDescent="0.2">
      <c r="A7" s="3" t="s">
        <v>42</v>
      </c>
      <c r="B7" t="s">
        <v>67</v>
      </c>
      <c r="C7" s="40">
        <v>-20.133666666666667</v>
      </c>
      <c r="D7" s="40">
        <v>10.903</v>
      </c>
    </row>
    <row r="8" spans="1:4" x14ac:dyDescent="0.2">
      <c r="A8" s="3" t="s">
        <v>43</v>
      </c>
      <c r="B8" t="s">
        <v>67</v>
      </c>
      <c r="C8" s="40">
        <v>-20.349666666666664</v>
      </c>
      <c r="D8" s="40">
        <v>10.933999999999999</v>
      </c>
    </row>
    <row r="9" spans="1:4" x14ac:dyDescent="0.2">
      <c r="A9" s="3" t="s">
        <v>44</v>
      </c>
      <c r="B9" t="s">
        <v>67</v>
      </c>
      <c r="C9" s="40">
        <v>-20.383333333333336</v>
      </c>
      <c r="D9" s="40">
        <v>10.209000000000001</v>
      </c>
    </row>
    <row r="10" spans="1:4" x14ac:dyDescent="0.2">
      <c r="A10" s="3" t="s">
        <v>45</v>
      </c>
      <c r="B10" t="s">
        <v>67</v>
      </c>
      <c r="C10" s="40">
        <v>-20.227</v>
      </c>
      <c r="D10" s="40">
        <v>10.152000000000001</v>
      </c>
    </row>
    <row r="11" spans="1:4" x14ac:dyDescent="0.2">
      <c r="A11" s="3" t="s">
        <v>46</v>
      </c>
      <c r="B11" t="s">
        <v>67</v>
      </c>
      <c r="C11" s="40">
        <v>-20.581333333333333</v>
      </c>
      <c r="D11" s="40">
        <v>10.230666666666666</v>
      </c>
    </row>
    <row r="12" spans="1:4" x14ac:dyDescent="0.2">
      <c r="A12" s="3" t="s">
        <v>47</v>
      </c>
      <c r="B12" t="s">
        <v>67</v>
      </c>
      <c r="C12" s="40">
        <v>-20.083666666666662</v>
      </c>
      <c r="D12" s="40">
        <v>10.905666666666667</v>
      </c>
    </row>
    <row r="13" spans="1:4" x14ac:dyDescent="0.2">
      <c r="A13" s="3" t="s">
        <v>52</v>
      </c>
      <c r="B13" t="s">
        <v>68</v>
      </c>
      <c r="C13" s="38">
        <v>-20.039333333333332</v>
      </c>
      <c r="D13" s="38">
        <v>10.904333333333334</v>
      </c>
    </row>
    <row r="14" spans="1:4" x14ac:dyDescent="0.2">
      <c r="A14" s="3" t="s">
        <v>56</v>
      </c>
      <c r="B14" t="s">
        <v>68</v>
      </c>
      <c r="C14" s="38">
        <v>-20.202000000000002</v>
      </c>
      <c r="D14" s="38">
        <v>11.064333333333332</v>
      </c>
    </row>
    <row r="15" spans="1:4" x14ac:dyDescent="0.2">
      <c r="A15" s="3" t="s">
        <v>57</v>
      </c>
      <c r="B15" t="s">
        <v>68</v>
      </c>
      <c r="C15" s="38">
        <v>-20.136999999999997</v>
      </c>
      <c r="D15" s="38">
        <v>10.450999999999999</v>
      </c>
    </row>
    <row r="16" spans="1:4" x14ac:dyDescent="0.2">
      <c r="A16" s="3" t="s">
        <v>58</v>
      </c>
      <c r="B16" t="s">
        <v>68</v>
      </c>
      <c r="C16" s="38">
        <v>-19.974333333333334</v>
      </c>
      <c r="D16" s="38">
        <v>11.002000000000001</v>
      </c>
    </row>
    <row r="17" spans="1:4" x14ac:dyDescent="0.2">
      <c r="A17" s="3" t="s">
        <v>59</v>
      </c>
      <c r="B17" t="s">
        <v>68</v>
      </c>
      <c r="C17" s="38">
        <v>-20.112333333333329</v>
      </c>
      <c r="D17" s="38">
        <v>10.401333333333332</v>
      </c>
    </row>
    <row r="18" spans="1:4" x14ac:dyDescent="0.2">
      <c r="A18" s="3" t="s">
        <v>61</v>
      </c>
      <c r="B18" t="s">
        <v>68</v>
      </c>
      <c r="C18" s="38">
        <v>-20.289666666666665</v>
      </c>
      <c r="D18" s="38">
        <v>10.061999999999999</v>
      </c>
    </row>
    <row r="19" spans="1:4" x14ac:dyDescent="0.2">
      <c r="A19" s="3" t="s">
        <v>62</v>
      </c>
      <c r="B19" t="s">
        <v>68</v>
      </c>
      <c r="C19" s="38">
        <v>-20.172666666666668</v>
      </c>
      <c r="D19" s="38">
        <v>10.488666666666667</v>
      </c>
    </row>
    <row r="20" spans="1:4" x14ac:dyDescent="0.2">
      <c r="A20" s="3" t="s">
        <v>63</v>
      </c>
      <c r="B20" t="s">
        <v>68</v>
      </c>
      <c r="C20" s="38">
        <v>-20.240000000000002</v>
      </c>
      <c r="D20" s="38">
        <v>11.734</v>
      </c>
    </row>
    <row r="21" spans="1:4" x14ac:dyDescent="0.2">
      <c r="A21" s="3" t="s">
        <v>64</v>
      </c>
      <c r="B21" t="s">
        <v>68</v>
      </c>
      <c r="C21" s="38">
        <v>-20.562666666666665</v>
      </c>
      <c r="D21" s="38">
        <v>9.1326666666666672</v>
      </c>
    </row>
    <row r="22" spans="1:4" x14ac:dyDescent="0.2">
      <c r="A22" s="3" t="s">
        <v>65</v>
      </c>
      <c r="B22" t="s">
        <v>68</v>
      </c>
      <c r="C22" s="38">
        <v>-20.194333333333336</v>
      </c>
      <c r="D22" s="38">
        <v>12.244333333333332</v>
      </c>
    </row>
    <row r="23" spans="1:4" x14ac:dyDescent="0.2">
      <c r="A23" s="3" t="s">
        <v>66</v>
      </c>
      <c r="B23" t="s">
        <v>68</v>
      </c>
      <c r="C23" s="38">
        <v>-19.728000000000002</v>
      </c>
      <c r="D23" s="38">
        <v>11.195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51DC-5118-0C46-BBD5-348D4DEEAFE4}">
  <dimension ref="A1:E12"/>
  <sheetViews>
    <sheetView workbookViewId="0">
      <selection activeCell="C12" activeCellId="1" sqref="C11 C12"/>
    </sheetView>
  </sheetViews>
  <sheetFormatPr baseColWidth="10" defaultRowHeight="16" x14ac:dyDescent="0.2"/>
  <cols>
    <col min="4" max="4" width="14.1640625" bestFit="1" customWidth="1"/>
  </cols>
  <sheetData>
    <row r="1" spans="1:5" x14ac:dyDescent="0.2">
      <c r="A1" s="4" t="s">
        <v>22</v>
      </c>
      <c r="B1" s="5" t="s">
        <v>26</v>
      </c>
      <c r="C1" s="5" t="s">
        <v>23</v>
      </c>
      <c r="D1" s="6" t="s">
        <v>27</v>
      </c>
      <c r="E1" s="6" t="s">
        <v>28</v>
      </c>
    </row>
    <row r="2" spans="1:5" x14ac:dyDescent="0.2">
      <c r="A2" s="35" t="s">
        <v>69</v>
      </c>
      <c r="B2" s="36">
        <v>-6.1746000000000008</v>
      </c>
      <c r="C2" s="36">
        <v>-15.5762</v>
      </c>
      <c r="D2" s="37">
        <v>15.553652251719999</v>
      </c>
      <c r="E2" s="37">
        <v>14.153652251719999</v>
      </c>
    </row>
    <row r="3" spans="1:5" x14ac:dyDescent="0.2">
      <c r="A3" s="35" t="s">
        <v>70</v>
      </c>
      <c r="B3" s="36">
        <v>-6.0998000000000001</v>
      </c>
      <c r="C3" s="36">
        <v>-15.274599999999998</v>
      </c>
      <c r="D3" s="36">
        <v>15.629222078360002</v>
      </c>
      <c r="E3" s="37">
        <v>14.229222078360001</v>
      </c>
    </row>
    <row r="4" spans="1:5" x14ac:dyDescent="0.2">
      <c r="A4" s="35" t="s">
        <v>71</v>
      </c>
      <c r="B4" s="36">
        <v>-5.194</v>
      </c>
      <c r="C4" s="36">
        <v>-14.754600000000002</v>
      </c>
      <c r="D4" s="37">
        <v>16.544344390799999</v>
      </c>
      <c r="E4" s="37">
        <v>15.144344390799999</v>
      </c>
    </row>
    <row r="5" spans="1:5" x14ac:dyDescent="0.2">
      <c r="A5" s="35" t="s">
        <v>72</v>
      </c>
      <c r="B5" s="36">
        <v>-5.5327999999999999</v>
      </c>
      <c r="C5" s="36">
        <v>-14.3048</v>
      </c>
      <c r="D5" s="36">
        <v>16.202057528959998</v>
      </c>
      <c r="E5" s="37">
        <v>14.802057528959997</v>
      </c>
    </row>
    <row r="6" spans="1:5" x14ac:dyDescent="0.2">
      <c r="A6" s="35" t="s">
        <v>73</v>
      </c>
      <c r="B6" s="36">
        <v>-5.3921999999999999</v>
      </c>
      <c r="C6" s="36">
        <v>-14.719200000000001</v>
      </c>
      <c r="D6" s="37">
        <v>16.344104556039998</v>
      </c>
      <c r="E6" s="37">
        <v>14.944104556039997</v>
      </c>
    </row>
    <row r="7" spans="1:5" x14ac:dyDescent="0.2">
      <c r="A7" s="35" t="s">
        <v>74</v>
      </c>
      <c r="B7" s="36">
        <v>-5.0335999999999999</v>
      </c>
      <c r="C7" s="36">
        <v>-14.626200000000001</v>
      </c>
      <c r="D7" s="36">
        <v>16.706395195519999</v>
      </c>
      <c r="E7" s="37">
        <v>15.306395195519999</v>
      </c>
    </row>
    <row r="8" spans="1:5" x14ac:dyDescent="0.2">
      <c r="A8" s="35" t="s">
        <v>75</v>
      </c>
      <c r="B8" s="36">
        <v>-6.1354000000000006</v>
      </c>
      <c r="C8" s="36">
        <v>-14.777000000000001</v>
      </c>
      <c r="D8" s="37">
        <v>15.593255690279999</v>
      </c>
      <c r="E8" s="37">
        <v>14.193255690279999</v>
      </c>
    </row>
    <row r="9" spans="1:5" x14ac:dyDescent="0.2">
      <c r="A9" s="35" t="s">
        <v>76</v>
      </c>
      <c r="B9" s="36">
        <v>-6.1369999999999996</v>
      </c>
      <c r="C9" s="36">
        <v>-14.300599999999999</v>
      </c>
      <c r="D9" s="36">
        <v>15.591639223400001</v>
      </c>
      <c r="E9" s="37">
        <v>14.191639223400001</v>
      </c>
    </row>
    <row r="10" spans="1:5" x14ac:dyDescent="0.2">
      <c r="A10" s="35" t="s">
        <v>77</v>
      </c>
      <c r="B10" s="36">
        <v>-5.7576000000000001</v>
      </c>
      <c r="C10" s="36">
        <v>-13.97</v>
      </c>
      <c r="D10" s="37">
        <v>15.974943932319999</v>
      </c>
      <c r="E10" s="37">
        <v>14.574943932319998</v>
      </c>
    </row>
    <row r="11" spans="1:5" x14ac:dyDescent="0.2">
      <c r="A11" s="35" t="s">
        <v>78</v>
      </c>
      <c r="B11" s="36">
        <v>-4.8578000000000001</v>
      </c>
      <c r="C11" s="36">
        <v>-13.831800000000001</v>
      </c>
      <c r="D11" s="36">
        <v>16.884004493959999</v>
      </c>
      <c r="E11" s="37">
        <v>15.484004493959999</v>
      </c>
    </row>
    <row r="12" spans="1:5" x14ac:dyDescent="0.2">
      <c r="A12" s="35" t="s">
        <v>79</v>
      </c>
      <c r="B12" s="36">
        <v>-5.6306000000000003</v>
      </c>
      <c r="C12" s="36">
        <v>-13.3726</v>
      </c>
      <c r="D12" s="37">
        <v>16.103250990919999</v>
      </c>
      <c r="E12" s="37">
        <v>14.703250990919999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0ED4-4E0E-8945-A2FE-CF36776F6191}">
  <dimension ref="A1:D13"/>
  <sheetViews>
    <sheetView workbookViewId="0">
      <selection activeCell="J10" sqref="J10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2" bestFit="1" customWidth="1"/>
  </cols>
  <sheetData>
    <row r="1" spans="1:4" s="4" customFormat="1" x14ac:dyDescent="0.2">
      <c r="A1" s="4" t="s">
        <v>22</v>
      </c>
      <c r="B1" s="4" t="s">
        <v>29</v>
      </c>
      <c r="C1" s="4" t="s">
        <v>30</v>
      </c>
      <c r="D1" s="4" t="s">
        <v>31</v>
      </c>
    </row>
    <row r="2" spans="1:4" x14ac:dyDescent="0.2">
      <c r="A2" t="s">
        <v>80</v>
      </c>
      <c r="B2" s="36">
        <v>-15.5762</v>
      </c>
      <c r="C2" s="38">
        <v>-20.039333333333332</v>
      </c>
      <c r="D2" s="40">
        <v>-20.463666666666668</v>
      </c>
    </row>
    <row r="3" spans="1:4" x14ac:dyDescent="0.2">
      <c r="A3" t="s">
        <v>81</v>
      </c>
      <c r="B3" s="36">
        <v>-15.274599999999998</v>
      </c>
      <c r="C3" s="38">
        <v>-20.202000000000002</v>
      </c>
      <c r="D3" s="39"/>
    </row>
    <row r="4" spans="1:4" x14ac:dyDescent="0.2">
      <c r="A4" t="s">
        <v>82</v>
      </c>
      <c r="B4" s="36">
        <v>-14.754600000000002</v>
      </c>
      <c r="C4" s="38">
        <v>-20.136999999999997</v>
      </c>
      <c r="D4" s="40">
        <v>-20.691333333333333</v>
      </c>
    </row>
    <row r="5" spans="1:4" x14ac:dyDescent="0.2">
      <c r="A5" t="s">
        <v>83</v>
      </c>
      <c r="B5" s="36">
        <v>-14.3048</v>
      </c>
      <c r="C5" s="38">
        <v>-19.974333333333334</v>
      </c>
      <c r="D5" s="40">
        <v>-20.416</v>
      </c>
    </row>
    <row r="6" spans="1:4" x14ac:dyDescent="0.2">
      <c r="A6" t="s">
        <v>84</v>
      </c>
      <c r="B6" s="36">
        <v>-14.719200000000001</v>
      </c>
      <c r="C6" s="38">
        <v>-20.112333333333329</v>
      </c>
      <c r="D6" s="40">
        <v>-20.188666666666666</v>
      </c>
    </row>
    <row r="7" spans="1:4" x14ac:dyDescent="0.2">
      <c r="A7" t="s">
        <v>85</v>
      </c>
      <c r="B7" s="36">
        <v>-14.626200000000001</v>
      </c>
      <c r="C7" s="38">
        <v>-20.289666666666665</v>
      </c>
      <c r="D7" s="40">
        <v>-20.546333333333337</v>
      </c>
    </row>
    <row r="8" spans="1:4" x14ac:dyDescent="0.2">
      <c r="A8" t="s">
        <v>86</v>
      </c>
      <c r="B8" s="36">
        <v>-14.777000000000001</v>
      </c>
      <c r="C8" s="38">
        <v>-20.172666666666668</v>
      </c>
      <c r="D8" s="40">
        <v>-20.133666666666667</v>
      </c>
    </row>
    <row r="9" spans="1:4" x14ac:dyDescent="0.2">
      <c r="A9" t="s">
        <v>87</v>
      </c>
      <c r="B9" s="36">
        <v>-14.300599999999999</v>
      </c>
      <c r="C9" s="38">
        <v>-20.240000000000002</v>
      </c>
      <c r="D9" s="40">
        <v>-20.349666666666664</v>
      </c>
    </row>
    <row r="10" spans="1:4" x14ac:dyDescent="0.2">
      <c r="A10" t="s">
        <v>88</v>
      </c>
      <c r="B10" s="36">
        <v>-13.97</v>
      </c>
      <c r="C10" s="38">
        <v>-20.562666666666665</v>
      </c>
      <c r="D10" s="40">
        <v>-20.383333333333336</v>
      </c>
    </row>
    <row r="11" spans="1:4" x14ac:dyDescent="0.2">
      <c r="A11" t="s">
        <v>89</v>
      </c>
      <c r="C11" s="39"/>
      <c r="D11" s="40">
        <v>-20.227</v>
      </c>
    </row>
    <row r="12" spans="1:4" x14ac:dyDescent="0.2">
      <c r="A12" t="s">
        <v>90</v>
      </c>
      <c r="B12" s="36">
        <v>-13.831800000000001</v>
      </c>
      <c r="C12" s="38">
        <v>-20.194333333333336</v>
      </c>
      <c r="D12" s="40">
        <v>-20.581333333333333</v>
      </c>
    </row>
    <row r="13" spans="1:4" x14ac:dyDescent="0.2">
      <c r="A13" t="s">
        <v>91</v>
      </c>
      <c r="B13" s="36">
        <v>-13.3726</v>
      </c>
      <c r="C13" s="38">
        <v>-19.728000000000002</v>
      </c>
      <c r="D13" s="40">
        <v>-20.083666666666662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C&amp;N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2019-07-16T10:58:02Z</dcterms:created>
  <dcterms:modified xsi:type="dcterms:W3CDTF">2019-07-17T16:43:43Z</dcterms:modified>
</cp:coreProperties>
</file>