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Cleaned results by site, all data combined/"/>
    </mc:Choice>
  </mc:AlternateContent>
  <xr:revisionPtr revIDLastSave="0" documentId="13_ncr:1_{B5FFF942-74CD-B24F-85E0-202002C4AE90}" xr6:coauthVersionLast="44" xr6:coauthVersionMax="44" xr10:uidLastSave="{00000000-0000-0000-0000-000000000000}"/>
  <bookViews>
    <workbookView xWindow="28800" yWindow="460" windowWidth="25600" windowHeight="17520" activeTab="4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Carbon only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91" i="1" l="1"/>
  <c r="AQ91" i="1"/>
  <c r="AO91" i="1"/>
  <c r="AN91" i="1"/>
  <c r="AL91" i="1"/>
  <c r="AK91" i="1"/>
  <c r="AR105" i="1" l="1"/>
  <c r="AQ105" i="1"/>
  <c r="AO105" i="1"/>
  <c r="AN105" i="1"/>
  <c r="AL105" i="1"/>
  <c r="AK105" i="1"/>
  <c r="V97" i="1"/>
  <c r="V98" i="1"/>
  <c r="V99" i="1"/>
  <c r="V100" i="1"/>
  <c r="AQ100" i="1" s="1"/>
  <c r="V101" i="1"/>
  <c r="V102" i="1"/>
  <c r="V96" i="1"/>
  <c r="AR96" i="1" s="1"/>
  <c r="AK97" i="1"/>
  <c r="AL97" i="1"/>
  <c r="AN97" i="1"/>
  <c r="AO97" i="1"/>
  <c r="AQ97" i="1"/>
  <c r="AR97" i="1"/>
  <c r="AK98" i="1"/>
  <c r="AL98" i="1"/>
  <c r="AN98" i="1"/>
  <c r="AO98" i="1"/>
  <c r="AQ98" i="1"/>
  <c r="AR98" i="1"/>
  <c r="AK99" i="1"/>
  <c r="AL99" i="1"/>
  <c r="AN99" i="1"/>
  <c r="AO99" i="1"/>
  <c r="AQ99" i="1"/>
  <c r="AR99" i="1"/>
  <c r="AK100" i="1"/>
  <c r="AL100" i="1"/>
  <c r="AN100" i="1"/>
  <c r="AO100" i="1"/>
  <c r="AK101" i="1"/>
  <c r="AL101" i="1"/>
  <c r="AN101" i="1"/>
  <c r="AO101" i="1"/>
  <c r="AQ101" i="1"/>
  <c r="AR101" i="1"/>
  <c r="AK102" i="1"/>
  <c r="AL102" i="1"/>
  <c r="AN102" i="1"/>
  <c r="AO102" i="1"/>
  <c r="AQ102" i="1"/>
  <c r="AR102" i="1"/>
  <c r="AQ96" i="1"/>
  <c r="AO96" i="1"/>
  <c r="AN96" i="1"/>
  <c r="AL96" i="1"/>
  <c r="AK96" i="1"/>
  <c r="AR90" i="1"/>
  <c r="AQ90" i="1"/>
  <c r="AO90" i="1"/>
  <c r="AN90" i="1"/>
  <c r="AL90" i="1"/>
  <c r="AK90" i="1"/>
  <c r="AR88" i="1"/>
  <c r="AQ88" i="1"/>
  <c r="AO88" i="1"/>
  <c r="AN88" i="1"/>
  <c r="AL88" i="1"/>
  <c r="AK88" i="1"/>
  <c r="AR86" i="1"/>
  <c r="AQ86" i="1"/>
  <c r="AO86" i="1"/>
  <c r="AN86" i="1"/>
  <c r="AL86" i="1"/>
  <c r="AK86" i="1"/>
  <c r="AR83" i="1"/>
  <c r="AQ83" i="1"/>
  <c r="AO83" i="1"/>
  <c r="AN83" i="1"/>
  <c r="AL83" i="1"/>
  <c r="AK83" i="1"/>
  <c r="AK62" i="1"/>
  <c r="AL62" i="1"/>
  <c r="AN62" i="1"/>
  <c r="AO62" i="1"/>
  <c r="AQ62" i="1"/>
  <c r="AR62" i="1"/>
  <c r="AK63" i="1"/>
  <c r="AL63" i="1"/>
  <c r="AN63" i="1"/>
  <c r="AO63" i="1"/>
  <c r="AQ63" i="1"/>
  <c r="AR63" i="1"/>
  <c r="AK64" i="1"/>
  <c r="AL64" i="1"/>
  <c r="AN64" i="1"/>
  <c r="AO64" i="1"/>
  <c r="AQ64" i="1"/>
  <c r="AR64" i="1"/>
  <c r="AK65" i="1"/>
  <c r="AL65" i="1"/>
  <c r="AN65" i="1"/>
  <c r="AO65" i="1"/>
  <c r="AQ65" i="1"/>
  <c r="AR65" i="1"/>
  <c r="AK66" i="1"/>
  <c r="AL66" i="1"/>
  <c r="AN66" i="1"/>
  <c r="AO66" i="1"/>
  <c r="AQ66" i="1"/>
  <c r="AR66" i="1"/>
  <c r="AR61" i="1"/>
  <c r="AQ61" i="1"/>
  <c r="AO61" i="1"/>
  <c r="AN61" i="1"/>
  <c r="AL61" i="1"/>
  <c r="AK61" i="1"/>
  <c r="AQ60" i="1"/>
  <c r="AR60" i="1"/>
  <c r="AR59" i="1"/>
  <c r="AQ59" i="1"/>
  <c r="AN60" i="1"/>
  <c r="AO60" i="1"/>
  <c r="AO59" i="1"/>
  <c r="AN59" i="1"/>
  <c r="AK60" i="1"/>
  <c r="AL60" i="1"/>
  <c r="AL59" i="1"/>
  <c r="AK59" i="1"/>
  <c r="V61" i="1"/>
  <c r="V62" i="1"/>
  <c r="V63" i="1"/>
  <c r="V64" i="1"/>
  <c r="V65" i="1"/>
  <c r="V66" i="1"/>
  <c r="V60" i="1"/>
  <c r="V36" i="1"/>
  <c r="V37" i="1"/>
  <c r="V38" i="1"/>
  <c r="AQ38" i="1" s="1"/>
  <c r="V39" i="1"/>
  <c r="AQ39" i="1" s="1"/>
  <c r="V40" i="1"/>
  <c r="V41" i="1"/>
  <c r="V42" i="1"/>
  <c r="AQ42" i="1" s="1"/>
  <c r="V43" i="1"/>
  <c r="AQ43" i="1" s="1"/>
  <c r="V44" i="1"/>
  <c r="V45" i="1"/>
  <c r="V46" i="1"/>
  <c r="AQ46" i="1" s="1"/>
  <c r="V47" i="1"/>
  <c r="AQ47" i="1" s="1"/>
  <c r="V48" i="1"/>
  <c r="V49" i="1"/>
  <c r="V50" i="1"/>
  <c r="AQ50" i="1" s="1"/>
  <c r="V51" i="1"/>
  <c r="AQ51" i="1" s="1"/>
  <c r="V52" i="1"/>
  <c r="V53" i="1"/>
  <c r="V54" i="1"/>
  <c r="AQ54" i="1" s="1"/>
  <c r="V55" i="1"/>
  <c r="AQ55" i="1" s="1"/>
  <c r="V56" i="1"/>
  <c r="V57" i="1"/>
  <c r="V58" i="1"/>
  <c r="AQ58" i="1" s="1"/>
  <c r="V35" i="1"/>
  <c r="AQ36" i="1"/>
  <c r="AR36" i="1"/>
  <c r="AQ37" i="1"/>
  <c r="AR37" i="1"/>
  <c r="AR39" i="1"/>
  <c r="AQ40" i="1"/>
  <c r="AR40" i="1"/>
  <c r="AQ41" i="1"/>
  <c r="AR41" i="1"/>
  <c r="AR43" i="1"/>
  <c r="AQ44" i="1"/>
  <c r="AR44" i="1"/>
  <c r="AQ45" i="1"/>
  <c r="AR45" i="1"/>
  <c r="AR47" i="1"/>
  <c r="AQ48" i="1"/>
  <c r="AR48" i="1"/>
  <c r="AQ49" i="1"/>
  <c r="AR49" i="1"/>
  <c r="AR51" i="1"/>
  <c r="AQ52" i="1"/>
  <c r="AR52" i="1"/>
  <c r="AQ53" i="1"/>
  <c r="AR53" i="1"/>
  <c r="AR55" i="1"/>
  <c r="AQ56" i="1"/>
  <c r="AR56" i="1"/>
  <c r="AQ57" i="1"/>
  <c r="AR57" i="1"/>
  <c r="AR35" i="1"/>
  <c r="AQ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O35" i="1"/>
  <c r="AN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L35" i="1"/>
  <c r="AK35" i="1"/>
  <c r="AK67" i="1"/>
  <c r="AL67" i="1"/>
  <c r="AN67" i="1"/>
  <c r="AO67" i="1"/>
  <c r="AQ67" i="1"/>
  <c r="AR67" i="1"/>
  <c r="AK68" i="1"/>
  <c r="AL68" i="1"/>
  <c r="AN68" i="1"/>
  <c r="AO68" i="1"/>
  <c r="AQ68" i="1"/>
  <c r="AR68" i="1"/>
  <c r="AK69" i="1"/>
  <c r="AL69" i="1"/>
  <c r="AN69" i="1"/>
  <c r="AO69" i="1"/>
  <c r="AQ69" i="1"/>
  <c r="AR69" i="1"/>
  <c r="AK70" i="1"/>
  <c r="AL70" i="1"/>
  <c r="AN70" i="1"/>
  <c r="AO70" i="1"/>
  <c r="AQ70" i="1"/>
  <c r="AR70" i="1"/>
  <c r="AK71" i="1"/>
  <c r="AL71" i="1"/>
  <c r="AN71" i="1"/>
  <c r="AO71" i="1"/>
  <c r="AQ71" i="1"/>
  <c r="AR71" i="1"/>
  <c r="AK72" i="1"/>
  <c r="AL72" i="1"/>
  <c r="AN72" i="1"/>
  <c r="AO72" i="1"/>
  <c r="AQ72" i="1"/>
  <c r="AR72" i="1"/>
  <c r="AK73" i="1"/>
  <c r="AL73" i="1"/>
  <c r="AN73" i="1"/>
  <c r="AO73" i="1"/>
  <c r="AQ73" i="1"/>
  <c r="AR73" i="1"/>
  <c r="AK74" i="1"/>
  <c r="AL74" i="1"/>
  <c r="AN74" i="1"/>
  <c r="AO74" i="1"/>
  <c r="AQ74" i="1"/>
  <c r="AR74" i="1"/>
  <c r="AK75" i="1"/>
  <c r="AL75" i="1"/>
  <c r="AN75" i="1"/>
  <c r="AO75" i="1"/>
  <c r="AQ75" i="1"/>
  <c r="AR75" i="1"/>
  <c r="AK76" i="1"/>
  <c r="AL76" i="1"/>
  <c r="AN76" i="1"/>
  <c r="AO76" i="1"/>
  <c r="AQ76" i="1"/>
  <c r="AR76" i="1"/>
  <c r="AK77" i="1"/>
  <c r="AL77" i="1"/>
  <c r="AN77" i="1"/>
  <c r="AO77" i="1"/>
  <c r="AQ77" i="1"/>
  <c r="AR77" i="1"/>
  <c r="AK78" i="1"/>
  <c r="AL78" i="1"/>
  <c r="AN78" i="1"/>
  <c r="AO78" i="1"/>
  <c r="AQ78" i="1"/>
  <c r="AR78" i="1"/>
  <c r="AK79" i="1"/>
  <c r="AL79" i="1"/>
  <c r="AN79" i="1"/>
  <c r="AO79" i="1"/>
  <c r="AQ79" i="1"/>
  <c r="AR79" i="1"/>
  <c r="AK80" i="1"/>
  <c r="AL80" i="1"/>
  <c r="AN80" i="1"/>
  <c r="AO80" i="1"/>
  <c r="AQ80" i="1"/>
  <c r="AR80" i="1"/>
  <c r="AK81" i="1"/>
  <c r="AL81" i="1"/>
  <c r="AN81" i="1"/>
  <c r="AO81" i="1"/>
  <c r="AQ81" i="1"/>
  <c r="AR81" i="1"/>
  <c r="AK82" i="1"/>
  <c r="AL82" i="1"/>
  <c r="AN82" i="1"/>
  <c r="AO82" i="1"/>
  <c r="AQ82" i="1"/>
  <c r="AR82" i="1"/>
  <c r="AK84" i="1"/>
  <c r="AL84" i="1"/>
  <c r="AN84" i="1"/>
  <c r="AO84" i="1"/>
  <c r="AQ84" i="1"/>
  <c r="AR84" i="1"/>
  <c r="AK85" i="1"/>
  <c r="AL85" i="1"/>
  <c r="AN85" i="1"/>
  <c r="AO85" i="1"/>
  <c r="AQ85" i="1"/>
  <c r="AR85" i="1"/>
  <c r="AK87" i="1"/>
  <c r="AL87" i="1"/>
  <c r="AN87" i="1"/>
  <c r="AO87" i="1"/>
  <c r="AQ87" i="1"/>
  <c r="AR87" i="1"/>
  <c r="AK89" i="1"/>
  <c r="AL89" i="1"/>
  <c r="AN89" i="1"/>
  <c r="AO89" i="1"/>
  <c r="AQ89" i="1"/>
  <c r="AR89" i="1"/>
  <c r="AK92" i="1"/>
  <c r="AL92" i="1"/>
  <c r="AN92" i="1"/>
  <c r="AO92" i="1"/>
  <c r="AQ92" i="1"/>
  <c r="AR92" i="1"/>
  <c r="AK93" i="1"/>
  <c r="AL93" i="1"/>
  <c r="AN93" i="1"/>
  <c r="AO93" i="1"/>
  <c r="AQ93" i="1"/>
  <c r="AR93" i="1"/>
  <c r="AK94" i="1"/>
  <c r="AL94" i="1"/>
  <c r="AN94" i="1"/>
  <c r="AO94" i="1"/>
  <c r="AQ94" i="1"/>
  <c r="AR94" i="1"/>
  <c r="AK95" i="1"/>
  <c r="AL95" i="1"/>
  <c r="AN95" i="1"/>
  <c r="AO95" i="1"/>
  <c r="AQ95" i="1"/>
  <c r="AR95" i="1"/>
  <c r="AK103" i="1"/>
  <c r="AL103" i="1"/>
  <c r="AN103" i="1"/>
  <c r="AO103" i="1"/>
  <c r="AQ103" i="1"/>
  <c r="AR103" i="1"/>
  <c r="AK104" i="1"/>
  <c r="AL104" i="1"/>
  <c r="AN104" i="1"/>
  <c r="AO104" i="1"/>
  <c r="AQ104" i="1"/>
  <c r="AR104" i="1"/>
  <c r="AK106" i="1"/>
  <c r="AL106" i="1"/>
  <c r="AN106" i="1"/>
  <c r="AO106" i="1"/>
  <c r="AQ106" i="1"/>
  <c r="AR106" i="1"/>
  <c r="AK107" i="1"/>
  <c r="AL107" i="1"/>
  <c r="AN107" i="1"/>
  <c r="AO107" i="1"/>
  <c r="AQ107" i="1"/>
  <c r="AR107" i="1"/>
  <c r="AK108" i="1"/>
  <c r="AL108" i="1"/>
  <c r="AN108" i="1"/>
  <c r="AO108" i="1"/>
  <c r="AQ108" i="1"/>
  <c r="AR108" i="1"/>
  <c r="AK109" i="1"/>
  <c r="AL109" i="1"/>
  <c r="AN109" i="1"/>
  <c r="AO109" i="1"/>
  <c r="AQ109" i="1"/>
  <c r="AR109" i="1"/>
  <c r="AK110" i="1"/>
  <c r="AL110" i="1"/>
  <c r="AN110" i="1"/>
  <c r="AO110" i="1"/>
  <c r="AQ110" i="1"/>
  <c r="AR110" i="1"/>
  <c r="AK111" i="1"/>
  <c r="AL111" i="1"/>
  <c r="AN111" i="1"/>
  <c r="AO111" i="1"/>
  <c r="AQ111" i="1"/>
  <c r="AR111" i="1"/>
  <c r="AR100" i="1" l="1"/>
  <c r="AR58" i="1"/>
  <c r="AR54" i="1"/>
  <c r="AR50" i="1"/>
  <c r="AR46" i="1"/>
  <c r="AR42" i="1"/>
  <c r="AR38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R3" i="1"/>
  <c r="AQ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O3" i="1"/>
  <c r="AN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L3" i="1"/>
  <c r="AK3" i="1"/>
  <c r="O102" i="1"/>
  <c r="O101" i="1"/>
  <c r="O100" i="1"/>
  <c r="O99" i="1"/>
  <c r="O98" i="1"/>
  <c r="O97" i="1"/>
  <c r="O96" i="1"/>
</calcChain>
</file>

<file path=xl/sharedStrings.xml><?xml version="1.0" encoding="utf-8"?>
<sst xmlns="http://schemas.openxmlformats.org/spreadsheetml/2006/main" count="937" uniqueCount="169">
  <si>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</si>
  <si>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</si>
  <si>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</si>
  <si>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</si>
  <si>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</si>
  <si>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</si>
  <si>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</si>
  <si>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</si>
  <si>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</si>
  <si>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</si>
  <si>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</si>
  <si>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</si>
  <si>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</si>
  <si>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</si>
  <si>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</si>
  <si>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</si>
  <si>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</si>
  <si>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</si>
  <si>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</si>
  <si>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</si>
  <si>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Aliquot d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</si>
  <si>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</si>
  <si>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</si>
  <si>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</si>
  <si>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</si>
  <si>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</si>
  <si>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</si>
  <si>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</si>
  <si>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</si>
  <si>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O-PO4 SMOW</t>
  </si>
  <si>
    <t>Chenery correction</t>
  </si>
  <si>
    <t>POG_1005_R</t>
  </si>
  <si>
    <t>09/19/18</t>
  </si>
  <si>
    <t>09/20/18</t>
  </si>
  <si>
    <t>09/21/18</t>
  </si>
  <si>
    <t>POG_1018_U</t>
  </si>
  <si>
    <t>POG_1019_R</t>
  </si>
  <si>
    <t>POG_1020_R</t>
  </si>
  <si>
    <t>POG_1022_R</t>
  </si>
  <si>
    <t>POG_1023_R</t>
  </si>
  <si>
    <t>POG_1027_U</t>
  </si>
  <si>
    <t>POG_1028_U</t>
  </si>
  <si>
    <t>POG_1033_R</t>
  </si>
  <si>
    <t>POG_1036_L</t>
  </si>
  <si>
    <t>POG_1038_R</t>
  </si>
  <si>
    <t>POG_1039_U</t>
  </si>
  <si>
    <t>POG_1041_R</t>
  </si>
  <si>
    <t>POG_1042_R</t>
  </si>
  <si>
    <t>POG_1045_R</t>
  </si>
  <si>
    <t>POG_1050_R</t>
  </si>
  <si>
    <t>POG_1052_R</t>
  </si>
  <si>
    <t>POG_1059_L</t>
  </si>
  <si>
    <t>POG_1069_R</t>
  </si>
  <si>
    <t>POG_1070_R</t>
  </si>
  <si>
    <t>POG_1078_L</t>
  </si>
  <si>
    <t>POG_1079_R</t>
  </si>
  <si>
    <t>POG_1100_U</t>
  </si>
  <si>
    <t>POG_3005_R</t>
  </si>
  <si>
    <t>POG_3007_H</t>
  </si>
  <si>
    <t>POG_3011_R</t>
  </si>
  <si>
    <t>POG_3033_R</t>
  </si>
  <si>
    <t>POG_3035_R</t>
  </si>
  <si>
    <t>POG_3041_R</t>
  </si>
  <si>
    <t>POG_3048A_R</t>
  </si>
  <si>
    <t>POG_3048J_R</t>
  </si>
  <si>
    <t>POG_3053_A</t>
  </si>
  <si>
    <t>POG_3055_R</t>
  </si>
  <si>
    <t>03/23/19</t>
  </si>
  <si>
    <t>03/25/19</t>
  </si>
  <si>
    <t>04/24/19</t>
  </si>
  <si>
    <t>POG_3058_R</t>
  </si>
  <si>
    <t>POG_3065_R</t>
  </si>
  <si>
    <t>POG_3069_A</t>
  </si>
  <si>
    <t>POG_3102_R</t>
  </si>
  <si>
    <t>POG_3107_U</t>
  </si>
  <si>
    <t>POG_3108_R</t>
  </si>
  <si>
    <t>POG_3127_R</t>
  </si>
  <si>
    <t>03/24/19</t>
  </si>
  <si>
    <t>POG_3133_R</t>
  </si>
  <si>
    <t>POG_3136_R</t>
  </si>
  <si>
    <t>POG_3141_R</t>
  </si>
  <si>
    <t>04/25/19</t>
  </si>
  <si>
    <t>POG_3146_A</t>
  </si>
  <si>
    <t>POG_3148_A</t>
  </si>
  <si>
    <t>POG_3154_R</t>
  </si>
  <si>
    <t>POG_3160_R</t>
  </si>
  <si>
    <t>POG_3165_R</t>
  </si>
  <si>
    <t>POG_3170_R</t>
  </si>
  <si>
    <t>POG_3176_RC</t>
  </si>
  <si>
    <t>POG_3179_U</t>
  </si>
  <si>
    <t>POG_3187_A</t>
  </si>
  <si>
    <t>POG_3193_A</t>
  </si>
  <si>
    <t>POG_3199_R</t>
  </si>
  <si>
    <t>POG_3215_R</t>
  </si>
  <si>
    <t>POG_3221_R</t>
  </si>
  <si>
    <t>POG_3228_R</t>
  </si>
  <si>
    <t>POG_3229_R</t>
  </si>
  <si>
    <t>POG_3232_FB</t>
  </si>
  <si>
    <t>POG_3248_R</t>
  </si>
  <si>
    <t>POG_3249_R</t>
  </si>
  <si>
    <t>POG_3251_R</t>
  </si>
  <si>
    <t>POG_3255_L</t>
  </si>
  <si>
    <t>POG_3258_R</t>
  </si>
  <si>
    <t>POG_3262_R</t>
  </si>
  <si>
    <t>05/01/19</t>
  </si>
  <si>
    <t>05/02/19</t>
  </si>
  <si>
    <t>POG_3264_R</t>
  </si>
  <si>
    <t>POG_3273_FE</t>
  </si>
  <si>
    <t>POG_3275_A</t>
  </si>
  <si>
    <t>POG_3278_R</t>
  </si>
  <si>
    <t>POG_3281_R</t>
  </si>
  <si>
    <t>POG_3283_L</t>
  </si>
  <si>
    <t>POG_3286_R</t>
  </si>
  <si>
    <t>POG_3289_L</t>
  </si>
  <si>
    <t>POG_3321_A</t>
  </si>
  <si>
    <t>POG_3323_R</t>
  </si>
  <si>
    <t>POG_3328_R</t>
  </si>
  <si>
    <t>POG_3331_R</t>
  </si>
  <si>
    <t>POG_3334_R</t>
  </si>
  <si>
    <t>POG_3337_A</t>
  </si>
  <si>
    <t>POG_3341_L</t>
  </si>
  <si>
    <t>POG_3342_R</t>
  </si>
  <si>
    <t>POG_3345_L</t>
  </si>
  <si>
    <t>POG_3346_V</t>
  </si>
  <si>
    <t>POG_3347_R</t>
  </si>
  <si>
    <t>POG_3362_R</t>
  </si>
  <si>
    <t>POG_3367_R</t>
  </si>
  <si>
    <t>POG_3369_R</t>
  </si>
  <si>
    <t>POG_3371_U</t>
  </si>
  <si>
    <t>POG_3379_R</t>
  </si>
  <si>
    <t>POG_3382_R</t>
  </si>
  <si>
    <t>POG_3385_L</t>
  </si>
  <si>
    <t>POG_3386_R</t>
  </si>
  <si>
    <t>POG_3390_R</t>
  </si>
  <si>
    <t>POG_1001_PIG_F</t>
  </si>
  <si>
    <t>POG_1001_OVI_R</t>
  </si>
  <si>
    <t>POG_1002_COW_M</t>
  </si>
  <si>
    <t>POG_1004_COW_A</t>
  </si>
  <si>
    <t>POG_1006_OVI_T</t>
  </si>
  <si>
    <t>POG_1010_PIG_V</t>
  </si>
  <si>
    <t>POG_1029_OVI_A</t>
  </si>
  <si>
    <t>POG_1090_COW_V</t>
  </si>
  <si>
    <t>POG_1128_COW_M</t>
  </si>
  <si>
    <t>POG_1130_COW_V</t>
  </si>
  <si>
    <t>POG_3380_OVI_M</t>
  </si>
  <si>
    <t>POG_3381_OVI_RD</t>
  </si>
  <si>
    <t>POH_1002_OVI_T</t>
  </si>
  <si>
    <t>POG_1011_COW_C</t>
  </si>
  <si>
    <t>POG_1128_OVI_F</t>
  </si>
  <si>
    <t>POG_2004_COW_M</t>
  </si>
  <si>
    <t>Aliquot e</t>
  </si>
  <si>
    <t>06/21/19</t>
  </si>
  <si>
    <t>07/01/19</t>
  </si>
  <si>
    <t>06/27/19</t>
  </si>
  <si>
    <t>06/22/19</t>
  </si>
  <si>
    <t>Fauna</t>
  </si>
  <si>
    <t>Species</t>
  </si>
  <si>
    <t>Element</t>
  </si>
  <si>
    <t>Ovicaprid</t>
  </si>
  <si>
    <t>Bos</t>
  </si>
  <si>
    <t>Sus</t>
  </si>
  <si>
    <t>Rib</t>
  </si>
  <si>
    <t>Vertebra</t>
  </si>
  <si>
    <t>Femur</t>
  </si>
  <si>
    <t>Metatarsal</t>
  </si>
  <si>
    <t>Astralagus</t>
  </si>
  <si>
    <t>duplicate, not enough collagen left for another re-weigh</t>
  </si>
  <si>
    <t>07/26/19</t>
  </si>
  <si>
    <t>Human 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</si>
</sst>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70C0"/>
      <name val="MS Sans Serif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0" fontId="8" fillId="0" borderId="0" xfId="0" quotePrefix="1" applyFont="1"/>
    <xf numFmtId="0" fontId="9" fillId="0" borderId="0" xfId="0" quotePrefix="1" applyFont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7" fillId="0" borderId="0" xfId="0" quotePrefix="1" applyFont="1"/>
    <xf numFmtId="0" fontId="7" fillId="0" borderId="0" xfId="0" applyFont="1"/>
    <xf numFmtId="0" fontId="7" fillId="0" borderId="0" xfId="0" applyFont="1" applyFill="1"/>
    <xf numFmtId="0" fontId="7" fillId="0" borderId="0" xfId="0" quotePrefix="1" applyFont="1" applyFill="1"/>
    <xf numFmtId="0" fontId="0" fillId="0" borderId="0" xfId="0" quotePrefix="1" applyFill="1"/>
    <xf numFmtId="0" fontId="0" fillId="0" borderId="0" xfId="0" applyFill="1"/>
    <xf numFmtId="0" fontId="10" fillId="0" borderId="0" xfId="0" applyFont="1"/>
    <xf numFmtId="0" fontId="10" fillId="0" borderId="0" xfId="0" quotePrefix="1" applyFont="1"/>
    <xf numFmtId="0" fontId="9" fillId="0" borderId="0" xfId="0" quotePrefix="1" applyFont="1" applyFill="1"/>
    <xf numFmtId="0" fontId="7" fillId="3" borderId="0" xfId="0" quotePrefix="1" applyFont="1" applyFill="1"/>
    <xf numFmtId="0" fontId="7" fillId="3" borderId="0" xfId="0" applyFont="1" applyFill="1"/>
    <xf numFmtId="0" fontId="0" fillId="3" borderId="0" xfId="0" applyFill="1"/>
    <xf numFmtId="0" fontId="11" fillId="0" borderId="0" xfId="0" applyFont="1"/>
    <xf numFmtId="0" fontId="2" fillId="0" borderId="0" xfId="0" applyFont="1" applyFill="1"/>
    <xf numFmtId="2" fontId="0" fillId="0" borderId="0" xfId="0" applyNumberFormat="1" applyFill="1"/>
    <xf numFmtId="2" fontId="3" fillId="0" borderId="0" xfId="0" applyNumberFormat="1" applyFont="1" applyFill="1"/>
    <xf numFmtId="0" fontId="11" fillId="0" borderId="0" xfId="0" applyFont="1" applyFill="1"/>
    <xf numFmtId="0" fontId="3" fillId="3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quotePrefix="1" applyFill="1" applyBorder="1"/>
    <xf numFmtId="2" fontId="0" fillId="0" borderId="0" xfId="0" applyNumberFormat="1" applyFill="1" applyBorder="1"/>
    <xf numFmtId="2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CN'!$C$2:$C$94</c:f>
              <c:numCache>
                <c:formatCode>0.00</c:formatCode>
                <c:ptCount val="93"/>
                <c:pt idx="0">
                  <c:v>-20.285</c:v>
                </c:pt>
                <c:pt idx="1">
                  <c:v>-20.236333333333334</c:v>
                </c:pt>
                <c:pt idx="2">
                  <c:v>-20.05</c:v>
                </c:pt>
                <c:pt idx="3">
                  <c:v>-19.971</c:v>
                </c:pt>
                <c:pt idx="4">
                  <c:v>-19.567333333333334</c:v>
                </c:pt>
                <c:pt idx="5">
                  <c:v>-19.408666666666665</c:v>
                </c:pt>
                <c:pt idx="6">
                  <c:v>-20.437999999999999</c:v>
                </c:pt>
                <c:pt idx="7">
                  <c:v>-20.112333333333336</c:v>
                </c:pt>
                <c:pt idx="8">
                  <c:v>-19.795333333333335</c:v>
                </c:pt>
                <c:pt idx="9">
                  <c:v>-20.302333333333333</c:v>
                </c:pt>
                <c:pt idx="10">
                  <c:v>-20.016333333333332</c:v>
                </c:pt>
                <c:pt idx="11">
                  <c:v>-22.019000000000002</c:v>
                </c:pt>
                <c:pt idx="12">
                  <c:v>-20.009</c:v>
                </c:pt>
                <c:pt idx="13">
                  <c:v>-20.292333333333332</c:v>
                </c:pt>
                <c:pt idx="14">
                  <c:v>-20.027333333333335</c:v>
                </c:pt>
                <c:pt idx="15">
                  <c:v>-20.221999999999998</c:v>
                </c:pt>
                <c:pt idx="16">
                  <c:v>-20.888333333333335</c:v>
                </c:pt>
                <c:pt idx="17">
                  <c:v>-20.371666666666666</c:v>
                </c:pt>
                <c:pt idx="18">
                  <c:v>-19.986666666666668</c:v>
                </c:pt>
                <c:pt idx="19">
                  <c:v>-20.212</c:v>
                </c:pt>
                <c:pt idx="20">
                  <c:v>-20.462999999999997</c:v>
                </c:pt>
                <c:pt idx="21">
                  <c:v>-20.097666666666665</c:v>
                </c:pt>
                <c:pt idx="22">
                  <c:v>-20.382666666666665</c:v>
                </c:pt>
                <c:pt idx="23">
                  <c:v>-20.004999999999999</c:v>
                </c:pt>
                <c:pt idx="24">
                  <c:v>-19.793000000000003</c:v>
                </c:pt>
                <c:pt idx="25">
                  <c:v>-20.562666666666669</c:v>
                </c:pt>
                <c:pt idx="26">
                  <c:v>-20.029333333333337</c:v>
                </c:pt>
                <c:pt idx="27">
                  <c:v>-20.295999999999999</c:v>
                </c:pt>
                <c:pt idx="28">
                  <c:v>-20.231666666666669</c:v>
                </c:pt>
                <c:pt idx="29">
                  <c:v>-20.839000000000002</c:v>
                </c:pt>
                <c:pt idx="30">
                  <c:v>-20.808333333333334</c:v>
                </c:pt>
                <c:pt idx="31">
                  <c:v>-20.312333333333331</c:v>
                </c:pt>
                <c:pt idx="32">
                  <c:v>-20.200000000000003</c:v>
                </c:pt>
                <c:pt idx="33">
                  <c:v>-20.043666666666667</c:v>
                </c:pt>
                <c:pt idx="34">
                  <c:v>-19.579999999999998</c:v>
                </c:pt>
                <c:pt idx="35">
                  <c:v>-20.100333333333335</c:v>
                </c:pt>
                <c:pt idx="36">
                  <c:v>-20.339000000000002</c:v>
                </c:pt>
                <c:pt idx="37">
                  <c:v>-20.731666666666669</c:v>
                </c:pt>
                <c:pt idx="38">
                  <c:v>-19.688333333333333</c:v>
                </c:pt>
                <c:pt idx="39">
                  <c:v>-20.385000000000002</c:v>
                </c:pt>
                <c:pt idx="40">
                  <c:v>-19.844666666666669</c:v>
                </c:pt>
                <c:pt idx="41">
                  <c:v>-20.635666666666665</c:v>
                </c:pt>
                <c:pt idx="42">
                  <c:v>-19.875666666666664</c:v>
                </c:pt>
                <c:pt idx="43">
                  <c:v>-20.308</c:v>
                </c:pt>
                <c:pt idx="44">
                  <c:v>-20.466999999999999</c:v>
                </c:pt>
                <c:pt idx="45">
                  <c:v>-19.957999999999998</c:v>
                </c:pt>
                <c:pt idx="46">
                  <c:v>-20.088999999999999</c:v>
                </c:pt>
                <c:pt idx="47">
                  <c:v>-20.21766666666667</c:v>
                </c:pt>
                <c:pt idx="48">
                  <c:v>-20.549333333333333</c:v>
                </c:pt>
                <c:pt idx="49">
                  <c:v>-19.840333333333334</c:v>
                </c:pt>
                <c:pt idx="50">
                  <c:v>-19.894333333333332</c:v>
                </c:pt>
                <c:pt idx="51">
                  <c:v>-20.095666666666666</c:v>
                </c:pt>
                <c:pt idx="52">
                  <c:v>-20.606999999999999</c:v>
                </c:pt>
                <c:pt idx="53">
                  <c:v>-20.343333333333334</c:v>
                </c:pt>
                <c:pt idx="54">
                  <c:v>-19.524333333333335</c:v>
                </c:pt>
                <c:pt idx="55">
                  <c:v>-20.097666666666665</c:v>
                </c:pt>
                <c:pt idx="56">
                  <c:v>-20.007666666666669</c:v>
                </c:pt>
                <c:pt idx="57">
                  <c:v>-20.059999999999999</c:v>
                </c:pt>
                <c:pt idx="58">
                  <c:v>-20.419333333333331</c:v>
                </c:pt>
                <c:pt idx="59">
                  <c:v>-20.123333333333331</c:v>
                </c:pt>
                <c:pt idx="60">
                  <c:v>-20.072999999999997</c:v>
                </c:pt>
                <c:pt idx="61">
                  <c:v>-19.991</c:v>
                </c:pt>
                <c:pt idx="62">
                  <c:v>-20.146666666666665</c:v>
                </c:pt>
                <c:pt idx="63">
                  <c:v>-19.997333333333334</c:v>
                </c:pt>
                <c:pt idx="64">
                  <c:v>-19.774666666666665</c:v>
                </c:pt>
                <c:pt idx="65">
                  <c:v>-20.161333333333335</c:v>
                </c:pt>
                <c:pt idx="66">
                  <c:v>-20.454666666666668</c:v>
                </c:pt>
                <c:pt idx="67">
                  <c:v>-20.741</c:v>
                </c:pt>
                <c:pt idx="68">
                  <c:v>-20.271666666666665</c:v>
                </c:pt>
                <c:pt idx="69">
                  <c:v>-19.748333333333331</c:v>
                </c:pt>
                <c:pt idx="70">
                  <c:v>-20.098000000000003</c:v>
                </c:pt>
                <c:pt idx="71">
                  <c:v>-20.033666666666665</c:v>
                </c:pt>
                <c:pt idx="72">
                  <c:v>-20.24966666666667</c:v>
                </c:pt>
                <c:pt idx="73">
                  <c:v>-19.902666666666665</c:v>
                </c:pt>
                <c:pt idx="74">
                  <c:v>-19.899666666666665</c:v>
                </c:pt>
                <c:pt idx="75">
                  <c:v>-20.571666666666669</c:v>
                </c:pt>
                <c:pt idx="76">
                  <c:v>-20.340000000000003</c:v>
                </c:pt>
                <c:pt idx="77">
                  <c:v>-19.758333333333336</c:v>
                </c:pt>
                <c:pt idx="78">
                  <c:v>-19.510333333333332</c:v>
                </c:pt>
                <c:pt idx="79">
                  <c:v>-20.138999999999999</c:v>
                </c:pt>
                <c:pt idx="80">
                  <c:v>-19.856333333333335</c:v>
                </c:pt>
                <c:pt idx="81">
                  <c:v>-19.898666666666667</c:v>
                </c:pt>
                <c:pt idx="82">
                  <c:v>-19.77</c:v>
                </c:pt>
                <c:pt idx="83">
                  <c:v>-20.234999999999999</c:v>
                </c:pt>
                <c:pt idx="84">
                  <c:v>-20.045333333333335</c:v>
                </c:pt>
                <c:pt idx="85">
                  <c:v>-20.108999999999998</c:v>
                </c:pt>
                <c:pt idx="86">
                  <c:v>-20.148666666666667</c:v>
                </c:pt>
                <c:pt idx="87">
                  <c:v>-20.038666666666668</c:v>
                </c:pt>
                <c:pt idx="88">
                  <c:v>-20.074333333333335</c:v>
                </c:pt>
                <c:pt idx="89">
                  <c:v>-20.175999999999998</c:v>
                </c:pt>
                <c:pt idx="90">
                  <c:v>-20.053333333333331</c:v>
                </c:pt>
                <c:pt idx="91">
                  <c:v>-20.185666666666666</c:v>
                </c:pt>
                <c:pt idx="92">
                  <c:v>-20.138000000000002</c:v>
                </c:pt>
              </c:numCache>
            </c:numRef>
          </c:xVal>
          <c:yVal>
            <c:numRef>
              <c:f>'All CN'!$D$2:$D$94</c:f>
              <c:numCache>
                <c:formatCode>0.00</c:formatCode>
                <c:ptCount val="93"/>
                <c:pt idx="0">
                  <c:v>9.1489999999999991</c:v>
                </c:pt>
                <c:pt idx="1">
                  <c:v>9.4713333333333338</c:v>
                </c:pt>
                <c:pt idx="2">
                  <c:v>10.115333333333332</c:v>
                </c:pt>
                <c:pt idx="3">
                  <c:v>9.3570000000000011</c:v>
                </c:pt>
                <c:pt idx="4">
                  <c:v>9.7336666666666662</c:v>
                </c:pt>
                <c:pt idx="5">
                  <c:v>11.811333333333332</c:v>
                </c:pt>
                <c:pt idx="6">
                  <c:v>9.2293333333333347</c:v>
                </c:pt>
                <c:pt idx="7">
                  <c:v>9.9323333333333323</c:v>
                </c:pt>
                <c:pt idx="8">
                  <c:v>10.435</c:v>
                </c:pt>
                <c:pt idx="9">
                  <c:v>10.186666666666667</c:v>
                </c:pt>
                <c:pt idx="10">
                  <c:v>10.170999999999999</c:v>
                </c:pt>
                <c:pt idx="11">
                  <c:v>5.9946666666666673</c:v>
                </c:pt>
                <c:pt idx="12">
                  <c:v>9.8016666666666676</c:v>
                </c:pt>
                <c:pt idx="13">
                  <c:v>9.5923333333333343</c:v>
                </c:pt>
                <c:pt idx="14">
                  <c:v>10.320333333333332</c:v>
                </c:pt>
                <c:pt idx="15">
                  <c:v>9.2309999999999999</c:v>
                </c:pt>
                <c:pt idx="16">
                  <c:v>10.750666666666667</c:v>
                </c:pt>
                <c:pt idx="17">
                  <c:v>10.442333333333332</c:v>
                </c:pt>
                <c:pt idx="18">
                  <c:v>10.294666666666666</c:v>
                </c:pt>
                <c:pt idx="19">
                  <c:v>9.6563333333333343</c:v>
                </c:pt>
                <c:pt idx="20">
                  <c:v>9.5083333333333346</c:v>
                </c:pt>
                <c:pt idx="21">
                  <c:v>9.5703333333333322</c:v>
                </c:pt>
                <c:pt idx="22">
                  <c:v>10.796666666666667</c:v>
                </c:pt>
                <c:pt idx="23">
                  <c:v>10.588666666666667</c:v>
                </c:pt>
                <c:pt idx="24">
                  <c:v>9.4976666666666674</c:v>
                </c:pt>
                <c:pt idx="25">
                  <c:v>10.705666666666666</c:v>
                </c:pt>
                <c:pt idx="26">
                  <c:v>10.531000000000001</c:v>
                </c:pt>
                <c:pt idx="27">
                  <c:v>8.8116666666666674</c:v>
                </c:pt>
                <c:pt idx="28">
                  <c:v>8.3026666666666671</c:v>
                </c:pt>
                <c:pt idx="29">
                  <c:v>8.3103333333333342</c:v>
                </c:pt>
                <c:pt idx="30">
                  <c:v>8.1396666666666651</c:v>
                </c:pt>
                <c:pt idx="31">
                  <c:v>10.605</c:v>
                </c:pt>
                <c:pt idx="32">
                  <c:v>11.389333333333333</c:v>
                </c:pt>
                <c:pt idx="33">
                  <c:v>7.886333333333333</c:v>
                </c:pt>
                <c:pt idx="34">
                  <c:v>9.6016666666666666</c:v>
                </c:pt>
                <c:pt idx="35">
                  <c:v>10.502000000000001</c:v>
                </c:pt>
                <c:pt idx="36">
                  <c:v>11.018666666666668</c:v>
                </c:pt>
                <c:pt idx="37">
                  <c:v>9.7423333333333328</c:v>
                </c:pt>
                <c:pt idx="38">
                  <c:v>10.667333333333332</c:v>
                </c:pt>
                <c:pt idx="39">
                  <c:v>8.972666666666667</c:v>
                </c:pt>
                <c:pt idx="40">
                  <c:v>8.8059999999999992</c:v>
                </c:pt>
                <c:pt idx="41">
                  <c:v>9.1826666666666643</c:v>
                </c:pt>
                <c:pt idx="42">
                  <c:v>9.977666666666666</c:v>
                </c:pt>
                <c:pt idx="43">
                  <c:v>9.163666666666666</c:v>
                </c:pt>
                <c:pt idx="44">
                  <c:v>8.2466666666666661</c:v>
                </c:pt>
                <c:pt idx="45">
                  <c:v>10.875999999999999</c:v>
                </c:pt>
                <c:pt idx="46">
                  <c:v>9.0653333333333332</c:v>
                </c:pt>
                <c:pt idx="47">
                  <c:v>9.5886666666666667</c:v>
                </c:pt>
                <c:pt idx="48">
                  <c:v>10.834333333333333</c:v>
                </c:pt>
                <c:pt idx="49">
                  <c:v>9.0980000000000008</c:v>
                </c:pt>
                <c:pt idx="50">
                  <c:v>8.9166666666666661</c:v>
                </c:pt>
                <c:pt idx="51">
                  <c:v>9.2493333333333325</c:v>
                </c:pt>
                <c:pt idx="52">
                  <c:v>10.144333333333334</c:v>
                </c:pt>
                <c:pt idx="53">
                  <c:v>11.101333333333335</c:v>
                </c:pt>
                <c:pt idx="54">
                  <c:v>9.4860000000000007</c:v>
                </c:pt>
                <c:pt idx="55">
                  <c:v>8.636333333333333</c:v>
                </c:pt>
                <c:pt idx="56">
                  <c:v>9.8970000000000002</c:v>
                </c:pt>
                <c:pt idx="57">
                  <c:v>8.6323333333333334</c:v>
                </c:pt>
                <c:pt idx="58">
                  <c:v>8.6646666666666672</c:v>
                </c:pt>
                <c:pt idx="59">
                  <c:v>7.9029999999999996</c:v>
                </c:pt>
                <c:pt idx="60">
                  <c:v>10.954666666666668</c:v>
                </c:pt>
                <c:pt idx="61">
                  <c:v>9.9076666666666657</c:v>
                </c:pt>
                <c:pt idx="62">
                  <c:v>10.042</c:v>
                </c:pt>
                <c:pt idx="63">
                  <c:v>10.772333333333334</c:v>
                </c:pt>
                <c:pt idx="64">
                  <c:v>10.818999999999997</c:v>
                </c:pt>
                <c:pt idx="65">
                  <c:v>9.8190000000000008</c:v>
                </c:pt>
                <c:pt idx="66">
                  <c:v>9.2396666666666665</c:v>
                </c:pt>
                <c:pt idx="67">
                  <c:v>9.0383333333333322</c:v>
                </c:pt>
                <c:pt idx="68">
                  <c:v>9.3783333333333321</c:v>
                </c:pt>
                <c:pt idx="69">
                  <c:v>10.289333333333333</c:v>
                </c:pt>
                <c:pt idx="70">
                  <c:v>7.9916666666666663</c:v>
                </c:pt>
                <c:pt idx="71">
                  <c:v>10.530666666666667</c:v>
                </c:pt>
                <c:pt idx="72">
                  <c:v>9.5673333333333357</c:v>
                </c:pt>
                <c:pt idx="73">
                  <c:v>7.9343333333333321</c:v>
                </c:pt>
                <c:pt idx="74">
                  <c:v>9.777333333333333</c:v>
                </c:pt>
                <c:pt idx="75">
                  <c:v>9.8830000000000009</c:v>
                </c:pt>
                <c:pt idx="76">
                  <c:v>8.9826666666666668</c:v>
                </c:pt>
                <c:pt idx="77">
                  <c:v>10.148333333333332</c:v>
                </c:pt>
                <c:pt idx="78">
                  <c:v>11.130333333333333</c:v>
                </c:pt>
                <c:pt idx="79">
                  <c:v>9.7663333333333338</c:v>
                </c:pt>
                <c:pt idx="80">
                  <c:v>10.561999999999999</c:v>
                </c:pt>
                <c:pt idx="81">
                  <c:v>10.286000000000001</c:v>
                </c:pt>
                <c:pt idx="82">
                  <c:v>10.513666666666667</c:v>
                </c:pt>
                <c:pt idx="83">
                  <c:v>8.5776666666666674</c:v>
                </c:pt>
                <c:pt idx="84">
                  <c:v>8.4893333333333327</c:v>
                </c:pt>
                <c:pt idx="85">
                  <c:v>9.0940000000000012</c:v>
                </c:pt>
                <c:pt idx="86">
                  <c:v>9.3986666666666672</c:v>
                </c:pt>
                <c:pt idx="87">
                  <c:v>8.9193333333333342</c:v>
                </c:pt>
                <c:pt idx="88">
                  <c:v>9.516</c:v>
                </c:pt>
                <c:pt idx="89">
                  <c:v>9.5630000000000006</c:v>
                </c:pt>
                <c:pt idx="90">
                  <c:v>9.14</c:v>
                </c:pt>
                <c:pt idx="91">
                  <c:v>9.1289999999999996</c:v>
                </c:pt>
                <c:pt idx="92">
                  <c:v>9.0663333333333327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5-B32E-B3C4F9956127}"/>
            </c:ext>
          </c:extLst>
        </c:ser>
        <c:ser>
          <c:idx val="1"/>
          <c:order val="1"/>
          <c:tx>
            <c:v>Ovicaprids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CN'!$C$95:$C$101</c:f>
              <c:numCache>
                <c:formatCode>0.00</c:formatCode>
                <c:ptCount val="7"/>
                <c:pt idx="0">
                  <c:v>-20.678666666666668</c:v>
                </c:pt>
                <c:pt idx="1">
                  <c:v>-20.695999999999998</c:v>
                </c:pt>
                <c:pt idx="2">
                  <c:v>-20.309333333333331</c:v>
                </c:pt>
                <c:pt idx="3">
                  <c:v>-21.782333333333337</c:v>
                </c:pt>
                <c:pt idx="4">
                  <c:v>-21.281000000000002</c:v>
                </c:pt>
                <c:pt idx="5">
                  <c:v>-19.453333333333333</c:v>
                </c:pt>
                <c:pt idx="6">
                  <c:v>-20.330333333333332</c:v>
                </c:pt>
              </c:numCache>
            </c:numRef>
          </c:xVal>
          <c:yVal>
            <c:numRef>
              <c:f>'All CN'!$D$95:$D$101</c:f>
              <c:numCache>
                <c:formatCode>0.00</c:formatCode>
                <c:ptCount val="7"/>
                <c:pt idx="0">
                  <c:v>11.764000000000001</c:v>
                </c:pt>
                <c:pt idx="1">
                  <c:v>11.929333333333332</c:v>
                </c:pt>
                <c:pt idx="2">
                  <c:v>5.9473333333333329</c:v>
                </c:pt>
                <c:pt idx="3">
                  <c:v>4.3840000000000003</c:v>
                </c:pt>
                <c:pt idx="4">
                  <c:v>5.7913333333333332</c:v>
                </c:pt>
                <c:pt idx="5">
                  <c:v>7.1563333333333334</c:v>
                </c:pt>
                <c:pt idx="6">
                  <c:v>6.1506666666666661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8845-B32E-B3C4F9956127}"/>
            </c:ext>
          </c:extLst>
        </c:ser>
        <c:ser>
          <c:idx val="2"/>
          <c:order val="2"/>
          <c:tx>
            <c:v>Cows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CN'!$C$102:$C$108</c:f>
              <c:numCache>
                <c:formatCode>0.00</c:formatCode>
                <c:ptCount val="7"/>
                <c:pt idx="0">
                  <c:v>-22.680333333333333</c:v>
                </c:pt>
                <c:pt idx="1">
                  <c:v>-22.442333333333334</c:v>
                </c:pt>
                <c:pt idx="2">
                  <c:v>-21.576333333333334</c:v>
                </c:pt>
                <c:pt idx="3">
                  <c:v>-22.209</c:v>
                </c:pt>
                <c:pt idx="4">
                  <c:v>-22.868499999999997</c:v>
                </c:pt>
                <c:pt idx="5">
                  <c:v>-21.850333333333335</c:v>
                </c:pt>
                <c:pt idx="6">
                  <c:v>-22.198333333333334</c:v>
                </c:pt>
              </c:numCache>
            </c:numRef>
          </c:xVal>
          <c:yVal>
            <c:numRef>
              <c:f>'All CN'!$D$102:$D$108</c:f>
              <c:numCache>
                <c:formatCode>0.00</c:formatCode>
                <c:ptCount val="7"/>
                <c:pt idx="0">
                  <c:v>5.4763333333333328</c:v>
                </c:pt>
                <c:pt idx="1">
                  <c:v>4.9826666666666668</c:v>
                </c:pt>
                <c:pt idx="2">
                  <c:v>5.7009999999999996</c:v>
                </c:pt>
                <c:pt idx="3">
                  <c:v>6.2566666666666668</c:v>
                </c:pt>
                <c:pt idx="4">
                  <c:v>5.6225000000000005</c:v>
                </c:pt>
                <c:pt idx="5">
                  <c:v>6.8769999999999998</c:v>
                </c:pt>
                <c:pt idx="6">
                  <c:v>6.5266666666666664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C-694A-B7B6-C38A65CDC6CC}"/>
            </c:ext>
          </c:extLst>
        </c:ser>
        <c:ser>
          <c:idx val="3"/>
          <c:order val="3"/>
          <c:tx>
            <c:v>Pigs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CN'!$C$109:$C$110</c:f>
              <c:numCache>
                <c:formatCode>0.00</c:formatCode>
                <c:ptCount val="2"/>
                <c:pt idx="0">
                  <c:v>-20.850666666666669</c:v>
                </c:pt>
                <c:pt idx="1">
                  <c:v>-22.124666666666666</c:v>
                </c:pt>
              </c:numCache>
            </c:numRef>
          </c:xVal>
          <c:yVal>
            <c:numRef>
              <c:f>'All CN'!$D$109:$D$110</c:f>
              <c:numCache>
                <c:formatCode>0.00</c:formatCode>
                <c:ptCount val="2"/>
                <c:pt idx="0">
                  <c:v>12.174666666666667</c:v>
                </c:pt>
                <c:pt idx="1">
                  <c:v>3.2260000000000004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C-694A-B7B6-C38A65C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9696"/>
        <c:axId val="1110741600"/>
      </c:scatterChart>
      <c:valAx>
        <c:axId val="1110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1600"/>
        <c:crosses val="autoZero"/>
        <c:crossBetween val="midCat"/>
      </c:valAx>
      <c:valAx>
        <c:axId val="111074160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177800</xdr:rowOff>
    </xdr:from>
    <xdr:to>
      <xdr:col>18</xdr:col>
      <xdr:colOff>38100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B240-56F8-2C47-B192-7F4F02C4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AS111"/>
  <sheetViews>
    <sheetView topLeftCell="AE76" workbookViewId="0">
      <selection activeCell="AN91" activeCellId="1" sqref="AK91 AN91"/>
    </sheetView>
  </sheetViews>
  <sheetFormatPr baseColWidth="10" defaultRowHeight="16"/>
  <cols>
    <col min="1" max="1" width="17.83203125" bestFit="1" customWidth="1"/>
  </cols>
  <sheetData>
    <row r="1" spans="1:45" s="2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2" t="s">
        <v>7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</row>
    <row r="2" spans="1:45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  <c r="AJ2" t="s">
        <v>150</v>
      </c>
    </row>
    <row r="3" spans="1:45" s="20" customFormat="1">
      <c r="A3" s="19" t="s">
        <v>31</v>
      </c>
      <c r="B3" s="19" t="s">
        <v>32</v>
      </c>
      <c r="C3" s="19">
        <v>0.8</v>
      </c>
      <c r="D3" s="19">
        <v>41.382061100000001</v>
      </c>
      <c r="E3" s="20">
        <v>-20.241</v>
      </c>
      <c r="F3" s="19">
        <v>15.7024218</v>
      </c>
      <c r="G3" s="20">
        <v>9.218</v>
      </c>
      <c r="H3" s="20">
        <v>3.074625806022695</v>
      </c>
      <c r="I3" s="19" t="s">
        <v>33</v>
      </c>
      <c r="J3" s="19">
        <v>0.76</v>
      </c>
      <c r="K3" s="19">
        <v>40.652758400000003</v>
      </c>
      <c r="L3" s="20">
        <v>-20.308</v>
      </c>
      <c r="M3" s="19">
        <v>14.756031500000001</v>
      </c>
      <c r="N3" s="20">
        <v>9.1180000000000003</v>
      </c>
      <c r="O3" s="20">
        <v>3.2141580975435935</v>
      </c>
      <c r="P3" s="19" t="s">
        <v>34</v>
      </c>
      <c r="Q3" s="19">
        <v>0.77</v>
      </c>
      <c r="R3" s="19">
        <v>39.503763900000003</v>
      </c>
      <c r="S3" s="19">
        <v>-20.306000000000001</v>
      </c>
      <c r="T3" s="19">
        <v>14.54086</v>
      </c>
      <c r="U3" s="20">
        <v>9.1109999999999989</v>
      </c>
      <c r="V3" s="20">
        <v>3.1695322388084337</v>
      </c>
      <c r="AK3" s="20">
        <f>AVERAGE(E3,L3,S3)</f>
        <v>-20.285</v>
      </c>
      <c r="AL3" s="20">
        <f>STDEV(E3,L3,S3)</f>
        <v>3.811823710509224E-2</v>
      </c>
      <c r="AM3" s="20">
        <v>3</v>
      </c>
      <c r="AN3" s="20">
        <f>AVERAGE(G3,N3,U3)</f>
        <v>9.1489999999999991</v>
      </c>
      <c r="AO3" s="20">
        <f>STDEV(G3,N3,U3)</f>
        <v>5.9858165691908993E-2</v>
      </c>
      <c r="AP3" s="20">
        <v>3</v>
      </c>
      <c r="AQ3" s="20">
        <f>AVERAGE(H3,O3,V3)</f>
        <v>3.152772047458241</v>
      </c>
      <c r="AR3" s="20">
        <f>STDEV(H3,O3,V3)</f>
        <v>7.126003862502156E-2</v>
      </c>
      <c r="AS3" s="20">
        <v>3</v>
      </c>
    </row>
    <row r="4" spans="1:45" s="20" customFormat="1">
      <c r="A4" s="19" t="s">
        <v>35</v>
      </c>
      <c r="B4" s="19" t="s">
        <v>32</v>
      </c>
      <c r="C4" s="19">
        <v>0.77</v>
      </c>
      <c r="D4" s="19">
        <v>42.765838700000003</v>
      </c>
      <c r="E4" s="20">
        <v>-20.234000000000002</v>
      </c>
      <c r="F4" s="19">
        <v>15.811668299999999</v>
      </c>
      <c r="G4" s="20">
        <v>9.536999999999999</v>
      </c>
      <c r="H4" s="20">
        <v>3.1554847683804086</v>
      </c>
      <c r="I4" s="19" t="s">
        <v>33</v>
      </c>
      <c r="J4" s="19">
        <v>0.79</v>
      </c>
      <c r="K4" s="19">
        <v>42.4036179</v>
      </c>
      <c r="L4" s="20">
        <v>-20.233000000000001</v>
      </c>
      <c r="M4" s="19">
        <v>15.153718599999999</v>
      </c>
      <c r="N4" s="20">
        <v>9.4160000000000004</v>
      </c>
      <c r="O4" s="20">
        <v>3.2646038148022627</v>
      </c>
      <c r="P4" s="19" t="s">
        <v>34</v>
      </c>
      <c r="Q4" s="19">
        <v>0.75</v>
      </c>
      <c r="R4" s="19">
        <v>41.866014300000003</v>
      </c>
      <c r="S4" s="19">
        <v>-20.242000000000001</v>
      </c>
      <c r="T4" s="19">
        <v>15.028836399999999</v>
      </c>
      <c r="U4" s="20">
        <v>9.4610000000000003</v>
      </c>
      <c r="V4" s="20">
        <v>3.2499976744706602</v>
      </c>
      <c r="AK4" s="20">
        <f t="shared" ref="AK4:AK34" si="0">AVERAGE(E4,L4,S4)</f>
        <v>-20.236333333333334</v>
      </c>
      <c r="AL4" s="20">
        <f t="shared" ref="AL4:AL34" si="1">STDEV(E4,L4,S4)</f>
        <v>4.9328828623161547E-3</v>
      </c>
      <c r="AM4" s="20">
        <v>3</v>
      </c>
      <c r="AN4" s="20">
        <f t="shared" ref="AN4:AN34" si="2">AVERAGE(G4,N4,U4)</f>
        <v>9.4713333333333338</v>
      </c>
      <c r="AO4" s="20">
        <f t="shared" ref="AO4:AO34" si="3">STDEV(G4,N4,U4)</f>
        <v>6.1158264636378024E-2</v>
      </c>
      <c r="AP4" s="20">
        <v>3</v>
      </c>
      <c r="AQ4" s="20">
        <f t="shared" ref="AQ4:AQ34" si="4">AVERAGE(H4,O4,V4)</f>
        <v>3.2233620858844438</v>
      </c>
      <c r="AR4" s="20">
        <f t="shared" ref="AR4:AR34" si="5">STDEV(H4,O4,V4)</f>
        <v>5.9235399108171154E-2</v>
      </c>
      <c r="AS4" s="20">
        <v>3</v>
      </c>
    </row>
    <row r="5" spans="1:45" s="20" customFormat="1">
      <c r="A5" s="19" t="s">
        <v>36</v>
      </c>
      <c r="B5" s="19" t="s">
        <v>32</v>
      </c>
      <c r="C5" s="19">
        <v>0.73</v>
      </c>
      <c r="D5" s="19">
        <v>44.225947300000001</v>
      </c>
      <c r="E5" s="20">
        <v>-20.036000000000001</v>
      </c>
      <c r="F5" s="19">
        <v>16.474192200000001</v>
      </c>
      <c r="G5" s="20">
        <v>10.142999999999999</v>
      </c>
      <c r="H5" s="20">
        <v>3.1319859505261003</v>
      </c>
      <c r="I5" s="19" t="s">
        <v>33</v>
      </c>
      <c r="J5" s="19">
        <v>0.86</v>
      </c>
      <c r="K5" s="19">
        <v>43.794877</v>
      </c>
      <c r="L5" s="20">
        <v>-20.036000000000001</v>
      </c>
      <c r="M5" s="19">
        <v>15.637395100000001</v>
      </c>
      <c r="N5" s="20">
        <v>10.121</v>
      </c>
      <c r="O5" s="20">
        <v>3.2674254784715817</v>
      </c>
      <c r="P5" s="19" t="s">
        <v>34</v>
      </c>
      <c r="Q5" s="19">
        <v>0.75</v>
      </c>
      <c r="R5" s="19">
        <v>40.535702800000003</v>
      </c>
      <c r="S5" s="19">
        <v>-20.077999999999999</v>
      </c>
      <c r="T5" s="19">
        <v>14.6325474</v>
      </c>
      <c r="U5" s="20">
        <v>10.081999999999999</v>
      </c>
      <c r="V5" s="20">
        <v>3.2319494325825091</v>
      </c>
      <c r="AK5" s="20">
        <f t="shared" si="0"/>
        <v>-20.05</v>
      </c>
      <c r="AL5" s="20">
        <f t="shared" si="1"/>
        <v>2.424871130596315E-2</v>
      </c>
      <c r="AM5" s="20">
        <v>3</v>
      </c>
      <c r="AN5" s="20">
        <f t="shared" si="2"/>
        <v>10.115333333333332</v>
      </c>
      <c r="AO5" s="20">
        <f t="shared" si="3"/>
        <v>3.089228598426054E-2</v>
      </c>
      <c r="AP5" s="20">
        <v>3</v>
      </c>
      <c r="AQ5" s="20">
        <f t="shared" si="4"/>
        <v>3.2104536205267302</v>
      </c>
      <c r="AR5" s="20">
        <f t="shared" si="5"/>
        <v>7.0231893641541032E-2</v>
      </c>
      <c r="AS5" s="20">
        <v>3</v>
      </c>
    </row>
    <row r="6" spans="1:45" s="20" customFormat="1">
      <c r="A6" s="19" t="s">
        <v>37</v>
      </c>
      <c r="B6" s="19" t="s">
        <v>32</v>
      </c>
      <c r="C6" s="19">
        <v>0.79</v>
      </c>
      <c r="D6" s="19">
        <v>38.416194599999997</v>
      </c>
      <c r="E6" s="20">
        <v>-19.981999999999999</v>
      </c>
      <c r="F6" s="19">
        <v>14.6074231</v>
      </c>
      <c r="G6" s="20">
        <v>9.3949999999999996</v>
      </c>
      <c r="H6" s="20">
        <v>3.0682272563187412</v>
      </c>
      <c r="I6" s="19" t="s">
        <v>33</v>
      </c>
      <c r="J6" s="19">
        <v>0.71</v>
      </c>
      <c r="K6" s="19">
        <v>38.002060499999999</v>
      </c>
      <c r="L6" s="20">
        <v>-19.993000000000002</v>
      </c>
      <c r="M6" s="19">
        <v>13.887870599999999</v>
      </c>
      <c r="N6" s="20">
        <v>9.2720000000000002</v>
      </c>
      <c r="O6" s="20">
        <v>3.1924071390757343</v>
      </c>
      <c r="P6" s="19" t="s">
        <v>34</v>
      </c>
      <c r="Q6" s="19">
        <v>0.84</v>
      </c>
      <c r="R6" s="19">
        <v>37.4453855</v>
      </c>
      <c r="S6" s="19">
        <v>-19.937999999999999</v>
      </c>
      <c r="T6" s="19">
        <v>13.829871499999999</v>
      </c>
      <c r="U6" s="20">
        <v>9.4039999999999999</v>
      </c>
      <c r="V6" s="20">
        <v>3.1588350682313524</v>
      </c>
      <c r="AK6" s="20">
        <f t="shared" si="0"/>
        <v>-19.971</v>
      </c>
      <c r="AL6" s="20">
        <f t="shared" si="1"/>
        <v>2.9103264421711825E-2</v>
      </c>
      <c r="AM6" s="20">
        <v>3</v>
      </c>
      <c r="AN6" s="20">
        <f t="shared" si="2"/>
        <v>9.3570000000000011</v>
      </c>
      <c r="AO6" s="20">
        <f t="shared" si="3"/>
        <v>7.3749576269968892E-2</v>
      </c>
      <c r="AP6" s="20">
        <v>3</v>
      </c>
      <c r="AQ6" s="20">
        <f t="shared" si="4"/>
        <v>3.1398231545419431</v>
      </c>
      <c r="AR6" s="20">
        <f t="shared" si="5"/>
        <v>6.4235897027949351E-2</v>
      </c>
      <c r="AS6" s="20">
        <v>3</v>
      </c>
    </row>
    <row r="7" spans="1:45" s="20" customFormat="1">
      <c r="A7" s="19" t="s">
        <v>38</v>
      </c>
      <c r="B7" s="19" t="s">
        <v>32</v>
      </c>
      <c r="C7" s="19">
        <v>0.77</v>
      </c>
      <c r="D7" s="19">
        <v>38.9253505</v>
      </c>
      <c r="E7" s="20">
        <v>-19.586000000000002</v>
      </c>
      <c r="F7" s="19">
        <v>14.848026000000001</v>
      </c>
      <c r="G7" s="20">
        <v>9.7579999999999991</v>
      </c>
      <c r="H7" s="20">
        <v>3.0585149107811818</v>
      </c>
      <c r="I7" s="19" t="s">
        <v>33</v>
      </c>
      <c r="J7" s="19">
        <v>0.86</v>
      </c>
      <c r="K7" s="19">
        <v>39.940239900000002</v>
      </c>
      <c r="L7" s="20">
        <v>-19.565999999999999</v>
      </c>
      <c r="M7" s="19">
        <v>14.5451824</v>
      </c>
      <c r="N7" s="20">
        <v>9.7260000000000009</v>
      </c>
      <c r="O7" s="20">
        <v>3.2036000146687744</v>
      </c>
      <c r="P7" s="19" t="s">
        <v>34</v>
      </c>
      <c r="Q7" s="19">
        <v>0.77</v>
      </c>
      <c r="R7" s="19">
        <v>39.046443799999999</v>
      </c>
      <c r="S7" s="19">
        <v>-19.55</v>
      </c>
      <c r="T7" s="19">
        <v>14.386902600000001</v>
      </c>
      <c r="U7" s="20">
        <v>9.7170000000000005</v>
      </c>
      <c r="V7" s="20">
        <v>3.1663649709655592</v>
      </c>
      <c r="AK7" s="20">
        <f t="shared" si="0"/>
        <v>-19.567333333333334</v>
      </c>
      <c r="AL7" s="20">
        <f t="shared" si="1"/>
        <v>1.8036999011292347E-2</v>
      </c>
      <c r="AM7" s="20">
        <v>3</v>
      </c>
      <c r="AN7" s="20">
        <f t="shared" si="2"/>
        <v>9.7336666666666662</v>
      </c>
      <c r="AO7" s="20">
        <f t="shared" si="3"/>
        <v>2.1548395145191124E-2</v>
      </c>
      <c r="AP7" s="20">
        <v>3</v>
      </c>
      <c r="AQ7" s="20">
        <f t="shared" si="4"/>
        <v>3.142826632138505</v>
      </c>
      <c r="AR7" s="20">
        <f t="shared" si="5"/>
        <v>7.5352252047110657E-2</v>
      </c>
      <c r="AS7" s="20">
        <v>3</v>
      </c>
    </row>
    <row r="8" spans="1:45" s="20" customFormat="1">
      <c r="A8" s="19" t="s">
        <v>39</v>
      </c>
      <c r="B8" s="19" t="s">
        <v>32</v>
      </c>
      <c r="C8" s="19">
        <v>0.87</v>
      </c>
      <c r="D8" s="19">
        <v>41.429550300000002</v>
      </c>
      <c r="E8" s="20">
        <v>-19.366</v>
      </c>
      <c r="F8" s="19">
        <v>15.7113763</v>
      </c>
      <c r="G8" s="20">
        <v>11.911999999999999</v>
      </c>
      <c r="H8" s="20">
        <v>3.0763998281932823</v>
      </c>
      <c r="I8" s="19" t="s">
        <v>33</v>
      </c>
      <c r="J8" s="19">
        <v>0.73</v>
      </c>
      <c r="K8" s="19">
        <v>41.751574099999999</v>
      </c>
      <c r="L8" s="20">
        <v>-19.434000000000001</v>
      </c>
      <c r="M8" s="19">
        <v>15.168570900000001</v>
      </c>
      <c r="N8" s="20">
        <v>11.759</v>
      </c>
      <c r="O8" s="20">
        <v>3.2112563605667908</v>
      </c>
      <c r="P8" s="19" t="s">
        <v>34</v>
      </c>
      <c r="Q8" s="19">
        <v>0.78</v>
      </c>
      <c r="R8" s="19">
        <v>39.316112500000003</v>
      </c>
      <c r="S8" s="19">
        <v>-19.425999999999998</v>
      </c>
      <c r="T8" s="19">
        <v>14.4309207</v>
      </c>
      <c r="U8" s="20">
        <v>11.763</v>
      </c>
      <c r="V8" s="20">
        <v>3.1785080709830713</v>
      </c>
      <c r="AK8" s="20">
        <f t="shared" si="0"/>
        <v>-19.408666666666665</v>
      </c>
      <c r="AL8" s="20">
        <f t="shared" si="1"/>
        <v>3.716629297271045E-2</v>
      </c>
      <c r="AM8" s="20">
        <v>3</v>
      </c>
      <c r="AN8" s="20">
        <f t="shared" si="2"/>
        <v>11.811333333333332</v>
      </c>
      <c r="AO8" s="20">
        <f t="shared" si="3"/>
        <v>8.7202828700296317E-2</v>
      </c>
      <c r="AP8" s="20">
        <v>3</v>
      </c>
      <c r="AQ8" s="20">
        <f t="shared" si="4"/>
        <v>3.155388086581048</v>
      </c>
      <c r="AR8" s="20">
        <f t="shared" si="5"/>
        <v>7.0338263697749398E-2</v>
      </c>
      <c r="AS8" s="20">
        <v>3</v>
      </c>
    </row>
    <row r="9" spans="1:45" s="20" customFormat="1">
      <c r="A9" s="19" t="s">
        <v>40</v>
      </c>
      <c r="B9" s="19" t="s">
        <v>32</v>
      </c>
      <c r="C9" s="19">
        <v>0.7</v>
      </c>
      <c r="D9" s="19">
        <v>36.251891800000003</v>
      </c>
      <c r="E9" s="20">
        <v>-20.632000000000001</v>
      </c>
      <c r="F9" s="19">
        <v>13.187048600000001</v>
      </c>
      <c r="G9" s="20">
        <v>9.2349999999999994</v>
      </c>
      <c r="H9" s="20">
        <v>3.207228171333703</v>
      </c>
      <c r="I9" s="19" t="s">
        <v>33</v>
      </c>
      <c r="J9" s="19">
        <v>0.89</v>
      </c>
      <c r="K9" s="19">
        <v>33.204551700000003</v>
      </c>
      <c r="L9" s="20">
        <v>-20.359000000000002</v>
      </c>
      <c r="M9" s="19">
        <v>11.9708972</v>
      </c>
      <c r="N9" s="20">
        <v>9.213000000000001</v>
      </c>
      <c r="O9" s="20">
        <v>3.2360685254234753</v>
      </c>
      <c r="P9" s="19" t="s">
        <v>34</v>
      </c>
      <c r="Q9" s="19">
        <v>0.75</v>
      </c>
      <c r="R9" s="19">
        <v>34.931913799999997</v>
      </c>
      <c r="S9" s="19">
        <v>-20.323</v>
      </c>
      <c r="T9" s="19">
        <v>12.680978</v>
      </c>
      <c r="U9" s="20">
        <v>9.24</v>
      </c>
      <c r="V9" s="20">
        <v>3.213782046884186</v>
      </c>
      <c r="AK9" s="20">
        <f t="shared" si="0"/>
        <v>-20.437999999999999</v>
      </c>
      <c r="AL9" s="20">
        <f t="shared" si="1"/>
        <v>0.16897041161102763</v>
      </c>
      <c r="AM9" s="20">
        <v>3</v>
      </c>
      <c r="AN9" s="20">
        <f t="shared" si="2"/>
        <v>9.2293333333333347</v>
      </c>
      <c r="AO9" s="20">
        <f t="shared" si="3"/>
        <v>1.436430761760958E-2</v>
      </c>
      <c r="AP9" s="20">
        <v>3</v>
      </c>
      <c r="AQ9" s="20">
        <f t="shared" si="4"/>
        <v>3.2190262478804548</v>
      </c>
      <c r="AR9" s="20">
        <f t="shared" si="5"/>
        <v>1.5118456901179174E-2</v>
      </c>
      <c r="AS9" s="20">
        <v>3</v>
      </c>
    </row>
    <row r="10" spans="1:45" s="20" customFormat="1">
      <c r="A10" s="19" t="s">
        <v>41</v>
      </c>
      <c r="B10" s="19" t="s">
        <v>32</v>
      </c>
      <c r="C10" s="19">
        <v>0.89</v>
      </c>
      <c r="D10" s="19">
        <v>41.946996499999997</v>
      </c>
      <c r="E10" s="20">
        <v>-20.118000000000002</v>
      </c>
      <c r="F10" s="19">
        <v>15.868479600000001</v>
      </c>
      <c r="G10" s="20">
        <v>9.9959999999999987</v>
      </c>
      <c r="H10" s="20">
        <v>3.0839856001915473</v>
      </c>
      <c r="I10" s="19" t="s">
        <v>33</v>
      </c>
      <c r="J10" s="19">
        <v>0.86</v>
      </c>
      <c r="K10" s="19">
        <v>40.253313200000001</v>
      </c>
      <c r="L10" s="20">
        <v>-20.093</v>
      </c>
      <c r="M10" s="19">
        <v>14.712989800000001</v>
      </c>
      <c r="N10" s="20">
        <v>9.8990000000000009</v>
      </c>
      <c r="O10" s="20">
        <v>3.1918868545218002</v>
      </c>
      <c r="P10" s="19" t="s">
        <v>34</v>
      </c>
      <c r="Q10" s="19">
        <v>0.76</v>
      </c>
      <c r="R10" s="19">
        <v>39.4758967</v>
      </c>
      <c r="S10" s="19">
        <v>-20.126000000000001</v>
      </c>
      <c r="T10" s="19">
        <v>14.4776217</v>
      </c>
      <c r="U10" s="20">
        <v>9.9019999999999992</v>
      </c>
      <c r="V10" s="20">
        <v>3.1811311119330234</v>
      </c>
      <c r="AK10" s="20">
        <f t="shared" si="0"/>
        <v>-20.112333333333336</v>
      </c>
      <c r="AL10" s="20">
        <f t="shared" si="1"/>
        <v>1.7214335111567988E-2</v>
      </c>
      <c r="AM10" s="20">
        <v>3</v>
      </c>
      <c r="AN10" s="20">
        <f t="shared" si="2"/>
        <v>9.9323333333333323</v>
      </c>
      <c r="AO10" s="20">
        <f t="shared" si="3"/>
        <v>5.5157350673625004E-2</v>
      </c>
      <c r="AP10" s="20">
        <v>3</v>
      </c>
      <c r="AQ10" s="20">
        <f t="shared" si="4"/>
        <v>3.1523345222154568</v>
      </c>
      <c r="AR10" s="20">
        <f t="shared" si="5"/>
        <v>5.9435703546200827E-2</v>
      </c>
      <c r="AS10" s="20">
        <v>3</v>
      </c>
    </row>
    <row r="11" spans="1:45" s="20" customFormat="1">
      <c r="A11" s="19" t="s">
        <v>42</v>
      </c>
      <c r="B11" s="19" t="s">
        <v>32</v>
      </c>
      <c r="C11" s="19">
        <v>0.74</v>
      </c>
      <c r="D11" s="19">
        <v>25.690761599999998</v>
      </c>
      <c r="E11" s="20">
        <v>-19.766000000000002</v>
      </c>
      <c r="F11" s="19">
        <v>9.3172245</v>
      </c>
      <c r="G11" s="20">
        <v>10.426</v>
      </c>
      <c r="H11" s="20">
        <v>3.2168973925657793</v>
      </c>
      <c r="I11" s="19" t="s">
        <v>33</v>
      </c>
      <c r="J11" s="19">
        <v>0.88</v>
      </c>
      <c r="K11" s="19">
        <v>22.569964800000001</v>
      </c>
      <c r="L11" s="20">
        <v>-19.803000000000001</v>
      </c>
      <c r="M11" s="19">
        <v>7.8544498999999997</v>
      </c>
      <c r="N11" s="20">
        <v>10.427</v>
      </c>
      <c r="O11" s="20">
        <v>3.3524468212598824</v>
      </c>
      <c r="P11" s="19" t="s">
        <v>34</v>
      </c>
      <c r="Q11" s="19">
        <v>0.76</v>
      </c>
      <c r="R11" s="19">
        <v>23.647474899999999</v>
      </c>
      <c r="S11" s="19">
        <v>-19.817</v>
      </c>
      <c r="T11" s="19">
        <v>8.3068963</v>
      </c>
      <c r="U11" s="20">
        <v>10.452</v>
      </c>
      <c r="V11" s="20">
        <v>3.3211827522954231</v>
      </c>
      <c r="AK11" s="20">
        <f t="shared" si="0"/>
        <v>-19.795333333333335</v>
      </c>
      <c r="AL11" s="20">
        <f t="shared" si="1"/>
        <v>2.6350205565294757E-2</v>
      </c>
      <c r="AM11" s="20">
        <v>3</v>
      </c>
      <c r="AN11" s="20">
        <f t="shared" si="2"/>
        <v>10.435</v>
      </c>
      <c r="AO11" s="20">
        <f t="shared" si="3"/>
        <v>1.4730919862656271E-2</v>
      </c>
      <c r="AP11" s="20">
        <v>3</v>
      </c>
      <c r="AQ11" s="20">
        <f t="shared" si="4"/>
        <v>3.2968423220403618</v>
      </c>
      <c r="AR11" s="20">
        <f t="shared" si="5"/>
        <v>7.0977139373009146E-2</v>
      </c>
      <c r="AS11" s="20">
        <v>3</v>
      </c>
    </row>
    <row r="12" spans="1:45" s="20" customFormat="1">
      <c r="A12" s="19" t="s">
        <v>43</v>
      </c>
      <c r="B12" s="19" t="s">
        <v>32</v>
      </c>
      <c r="C12" s="19">
        <v>0.84</v>
      </c>
      <c r="D12" s="19">
        <v>40.545654800000001</v>
      </c>
      <c r="E12" s="20">
        <v>-20.298999999999999</v>
      </c>
      <c r="F12" s="19">
        <v>15.2521375</v>
      </c>
      <c r="G12" s="20">
        <v>10.251999999999999</v>
      </c>
      <c r="H12" s="20">
        <v>3.1014186656351179</v>
      </c>
      <c r="I12" s="19" t="s">
        <v>33</v>
      </c>
      <c r="J12" s="19">
        <v>0.78</v>
      </c>
      <c r="K12" s="19">
        <v>40.886741100000002</v>
      </c>
      <c r="L12" s="20">
        <v>-20.281000000000002</v>
      </c>
      <c r="M12" s="19">
        <v>14.745851800000001</v>
      </c>
      <c r="N12" s="20">
        <v>10.159000000000001</v>
      </c>
      <c r="O12" s="20">
        <v>3.2348892825574174</v>
      </c>
      <c r="P12" s="19" t="s">
        <v>34</v>
      </c>
      <c r="Q12" s="19">
        <v>0.76</v>
      </c>
      <c r="R12" s="19">
        <v>37.413372500000001</v>
      </c>
      <c r="S12" s="19">
        <v>-20.327000000000002</v>
      </c>
      <c r="T12" s="19">
        <v>13.5321996</v>
      </c>
      <c r="U12" s="20">
        <v>10.148999999999999</v>
      </c>
      <c r="V12" s="20">
        <v>3.2255609489630452</v>
      </c>
      <c r="AK12" s="20">
        <f t="shared" si="0"/>
        <v>-20.302333333333333</v>
      </c>
      <c r="AL12" s="20">
        <f t="shared" si="1"/>
        <v>2.3180451534284819E-2</v>
      </c>
      <c r="AM12" s="20">
        <v>3</v>
      </c>
      <c r="AN12" s="20">
        <f t="shared" si="2"/>
        <v>10.186666666666667</v>
      </c>
      <c r="AO12" s="20">
        <f t="shared" si="3"/>
        <v>5.6800821590301621E-2</v>
      </c>
      <c r="AP12" s="20">
        <v>3</v>
      </c>
      <c r="AQ12" s="20">
        <f t="shared" si="4"/>
        <v>3.1872896323851934</v>
      </c>
      <c r="AR12" s="20">
        <f t="shared" si="5"/>
        <v>7.4512560349624363E-2</v>
      </c>
      <c r="AS12" s="20">
        <v>3</v>
      </c>
    </row>
    <row r="13" spans="1:45" s="20" customFormat="1">
      <c r="A13" s="19" t="s">
        <v>44</v>
      </c>
      <c r="B13" s="19" t="s">
        <v>32</v>
      </c>
      <c r="C13" s="19">
        <v>0.87</v>
      </c>
      <c r="D13" s="19">
        <v>35.445661200000004</v>
      </c>
      <c r="E13" s="20">
        <v>-20.009</v>
      </c>
      <c r="F13" s="19">
        <v>13.189097200000001</v>
      </c>
      <c r="G13" s="20">
        <v>10.23</v>
      </c>
      <c r="H13" s="20">
        <v>3.1354133473214532</v>
      </c>
      <c r="I13" s="19" t="s">
        <v>33</v>
      </c>
      <c r="J13" s="19">
        <v>0.72</v>
      </c>
      <c r="K13" s="19">
        <v>34.455540800000001</v>
      </c>
      <c r="L13" s="20">
        <v>-20.038</v>
      </c>
      <c r="M13" s="19">
        <v>12.3442279</v>
      </c>
      <c r="N13" s="20">
        <v>10.072000000000001</v>
      </c>
      <c r="O13" s="20">
        <v>3.2564313668685054</v>
      </c>
      <c r="P13" s="19" t="s">
        <v>34</v>
      </c>
      <c r="Q13" s="19">
        <v>0.78</v>
      </c>
      <c r="R13" s="19">
        <v>36.212372100000003</v>
      </c>
      <c r="S13" s="19">
        <v>-20.001999999999999</v>
      </c>
      <c r="T13" s="19">
        <v>13.059061399999999</v>
      </c>
      <c r="U13" s="20">
        <v>10.211</v>
      </c>
      <c r="V13" s="20">
        <v>3.2351304704027206</v>
      </c>
      <c r="AK13" s="20">
        <f t="shared" si="0"/>
        <v>-20.016333333333332</v>
      </c>
      <c r="AL13" s="20">
        <f t="shared" si="1"/>
        <v>1.9087517736294371E-2</v>
      </c>
      <c r="AM13" s="20">
        <v>3</v>
      </c>
      <c r="AN13" s="20">
        <f t="shared" si="2"/>
        <v>10.170999999999999</v>
      </c>
      <c r="AO13" s="20">
        <f t="shared" si="3"/>
        <v>8.6261231152818266E-2</v>
      </c>
      <c r="AP13" s="20">
        <v>3</v>
      </c>
      <c r="AQ13" s="20">
        <f t="shared" si="4"/>
        <v>3.2089917281975597</v>
      </c>
      <c r="AR13" s="20">
        <f t="shared" si="5"/>
        <v>6.4604687498846208E-2</v>
      </c>
      <c r="AS13" s="20">
        <v>3</v>
      </c>
    </row>
    <row r="14" spans="1:45" s="20" customFormat="1">
      <c r="A14" s="19" t="s">
        <v>45</v>
      </c>
      <c r="B14" s="19" t="s">
        <v>32</v>
      </c>
      <c r="C14" s="19">
        <v>0.78</v>
      </c>
      <c r="D14" s="19">
        <v>41.6778507</v>
      </c>
      <c r="E14" s="20">
        <v>-22.024000000000001</v>
      </c>
      <c r="F14" s="19">
        <v>15.711619600000001</v>
      </c>
      <c r="G14" s="20">
        <v>6.0830000000000002</v>
      </c>
      <c r="H14" s="20">
        <v>3.0947897408361391</v>
      </c>
      <c r="I14" s="19" t="s">
        <v>33</v>
      </c>
      <c r="J14" s="19">
        <v>0.76</v>
      </c>
      <c r="K14" s="19">
        <v>38.644062099999999</v>
      </c>
      <c r="L14" s="20">
        <v>-21.984999999999999</v>
      </c>
      <c r="M14" s="19">
        <v>13.9838571</v>
      </c>
      <c r="N14" s="20">
        <v>5.9470000000000001</v>
      </c>
      <c r="O14" s="20">
        <v>3.2240560522222919</v>
      </c>
      <c r="P14" s="19" t="s">
        <v>34</v>
      </c>
      <c r="Q14" s="19">
        <v>0.78</v>
      </c>
      <c r="R14" s="19">
        <v>38.263482099999997</v>
      </c>
      <c r="S14" s="19">
        <v>-22.047999999999998</v>
      </c>
      <c r="T14" s="19">
        <v>13.9723591</v>
      </c>
      <c r="U14" s="20">
        <v>5.9539999999999997</v>
      </c>
      <c r="V14" s="20">
        <v>3.1949314211847493</v>
      </c>
      <c r="AK14" s="20">
        <f t="shared" si="0"/>
        <v>-22.019000000000002</v>
      </c>
      <c r="AL14" s="20">
        <f t="shared" si="1"/>
        <v>3.1796226191168876E-2</v>
      </c>
      <c r="AM14" s="20">
        <v>3</v>
      </c>
      <c r="AN14" s="20">
        <f t="shared" si="2"/>
        <v>5.9946666666666673</v>
      </c>
      <c r="AO14" s="20">
        <f t="shared" si="3"/>
        <v>7.657893531078476E-2</v>
      </c>
      <c r="AP14" s="20">
        <v>3</v>
      </c>
      <c r="AQ14" s="20">
        <f t="shared" si="4"/>
        <v>3.1712590714143936</v>
      </c>
      <c r="AR14" s="20">
        <f t="shared" si="5"/>
        <v>6.7806562533304998E-2</v>
      </c>
      <c r="AS14" s="20">
        <v>3</v>
      </c>
    </row>
    <row r="15" spans="1:45" s="20" customFormat="1">
      <c r="A15" s="19" t="s">
        <v>46</v>
      </c>
      <c r="B15" s="19" t="s">
        <v>32</v>
      </c>
      <c r="C15" s="19">
        <v>0.8</v>
      </c>
      <c r="D15" s="19">
        <v>41.905950599999997</v>
      </c>
      <c r="E15" s="20">
        <v>-20.007999999999999</v>
      </c>
      <c r="F15" s="19">
        <v>15.833677700000001</v>
      </c>
      <c r="G15" s="20">
        <v>9.8519999999999985</v>
      </c>
      <c r="H15" s="20">
        <v>3.0877397296017968</v>
      </c>
      <c r="I15" s="19" t="s">
        <v>33</v>
      </c>
      <c r="J15" s="19">
        <v>0.88</v>
      </c>
      <c r="K15" s="19">
        <v>43.774039299999998</v>
      </c>
      <c r="L15" s="20">
        <v>-20.010999999999999</v>
      </c>
      <c r="M15" s="19">
        <v>15.8399698</v>
      </c>
      <c r="N15" s="20">
        <v>9.7880000000000003</v>
      </c>
      <c r="O15" s="20">
        <v>3.2241041593820885</v>
      </c>
      <c r="P15" s="19" t="s">
        <v>34</v>
      </c>
      <c r="Q15" s="19">
        <v>0.77</v>
      </c>
      <c r="R15" s="19">
        <v>41.974218200000003</v>
      </c>
      <c r="S15" s="19">
        <v>-20.007999999999999</v>
      </c>
      <c r="T15" s="19">
        <v>15.338115500000001</v>
      </c>
      <c r="U15" s="20">
        <v>9.7650000000000006</v>
      </c>
      <c r="V15" s="20">
        <v>3.1926947761824676</v>
      </c>
      <c r="AK15" s="20">
        <f t="shared" si="0"/>
        <v>-20.009</v>
      </c>
      <c r="AL15" s="20">
        <f t="shared" si="1"/>
        <v>1.7320508075689429E-3</v>
      </c>
      <c r="AM15" s="20">
        <v>3</v>
      </c>
      <c r="AN15" s="20">
        <f t="shared" si="2"/>
        <v>9.8016666666666676</v>
      </c>
      <c r="AO15" s="20">
        <f t="shared" si="3"/>
        <v>4.5081407845510277E-2</v>
      </c>
      <c r="AP15" s="20">
        <v>3</v>
      </c>
      <c r="AQ15" s="20">
        <f t="shared" si="4"/>
        <v>3.1681795550554508</v>
      </c>
      <c r="AR15" s="20">
        <f t="shared" si="5"/>
        <v>7.1411213947852187E-2</v>
      </c>
      <c r="AS15" s="20">
        <v>3</v>
      </c>
    </row>
    <row r="16" spans="1:45" s="20" customFormat="1">
      <c r="A16" s="19" t="s">
        <v>47</v>
      </c>
      <c r="B16" s="19" t="s">
        <v>32</v>
      </c>
      <c r="C16" s="19">
        <v>0.76</v>
      </c>
      <c r="D16" s="19">
        <v>42.9149125</v>
      </c>
      <c r="E16" s="20">
        <v>-20.443000000000001</v>
      </c>
      <c r="F16" s="19">
        <v>15.892370100000001</v>
      </c>
      <c r="G16" s="20">
        <v>9.625</v>
      </c>
      <c r="H16" s="20">
        <v>3.1504047289124402</v>
      </c>
      <c r="I16" s="19" t="s">
        <v>33</v>
      </c>
      <c r="J16" s="19">
        <v>0.8</v>
      </c>
      <c r="K16" s="19">
        <v>41.479199299999998</v>
      </c>
      <c r="L16" s="20">
        <v>-20.22</v>
      </c>
      <c r="M16" s="19">
        <v>15.209849200000001</v>
      </c>
      <c r="N16" s="20">
        <v>9.56</v>
      </c>
      <c r="O16" s="20">
        <v>3.181648847861906</v>
      </c>
      <c r="P16" s="19" t="s">
        <v>34</v>
      </c>
      <c r="Q16" s="19">
        <v>0.85</v>
      </c>
      <c r="R16" s="19">
        <v>42.264727499999999</v>
      </c>
      <c r="S16" s="19">
        <v>-20.213999999999999</v>
      </c>
      <c r="T16" s="19">
        <v>15.577560399999999</v>
      </c>
      <c r="U16" s="20">
        <v>9.5920000000000005</v>
      </c>
      <c r="V16" s="20">
        <v>3.1653768294809503</v>
      </c>
      <c r="AK16" s="20">
        <f t="shared" si="0"/>
        <v>-20.292333333333332</v>
      </c>
      <c r="AL16" s="20">
        <f t="shared" si="1"/>
        <v>0.13051564401761856</v>
      </c>
      <c r="AM16" s="20">
        <v>3</v>
      </c>
      <c r="AN16" s="20">
        <f t="shared" si="2"/>
        <v>9.5923333333333343</v>
      </c>
      <c r="AO16" s="20">
        <f t="shared" si="3"/>
        <v>3.2501282025995795E-2</v>
      </c>
      <c r="AP16" s="20">
        <v>3</v>
      </c>
      <c r="AQ16" s="20">
        <f t="shared" si="4"/>
        <v>3.165810135418432</v>
      </c>
      <c r="AR16" s="20">
        <f t="shared" si="5"/>
        <v>1.5626565769825629E-2</v>
      </c>
      <c r="AS16" s="20">
        <v>3</v>
      </c>
    </row>
    <row r="17" spans="1:45" s="20" customFormat="1">
      <c r="A17" s="19" t="s">
        <v>48</v>
      </c>
      <c r="B17" s="19" t="s">
        <v>32</v>
      </c>
      <c r="C17" s="19">
        <v>0.85</v>
      </c>
      <c r="D17" s="19">
        <v>42.448687399999997</v>
      </c>
      <c r="E17" s="20">
        <v>-20.124000000000002</v>
      </c>
      <c r="F17" s="19">
        <v>15.2736429</v>
      </c>
      <c r="G17" s="20">
        <v>10.331</v>
      </c>
      <c r="H17" s="20">
        <v>3.2424136767878298</v>
      </c>
      <c r="I17" s="19" t="s">
        <v>33</v>
      </c>
      <c r="J17" s="19">
        <v>0.86</v>
      </c>
      <c r="K17" s="19">
        <v>42.742853799999999</v>
      </c>
      <c r="L17" s="20">
        <v>-20</v>
      </c>
      <c r="M17" s="19">
        <v>14.919556800000001</v>
      </c>
      <c r="N17" s="20">
        <v>10.311</v>
      </c>
      <c r="O17" s="20">
        <v>3.3423689078127756</v>
      </c>
      <c r="P17" s="19" t="s">
        <v>34</v>
      </c>
      <c r="Q17" s="19">
        <v>0.84</v>
      </c>
      <c r="R17" s="19">
        <v>39.676878799999997</v>
      </c>
      <c r="S17" s="19">
        <v>-19.957999999999998</v>
      </c>
      <c r="T17" s="19">
        <v>14.031518699999999</v>
      </c>
      <c r="U17" s="20">
        <v>10.318999999999999</v>
      </c>
      <c r="V17" s="20">
        <v>3.2989794563957884</v>
      </c>
      <c r="AK17" s="20">
        <f t="shared" si="0"/>
        <v>-20.027333333333335</v>
      </c>
      <c r="AL17" s="20">
        <f t="shared" si="1"/>
        <v>8.6309520525453445E-2</v>
      </c>
      <c r="AM17" s="20">
        <v>3</v>
      </c>
      <c r="AN17" s="20">
        <f t="shared" si="2"/>
        <v>10.320333333333332</v>
      </c>
      <c r="AO17" s="20">
        <f t="shared" si="3"/>
        <v>1.0066445913694166E-2</v>
      </c>
      <c r="AP17" s="20">
        <v>3</v>
      </c>
      <c r="AQ17" s="20">
        <f t="shared" si="4"/>
        <v>3.2945873469987976</v>
      </c>
      <c r="AR17" s="20">
        <f t="shared" si="5"/>
        <v>5.0122151001617272E-2</v>
      </c>
      <c r="AS17" s="20">
        <v>3</v>
      </c>
    </row>
    <row r="18" spans="1:45" s="20" customFormat="1">
      <c r="A18" s="19" t="s">
        <v>49</v>
      </c>
      <c r="B18" s="19" t="s">
        <v>32</v>
      </c>
      <c r="C18" s="19">
        <v>0.75</v>
      </c>
      <c r="D18" s="19">
        <v>41.107171200000003</v>
      </c>
      <c r="E18" s="20">
        <v>-20.202000000000002</v>
      </c>
      <c r="F18" s="19">
        <v>15.492804</v>
      </c>
      <c r="G18" s="20">
        <v>9.2629999999999999</v>
      </c>
      <c r="H18" s="20">
        <v>3.0955252774126625</v>
      </c>
      <c r="I18" s="19" t="s">
        <v>33</v>
      </c>
      <c r="J18" s="19">
        <v>0.85</v>
      </c>
      <c r="K18" s="19">
        <v>40.532393300000003</v>
      </c>
      <c r="L18" s="20">
        <v>-20.225999999999999</v>
      </c>
      <c r="M18" s="19">
        <v>14.7173131</v>
      </c>
      <c r="N18" s="20">
        <v>9.1940000000000008</v>
      </c>
      <c r="O18" s="20">
        <v>3.2130723768683933</v>
      </c>
      <c r="P18" s="19" t="s">
        <v>34</v>
      </c>
      <c r="Q18" s="19">
        <v>0.8</v>
      </c>
      <c r="R18" s="19">
        <v>40.6392539</v>
      </c>
      <c r="S18" s="19">
        <v>-20.238</v>
      </c>
      <c r="T18" s="19">
        <v>14.844054099999999</v>
      </c>
      <c r="U18" s="20">
        <v>9.2359999999999989</v>
      </c>
      <c r="V18" s="20">
        <v>3.1940373272644793</v>
      </c>
      <c r="AK18" s="20">
        <f t="shared" si="0"/>
        <v>-20.221999999999998</v>
      </c>
      <c r="AL18" s="20">
        <f t="shared" si="1"/>
        <v>1.8330302779822116E-2</v>
      </c>
      <c r="AM18" s="20">
        <v>3</v>
      </c>
      <c r="AN18" s="20">
        <f t="shared" si="2"/>
        <v>9.2309999999999999</v>
      </c>
      <c r="AO18" s="20">
        <f t="shared" si="3"/>
        <v>3.4770677301426849E-2</v>
      </c>
      <c r="AP18" s="20">
        <v>3</v>
      </c>
      <c r="AQ18" s="20">
        <f t="shared" si="4"/>
        <v>3.1675449938485118</v>
      </c>
      <c r="AR18" s="20">
        <f t="shared" si="5"/>
        <v>6.3092891398167539E-2</v>
      </c>
      <c r="AS18" s="20">
        <v>3</v>
      </c>
    </row>
    <row r="19" spans="1:45" s="20" customFormat="1">
      <c r="A19" s="19" t="s">
        <v>50</v>
      </c>
      <c r="B19" s="19" t="s">
        <v>32</v>
      </c>
      <c r="C19" s="19">
        <v>0.83</v>
      </c>
      <c r="D19" s="19">
        <v>41.993164999999998</v>
      </c>
      <c r="E19" s="20">
        <v>-20.887</v>
      </c>
      <c r="F19" s="19">
        <v>15.8888085</v>
      </c>
      <c r="G19" s="20">
        <v>10.817</v>
      </c>
      <c r="H19" s="20">
        <v>3.0834298137165752</v>
      </c>
      <c r="I19" s="19" t="s">
        <v>33</v>
      </c>
      <c r="J19" s="19">
        <v>0.85</v>
      </c>
      <c r="K19" s="19">
        <v>41.094028199999997</v>
      </c>
      <c r="L19" s="20">
        <v>-20.888000000000002</v>
      </c>
      <c r="M19" s="19">
        <v>14.931668800000001</v>
      </c>
      <c r="N19" s="20">
        <v>10.75</v>
      </c>
      <c r="O19" s="20">
        <v>3.2108288458688556</v>
      </c>
      <c r="P19" s="19" t="s">
        <v>34</v>
      </c>
      <c r="Q19" s="19">
        <v>0.74</v>
      </c>
      <c r="R19" s="19">
        <v>40.623778299999998</v>
      </c>
      <c r="S19" s="19">
        <v>-20.89</v>
      </c>
      <c r="T19" s="19">
        <v>14.900846599999999</v>
      </c>
      <c r="U19" s="20">
        <v>10.685</v>
      </c>
      <c r="V19" s="20">
        <v>3.1806520319903613</v>
      </c>
      <c r="AK19" s="20">
        <f t="shared" si="0"/>
        <v>-20.888333333333335</v>
      </c>
      <c r="AL19" s="20">
        <f t="shared" si="1"/>
        <v>1.5275252316518753E-3</v>
      </c>
      <c r="AM19" s="20">
        <v>3</v>
      </c>
      <c r="AN19" s="20">
        <f t="shared" si="2"/>
        <v>10.750666666666667</v>
      </c>
      <c r="AO19" s="20">
        <f t="shared" si="3"/>
        <v>6.6002525204217094E-2</v>
      </c>
      <c r="AP19" s="20">
        <v>3</v>
      </c>
      <c r="AQ19" s="20">
        <f t="shared" si="4"/>
        <v>3.1583035638585972</v>
      </c>
      <c r="AR19" s="20">
        <f t="shared" si="5"/>
        <v>6.657491171013144E-2</v>
      </c>
      <c r="AS19" s="20">
        <v>3</v>
      </c>
    </row>
    <row r="20" spans="1:45" s="20" customFormat="1">
      <c r="A20" s="19" t="s">
        <v>51</v>
      </c>
      <c r="B20" s="19" t="s">
        <v>32</v>
      </c>
      <c r="C20" s="19">
        <v>0.82</v>
      </c>
      <c r="D20" s="19">
        <v>36.640986300000002</v>
      </c>
      <c r="E20" s="20">
        <v>-20.381</v>
      </c>
      <c r="F20" s="19">
        <v>13.743431599999999</v>
      </c>
      <c r="G20" s="20">
        <v>10.466999999999999</v>
      </c>
      <c r="H20" s="20">
        <v>3.1104180232541054</v>
      </c>
      <c r="I20" s="19" t="s">
        <v>33</v>
      </c>
      <c r="J20" s="19">
        <v>0.87</v>
      </c>
      <c r="K20" s="19">
        <v>34.397061299999997</v>
      </c>
      <c r="L20" s="20">
        <v>-20.366</v>
      </c>
      <c r="M20" s="19">
        <v>12.4279229</v>
      </c>
      <c r="N20" s="20">
        <v>10.416</v>
      </c>
      <c r="O20" s="20">
        <v>3.2290114102655076</v>
      </c>
      <c r="P20" s="19" t="s">
        <v>34</v>
      </c>
      <c r="Q20" s="19">
        <v>0.83</v>
      </c>
      <c r="R20" s="19">
        <v>33.729457699999998</v>
      </c>
      <c r="S20" s="19">
        <v>-20.367999999999999</v>
      </c>
      <c r="T20" s="19">
        <v>12.272805099999999</v>
      </c>
      <c r="U20" s="20">
        <v>10.443999999999999</v>
      </c>
      <c r="V20" s="20">
        <v>3.2063602137162053</v>
      </c>
      <c r="AK20" s="20">
        <f t="shared" si="0"/>
        <v>-20.371666666666666</v>
      </c>
      <c r="AL20" s="20">
        <f t="shared" si="1"/>
        <v>8.1445278152476527E-3</v>
      </c>
      <c r="AM20" s="20">
        <v>3</v>
      </c>
      <c r="AN20" s="20">
        <f t="shared" si="2"/>
        <v>10.442333333333332</v>
      </c>
      <c r="AO20" s="20">
        <f t="shared" si="3"/>
        <v>2.5540817005986538E-2</v>
      </c>
      <c r="AP20" s="20">
        <v>3</v>
      </c>
      <c r="AQ20" s="20">
        <f t="shared" si="4"/>
        <v>3.1819298824119393</v>
      </c>
      <c r="AR20" s="20">
        <f t="shared" si="5"/>
        <v>6.2958150198653376E-2</v>
      </c>
      <c r="AS20" s="20">
        <v>3</v>
      </c>
    </row>
    <row r="21" spans="1:45" s="20" customFormat="1">
      <c r="A21" s="19" t="s">
        <v>52</v>
      </c>
      <c r="B21" s="19" t="s">
        <v>32</v>
      </c>
      <c r="C21" s="19">
        <v>0.78</v>
      </c>
      <c r="D21" s="19">
        <v>44.434276799999999</v>
      </c>
      <c r="E21" s="20">
        <v>-19.993000000000002</v>
      </c>
      <c r="F21" s="19">
        <v>16.940104900000001</v>
      </c>
      <c r="G21" s="20">
        <v>10.337</v>
      </c>
      <c r="H21" s="20">
        <v>3.0601929507532151</v>
      </c>
      <c r="I21" s="19" t="s">
        <v>33</v>
      </c>
      <c r="J21" s="19">
        <v>0.78</v>
      </c>
      <c r="K21" s="19">
        <v>44.537399499999999</v>
      </c>
      <c r="L21" s="20">
        <v>-20.016000000000002</v>
      </c>
      <c r="M21" s="19">
        <v>16.2659147</v>
      </c>
      <c r="N21" s="20">
        <v>10.237</v>
      </c>
      <c r="O21" s="20">
        <v>3.194428372150917</v>
      </c>
      <c r="P21" s="19" t="s">
        <v>34</v>
      </c>
      <c r="Q21" s="19">
        <v>0.88</v>
      </c>
      <c r="R21" s="19">
        <v>42.342467599999999</v>
      </c>
      <c r="S21" s="19">
        <v>-19.951000000000001</v>
      </c>
      <c r="T21" s="19">
        <v>15.621287799999999</v>
      </c>
      <c r="U21" s="20">
        <v>10.31</v>
      </c>
      <c r="V21" s="20">
        <v>3.1623222211764985</v>
      </c>
      <c r="AK21" s="20">
        <f t="shared" si="0"/>
        <v>-19.986666666666668</v>
      </c>
      <c r="AL21" s="20">
        <f t="shared" si="1"/>
        <v>3.2959571194622374E-2</v>
      </c>
      <c r="AM21" s="20">
        <v>3</v>
      </c>
      <c r="AN21" s="20">
        <f t="shared" si="2"/>
        <v>10.294666666666666</v>
      </c>
      <c r="AO21" s="20">
        <f t="shared" si="3"/>
        <v>5.1733290377988954E-2</v>
      </c>
      <c r="AP21" s="20">
        <v>3</v>
      </c>
      <c r="AQ21" s="20">
        <f t="shared" si="4"/>
        <v>3.1389811813602102</v>
      </c>
      <c r="AR21" s="20">
        <f t="shared" si="5"/>
        <v>7.0095578992072125E-2</v>
      </c>
      <c r="AS21" s="20">
        <v>3</v>
      </c>
    </row>
    <row r="22" spans="1:45" s="20" customFormat="1">
      <c r="A22" s="19" t="s">
        <v>53</v>
      </c>
      <c r="B22" s="19" t="s">
        <v>32</v>
      </c>
      <c r="C22" s="19">
        <v>0.85</v>
      </c>
      <c r="D22" s="19">
        <v>42.4858495</v>
      </c>
      <c r="E22" s="20">
        <v>-20.211000000000002</v>
      </c>
      <c r="F22" s="19">
        <v>15.7513004</v>
      </c>
      <c r="G22" s="20">
        <v>9.6909999999999989</v>
      </c>
      <c r="H22" s="20">
        <v>3.1468401438567364</v>
      </c>
      <c r="I22" s="19" t="s">
        <v>33</v>
      </c>
      <c r="J22" s="19">
        <v>0.88</v>
      </c>
      <c r="K22" s="19">
        <v>41.578508900000003</v>
      </c>
      <c r="L22" s="20">
        <v>-20.221</v>
      </c>
      <c r="M22" s="19">
        <v>14.856084900000001</v>
      </c>
      <c r="N22" s="20">
        <v>9.65</v>
      </c>
      <c r="O22" s="20">
        <v>3.2652115755836406</v>
      </c>
      <c r="P22" s="19" t="s">
        <v>34</v>
      </c>
      <c r="Q22" s="19">
        <v>0.76</v>
      </c>
      <c r="R22" s="19">
        <v>40.904743799999999</v>
      </c>
      <c r="S22" s="19">
        <v>-20.204000000000001</v>
      </c>
      <c r="T22" s="19">
        <v>14.7245404</v>
      </c>
      <c r="U22" s="20">
        <v>9.6280000000000001</v>
      </c>
      <c r="V22" s="20">
        <v>3.2409976680834127</v>
      </c>
      <c r="AK22" s="20">
        <f t="shared" si="0"/>
        <v>-20.212</v>
      </c>
      <c r="AL22" s="20">
        <f t="shared" si="1"/>
        <v>8.5440037453171618E-3</v>
      </c>
      <c r="AM22" s="20">
        <v>3</v>
      </c>
      <c r="AN22" s="20">
        <f t="shared" si="2"/>
        <v>9.6563333333333343</v>
      </c>
      <c r="AO22" s="20">
        <f t="shared" si="3"/>
        <v>3.1973947728319241E-2</v>
      </c>
      <c r="AP22" s="20">
        <v>3</v>
      </c>
      <c r="AQ22" s="20">
        <f t="shared" si="4"/>
        <v>3.2176831291745969</v>
      </c>
      <c r="AR22" s="20">
        <f t="shared" si="5"/>
        <v>6.2534988251916335E-2</v>
      </c>
      <c r="AS22" s="20">
        <v>3</v>
      </c>
    </row>
    <row r="23" spans="1:45" s="20" customFormat="1">
      <c r="A23" s="19" t="s">
        <v>54</v>
      </c>
      <c r="B23" s="19" t="s">
        <v>32</v>
      </c>
      <c r="C23" s="19">
        <v>0.79</v>
      </c>
      <c r="D23" s="19">
        <v>42.827177900000002</v>
      </c>
      <c r="E23" s="20">
        <v>-20.459</v>
      </c>
      <c r="F23" s="19">
        <v>15.601828899999999</v>
      </c>
      <c r="G23" s="20">
        <v>9.548</v>
      </c>
      <c r="H23" s="20">
        <v>3.2025117826624379</v>
      </c>
      <c r="I23" s="19" t="s">
        <v>33</v>
      </c>
      <c r="J23" s="19">
        <v>0.74</v>
      </c>
      <c r="K23" s="19">
        <v>41.688473600000002</v>
      </c>
      <c r="L23" s="20">
        <v>-20.445</v>
      </c>
      <c r="M23" s="19">
        <v>14.643772999999999</v>
      </c>
      <c r="N23" s="20">
        <v>9.5030000000000001</v>
      </c>
      <c r="O23" s="20">
        <v>3.3213129248407047</v>
      </c>
      <c r="P23" s="19" t="s">
        <v>34</v>
      </c>
      <c r="Q23" s="19">
        <v>0.82</v>
      </c>
      <c r="R23" s="19">
        <v>39.295514099999998</v>
      </c>
      <c r="S23" s="19">
        <v>-20.484999999999999</v>
      </c>
      <c r="T23" s="19">
        <v>13.9146225</v>
      </c>
      <c r="U23" s="20">
        <v>9.4740000000000002</v>
      </c>
      <c r="V23" s="20">
        <v>3.2947186637654022</v>
      </c>
      <c r="AK23" s="20">
        <f t="shared" si="0"/>
        <v>-20.462999999999997</v>
      </c>
      <c r="AL23" s="20">
        <f t="shared" si="1"/>
        <v>2.029778313018404E-2</v>
      </c>
      <c r="AM23" s="20">
        <v>3</v>
      </c>
      <c r="AN23" s="20">
        <f t="shared" si="2"/>
        <v>9.5083333333333346</v>
      </c>
      <c r="AO23" s="20">
        <f t="shared" si="3"/>
        <v>3.7287173844813282E-2</v>
      </c>
      <c r="AP23" s="20">
        <v>3</v>
      </c>
      <c r="AQ23" s="20">
        <f t="shared" si="4"/>
        <v>3.2728477904228481</v>
      </c>
      <c r="AR23" s="20">
        <f t="shared" si="5"/>
        <v>6.2347246701756794E-2</v>
      </c>
      <c r="AS23" s="20">
        <v>3</v>
      </c>
    </row>
    <row r="24" spans="1:45" s="20" customFormat="1">
      <c r="A24" s="19" t="s">
        <v>55</v>
      </c>
      <c r="B24" s="19" t="s">
        <v>32</v>
      </c>
      <c r="C24" s="19">
        <v>0.83</v>
      </c>
      <c r="D24" s="19">
        <v>44.256875200000003</v>
      </c>
      <c r="E24" s="20">
        <v>-20.244</v>
      </c>
      <c r="F24" s="19">
        <v>16.304539699999999</v>
      </c>
      <c r="G24" s="20">
        <v>9.59</v>
      </c>
      <c r="H24" s="20">
        <v>3.1667880244829405</v>
      </c>
      <c r="I24" s="19" t="s">
        <v>33</v>
      </c>
      <c r="J24" s="19">
        <v>0.81</v>
      </c>
      <c r="K24" s="19">
        <v>41.2123925</v>
      </c>
      <c r="L24" s="20">
        <v>-20.015000000000001</v>
      </c>
      <c r="M24" s="19">
        <v>14.950256400000001</v>
      </c>
      <c r="N24" s="20">
        <v>9.5679999999999996</v>
      </c>
      <c r="O24" s="20">
        <v>3.2160735773958589</v>
      </c>
      <c r="P24" s="19" t="s">
        <v>34</v>
      </c>
      <c r="Q24" s="19">
        <v>0.82</v>
      </c>
      <c r="R24" s="19">
        <v>40.004774099999999</v>
      </c>
      <c r="S24" s="19">
        <v>-20.033999999999999</v>
      </c>
      <c r="T24" s="19">
        <v>14.635741400000001</v>
      </c>
      <c r="U24" s="20">
        <v>9.552999999999999</v>
      </c>
      <c r="V24" s="20">
        <v>3.1889219120802448</v>
      </c>
      <c r="AK24" s="20">
        <f t="shared" si="0"/>
        <v>-20.097666666666665</v>
      </c>
      <c r="AL24" s="20">
        <f t="shared" si="1"/>
        <v>0.12708396174708012</v>
      </c>
      <c r="AM24" s="20">
        <v>3</v>
      </c>
      <c r="AN24" s="20">
        <f t="shared" si="2"/>
        <v>9.5703333333333322</v>
      </c>
      <c r="AO24" s="20">
        <f t="shared" si="3"/>
        <v>1.8610033136277536E-2</v>
      </c>
      <c r="AP24" s="20">
        <v>3</v>
      </c>
      <c r="AQ24" s="20">
        <f t="shared" si="4"/>
        <v>3.1905945046530149</v>
      </c>
      <c r="AR24" s="20">
        <f t="shared" si="5"/>
        <v>2.4685311541863975E-2</v>
      </c>
      <c r="AS24" s="20">
        <v>3</v>
      </c>
    </row>
    <row r="25" spans="1:45" s="20" customFormat="1">
      <c r="A25" s="19" t="s">
        <v>56</v>
      </c>
      <c r="B25" s="19" t="s">
        <v>32</v>
      </c>
      <c r="C25" s="19">
        <v>0.81</v>
      </c>
      <c r="D25" s="19">
        <v>38.947214899999999</v>
      </c>
      <c r="E25" s="20">
        <v>-20.385000000000002</v>
      </c>
      <c r="F25" s="19">
        <v>13.952680900000001</v>
      </c>
      <c r="G25" s="20">
        <v>10.888999999999999</v>
      </c>
      <c r="H25" s="20">
        <v>3.2566083685991365</v>
      </c>
      <c r="I25" s="19" t="s">
        <v>33</v>
      </c>
      <c r="J25" s="19">
        <v>0.76</v>
      </c>
      <c r="K25" s="19">
        <v>38.995841499999997</v>
      </c>
      <c r="L25" s="20">
        <v>-20.398</v>
      </c>
      <c r="M25" s="19">
        <v>13.462419199999999</v>
      </c>
      <c r="N25" s="20">
        <v>10.766</v>
      </c>
      <c r="O25" s="20">
        <v>3.3794184938667389</v>
      </c>
      <c r="P25" s="19" t="s">
        <v>34</v>
      </c>
      <c r="Q25" s="19">
        <v>0.73</v>
      </c>
      <c r="R25" s="19">
        <v>37.4355774</v>
      </c>
      <c r="S25" s="19">
        <v>-20.364999999999998</v>
      </c>
      <c r="T25" s="19">
        <v>12.9901336</v>
      </c>
      <c r="U25" s="20">
        <v>10.734999999999999</v>
      </c>
      <c r="V25" s="20">
        <v>3.3621548203322562</v>
      </c>
      <c r="AK25" s="20">
        <f t="shared" si="0"/>
        <v>-20.382666666666665</v>
      </c>
      <c r="AL25" s="20">
        <f t="shared" si="1"/>
        <v>1.6623276853056375E-2</v>
      </c>
      <c r="AM25" s="20">
        <v>3</v>
      </c>
      <c r="AN25" s="20">
        <f t="shared" si="2"/>
        <v>10.796666666666667</v>
      </c>
      <c r="AO25" s="20">
        <f t="shared" si="3"/>
        <v>8.1451417012433289E-2</v>
      </c>
      <c r="AP25" s="20">
        <v>3</v>
      </c>
      <c r="AQ25" s="20">
        <f t="shared" si="4"/>
        <v>3.3327272275993773</v>
      </c>
      <c r="AR25" s="20">
        <f t="shared" si="5"/>
        <v>6.6483600441012466E-2</v>
      </c>
      <c r="AS25" s="20">
        <v>3</v>
      </c>
    </row>
    <row r="26" spans="1:45" s="20" customFormat="1">
      <c r="A26" s="19" t="s">
        <v>57</v>
      </c>
      <c r="B26" s="19" t="s">
        <v>32</v>
      </c>
      <c r="C26" s="19">
        <v>0.86</v>
      </c>
      <c r="D26" s="19">
        <v>39.933849299999999</v>
      </c>
      <c r="E26" s="20">
        <v>-19.998000000000001</v>
      </c>
      <c r="F26" s="19">
        <v>15.1318635</v>
      </c>
      <c r="G26" s="20">
        <v>10.645999999999999</v>
      </c>
      <c r="H26" s="20">
        <v>3.0788997567946605</v>
      </c>
      <c r="I26" s="19" t="s">
        <v>33</v>
      </c>
      <c r="J26" s="19">
        <v>0.89</v>
      </c>
      <c r="K26" s="19">
        <v>38.912791400000003</v>
      </c>
      <c r="L26" s="20">
        <v>-20.004000000000001</v>
      </c>
      <c r="M26" s="19">
        <v>14.149744999999999</v>
      </c>
      <c r="N26" s="20">
        <v>10.596</v>
      </c>
      <c r="O26" s="20">
        <v>3.2084151787423267</v>
      </c>
      <c r="P26" s="19" t="s">
        <v>34</v>
      </c>
      <c r="Q26" s="19">
        <v>0.78</v>
      </c>
      <c r="R26" s="19">
        <v>38.073878499999999</v>
      </c>
      <c r="S26" s="19">
        <v>-20.013000000000002</v>
      </c>
      <c r="T26" s="19">
        <v>13.929694599999999</v>
      </c>
      <c r="U26" s="20">
        <v>10.523999999999999</v>
      </c>
      <c r="V26" s="20">
        <v>3.1888369553103244</v>
      </c>
      <c r="AK26" s="20">
        <f t="shared" si="0"/>
        <v>-20.004999999999999</v>
      </c>
      <c r="AL26" s="20">
        <f t="shared" si="1"/>
        <v>7.5498344352710354E-3</v>
      </c>
      <c r="AM26" s="20">
        <v>3</v>
      </c>
      <c r="AN26" s="20">
        <f t="shared" si="2"/>
        <v>10.588666666666667</v>
      </c>
      <c r="AO26" s="20">
        <f t="shared" si="3"/>
        <v>6.1329710037903599E-2</v>
      </c>
      <c r="AP26" s="20">
        <v>3</v>
      </c>
      <c r="AQ26" s="20">
        <f t="shared" si="4"/>
        <v>3.1587172969491042</v>
      </c>
      <c r="AR26" s="20">
        <f t="shared" si="5"/>
        <v>6.9813727127392242E-2</v>
      </c>
      <c r="AS26" s="20">
        <v>3</v>
      </c>
    </row>
    <row r="27" spans="1:45" s="20" customFormat="1">
      <c r="A27" s="19" t="s">
        <v>58</v>
      </c>
      <c r="B27" s="19" t="s">
        <v>32</v>
      </c>
      <c r="C27" s="19">
        <v>0.85</v>
      </c>
      <c r="D27" s="19">
        <v>29.382576199999999</v>
      </c>
      <c r="E27" s="20">
        <v>-19.817</v>
      </c>
      <c r="F27" s="19">
        <v>10.830788699999999</v>
      </c>
      <c r="G27" s="20">
        <v>9.5449999999999999</v>
      </c>
      <c r="H27" s="20">
        <v>3.1650208662397166</v>
      </c>
      <c r="I27" s="19" t="s">
        <v>33</v>
      </c>
      <c r="J27" s="19">
        <v>0.84</v>
      </c>
      <c r="K27" s="19">
        <v>26.212508400000001</v>
      </c>
      <c r="L27" s="20">
        <v>-19.783000000000001</v>
      </c>
      <c r="M27" s="19">
        <v>9.3118841000000003</v>
      </c>
      <c r="N27" s="20">
        <v>9.5060000000000002</v>
      </c>
      <c r="O27" s="20">
        <v>3.2841108707527837</v>
      </c>
      <c r="P27" s="19" t="s">
        <v>34</v>
      </c>
      <c r="Q27" s="19">
        <v>0.83</v>
      </c>
      <c r="R27" s="19">
        <v>24.3530327</v>
      </c>
      <c r="S27" s="19">
        <v>-19.779</v>
      </c>
      <c r="T27" s="19">
        <v>8.6951546000000004</v>
      </c>
      <c r="U27" s="20">
        <v>9.4420000000000002</v>
      </c>
      <c r="V27" s="20">
        <v>3.2675521931873797</v>
      </c>
      <c r="AK27" s="20">
        <f t="shared" si="0"/>
        <v>-19.793000000000003</v>
      </c>
      <c r="AL27" s="20">
        <f t="shared" si="1"/>
        <v>2.0880613017820928E-2</v>
      </c>
      <c r="AM27" s="20">
        <v>3</v>
      </c>
      <c r="AN27" s="20">
        <f t="shared" si="2"/>
        <v>9.4976666666666674</v>
      </c>
      <c r="AO27" s="20">
        <f t="shared" si="3"/>
        <v>5.2003205029433737E-2</v>
      </c>
      <c r="AP27" s="20">
        <v>3</v>
      </c>
      <c r="AQ27" s="20">
        <f t="shared" si="4"/>
        <v>3.238894643393293</v>
      </c>
      <c r="AR27" s="20">
        <f t="shared" si="5"/>
        <v>6.4510066376349304E-2</v>
      </c>
      <c r="AS27" s="20">
        <v>3</v>
      </c>
    </row>
    <row r="28" spans="1:45" s="20" customFormat="1">
      <c r="A28" s="19" t="s">
        <v>59</v>
      </c>
      <c r="B28" s="19" t="s">
        <v>32</v>
      </c>
      <c r="C28" s="19">
        <v>0.87</v>
      </c>
      <c r="D28" s="19">
        <v>42.876320999999997</v>
      </c>
      <c r="E28" s="20">
        <v>-20.55</v>
      </c>
      <c r="F28" s="19">
        <v>16.315359600000001</v>
      </c>
      <c r="G28" s="20">
        <v>10.748999999999999</v>
      </c>
      <c r="H28" s="20">
        <v>3.0659682487169944</v>
      </c>
      <c r="I28" s="19" t="s">
        <v>33</v>
      </c>
      <c r="J28" s="19">
        <v>0.74</v>
      </c>
      <c r="K28" s="19">
        <v>43.775694000000001</v>
      </c>
      <c r="L28" s="20">
        <v>-20.596</v>
      </c>
      <c r="M28" s="19">
        <v>15.9460465</v>
      </c>
      <c r="N28" s="20">
        <v>10.677</v>
      </c>
      <c r="O28" s="20">
        <v>3.2027777543480762</v>
      </c>
      <c r="P28" s="19" t="s">
        <v>34</v>
      </c>
      <c r="Q28" s="19">
        <v>0.89</v>
      </c>
      <c r="R28" s="19">
        <v>41.078485899999997</v>
      </c>
      <c r="S28" s="19">
        <v>-20.542000000000002</v>
      </c>
      <c r="T28" s="19">
        <v>15.078659200000001</v>
      </c>
      <c r="U28" s="20">
        <v>10.690999999999999</v>
      </c>
      <c r="V28" s="20">
        <v>3.1783263737843921</v>
      </c>
      <c r="AK28" s="20">
        <f t="shared" si="0"/>
        <v>-20.562666666666669</v>
      </c>
      <c r="AL28" s="20">
        <f t="shared" si="1"/>
        <v>2.9143323992525186E-2</v>
      </c>
      <c r="AM28" s="20">
        <v>3</v>
      </c>
      <c r="AN28" s="20">
        <f t="shared" si="2"/>
        <v>10.705666666666666</v>
      </c>
      <c r="AO28" s="20">
        <f t="shared" si="3"/>
        <v>3.817503547258741E-2</v>
      </c>
      <c r="AP28" s="20">
        <v>3</v>
      </c>
      <c r="AQ28" s="20">
        <f t="shared" si="4"/>
        <v>3.1490241256164873</v>
      </c>
      <c r="AR28" s="20">
        <f t="shared" si="5"/>
        <v>7.2960102237629526E-2</v>
      </c>
      <c r="AS28" s="20">
        <v>3</v>
      </c>
    </row>
    <row r="29" spans="1:45" s="20" customFormat="1">
      <c r="A29" s="19" t="s">
        <v>60</v>
      </c>
      <c r="B29" s="19" t="s">
        <v>32</v>
      </c>
      <c r="C29" s="19">
        <v>0.77</v>
      </c>
      <c r="D29" s="19">
        <v>40.8017003</v>
      </c>
      <c r="E29" s="20">
        <v>-20.034000000000002</v>
      </c>
      <c r="F29" s="19">
        <v>15.353667700000001</v>
      </c>
      <c r="G29" s="20">
        <v>10.548999999999999</v>
      </c>
      <c r="H29" s="20">
        <v>3.1003656333745804</v>
      </c>
      <c r="I29" s="19" t="s">
        <v>33</v>
      </c>
      <c r="J29" s="19">
        <v>0.84</v>
      </c>
      <c r="K29" s="19">
        <v>40.748848700000003</v>
      </c>
      <c r="L29" s="20">
        <v>-20.045000000000002</v>
      </c>
      <c r="M29" s="19">
        <v>14.739336399999999</v>
      </c>
      <c r="N29" s="20">
        <v>10.551</v>
      </c>
      <c r="O29" s="20">
        <v>3.2254046039232365</v>
      </c>
      <c r="P29" s="19" t="s">
        <v>34</v>
      </c>
      <c r="Q29" s="19">
        <v>0.75</v>
      </c>
      <c r="R29" s="19">
        <v>40.4964753</v>
      </c>
      <c r="S29" s="19">
        <v>-20.009</v>
      </c>
      <c r="T29" s="19">
        <v>14.716717900000001</v>
      </c>
      <c r="U29" s="20">
        <v>10.493</v>
      </c>
      <c r="V29" s="20">
        <v>3.2103549290701561</v>
      </c>
      <c r="AK29" s="20">
        <f t="shared" si="0"/>
        <v>-20.029333333333337</v>
      </c>
      <c r="AL29" s="20">
        <f t="shared" si="1"/>
        <v>1.8448125469363131E-2</v>
      </c>
      <c r="AM29" s="20">
        <v>3</v>
      </c>
      <c r="AN29" s="20">
        <f t="shared" si="2"/>
        <v>10.531000000000001</v>
      </c>
      <c r="AO29" s="20">
        <f t="shared" si="3"/>
        <v>3.2924155266308375E-2</v>
      </c>
      <c r="AP29" s="20">
        <v>3</v>
      </c>
      <c r="AQ29" s="20">
        <f t="shared" si="4"/>
        <v>3.1787083887893246</v>
      </c>
      <c r="AR29" s="20">
        <f t="shared" si="5"/>
        <v>6.8262827899059755E-2</v>
      </c>
      <c r="AS29" s="20">
        <v>3</v>
      </c>
    </row>
    <row r="30" spans="1:45" s="20" customFormat="1">
      <c r="A30" s="19" t="s">
        <v>61</v>
      </c>
      <c r="B30" s="19" t="s">
        <v>32</v>
      </c>
      <c r="C30" s="19">
        <v>0.7</v>
      </c>
      <c r="D30" s="19">
        <v>38.309787800000002</v>
      </c>
      <c r="E30" s="20">
        <v>-20.315000000000001</v>
      </c>
      <c r="F30" s="19">
        <v>14.3215536</v>
      </c>
      <c r="G30" s="20">
        <v>8.8339999999999996</v>
      </c>
      <c r="H30" s="20">
        <v>3.1208033486906994</v>
      </c>
      <c r="I30" s="19" t="s">
        <v>33</v>
      </c>
      <c r="J30" s="19">
        <v>0.84</v>
      </c>
      <c r="K30" s="19">
        <v>37.616656900000002</v>
      </c>
      <c r="L30" s="20">
        <v>-20.286000000000001</v>
      </c>
      <c r="M30" s="19">
        <v>13.4864865</v>
      </c>
      <c r="N30" s="20">
        <v>8.8239999999999998</v>
      </c>
      <c r="O30" s="20">
        <v>3.2540795348489522</v>
      </c>
      <c r="P30" s="19" t="s">
        <v>34</v>
      </c>
      <c r="Q30" s="19">
        <v>0.85</v>
      </c>
      <c r="R30" s="19">
        <v>38.632713600000002</v>
      </c>
      <c r="S30" s="19">
        <v>-20.286999999999999</v>
      </c>
      <c r="T30" s="19">
        <v>13.9386879</v>
      </c>
      <c r="U30" s="20">
        <v>8.7769999999999992</v>
      </c>
      <c r="V30" s="20">
        <v>3.2335539416159831</v>
      </c>
      <c r="AK30" s="20">
        <f t="shared" si="0"/>
        <v>-20.295999999999999</v>
      </c>
      <c r="AL30" s="20">
        <f t="shared" si="1"/>
        <v>1.6462077633154916E-2</v>
      </c>
      <c r="AM30" s="20">
        <v>3</v>
      </c>
      <c r="AN30" s="20">
        <f t="shared" si="2"/>
        <v>8.8116666666666674</v>
      </c>
      <c r="AO30" s="20">
        <f t="shared" si="3"/>
        <v>3.0435724623102851E-2</v>
      </c>
      <c r="AP30" s="20">
        <v>3</v>
      </c>
      <c r="AQ30" s="20">
        <f t="shared" si="4"/>
        <v>3.2028122750518784</v>
      </c>
      <c r="AR30" s="20">
        <f t="shared" si="5"/>
        <v>7.1759480186078986E-2</v>
      </c>
      <c r="AS30" s="20">
        <v>3</v>
      </c>
    </row>
    <row r="31" spans="1:45" s="20" customFormat="1">
      <c r="A31" s="19" t="s">
        <v>62</v>
      </c>
      <c r="B31" s="19" t="s">
        <v>32</v>
      </c>
      <c r="C31" s="19">
        <v>0.73</v>
      </c>
      <c r="D31" s="19">
        <v>45.259452699999997</v>
      </c>
      <c r="E31" s="20">
        <v>-20.242000000000001</v>
      </c>
      <c r="F31" s="19">
        <v>17.1393603</v>
      </c>
      <c r="G31" s="20">
        <v>8.3350000000000009</v>
      </c>
      <c r="H31" s="20">
        <v>3.0807856239924347</v>
      </c>
      <c r="I31" s="19" t="s">
        <v>33</v>
      </c>
      <c r="J31" s="19">
        <v>0.73</v>
      </c>
      <c r="K31" s="19">
        <v>44.863281499999999</v>
      </c>
      <c r="L31" s="20">
        <v>-20.269000000000002</v>
      </c>
      <c r="M31" s="19">
        <v>16.272124399999999</v>
      </c>
      <c r="N31" s="20">
        <v>8.2940000000000005</v>
      </c>
      <c r="O31" s="20">
        <v>3.2165741729047581</v>
      </c>
      <c r="P31" s="19" t="s">
        <v>34</v>
      </c>
      <c r="Q31" s="19">
        <v>0.81</v>
      </c>
      <c r="R31" s="19">
        <v>43.820394200000003</v>
      </c>
      <c r="S31" s="19">
        <v>-20.184000000000001</v>
      </c>
      <c r="T31" s="19">
        <v>15.995604999999999</v>
      </c>
      <c r="U31" s="20">
        <v>8.2789999999999999</v>
      </c>
      <c r="V31" s="20">
        <v>3.1961150099251228</v>
      </c>
      <c r="AK31" s="20">
        <f t="shared" si="0"/>
        <v>-20.231666666666669</v>
      </c>
      <c r="AL31" s="20">
        <f t="shared" si="1"/>
        <v>4.3431939092485418E-2</v>
      </c>
      <c r="AM31" s="20">
        <v>3</v>
      </c>
      <c r="AN31" s="20">
        <f t="shared" si="2"/>
        <v>8.3026666666666671</v>
      </c>
      <c r="AO31" s="20">
        <f t="shared" si="3"/>
        <v>2.8988503468329624E-2</v>
      </c>
      <c r="AP31" s="20">
        <v>3</v>
      </c>
      <c r="AQ31" s="20">
        <f t="shared" si="4"/>
        <v>3.1644916022741056</v>
      </c>
      <c r="AR31" s="20">
        <f t="shared" si="5"/>
        <v>7.3209715458574479E-2</v>
      </c>
      <c r="AS31" s="20">
        <v>3</v>
      </c>
    </row>
    <row r="32" spans="1:45" s="20" customFormat="1">
      <c r="A32" s="19" t="s">
        <v>63</v>
      </c>
      <c r="B32" s="19" t="s">
        <v>32</v>
      </c>
      <c r="C32" s="19">
        <v>0.79</v>
      </c>
      <c r="D32" s="19">
        <v>43.136904299999998</v>
      </c>
      <c r="E32" s="20">
        <v>-20.978000000000002</v>
      </c>
      <c r="F32" s="19">
        <v>16.109456099999999</v>
      </c>
      <c r="G32" s="20">
        <v>8.3350000000000009</v>
      </c>
      <c r="H32" s="20">
        <v>3.124027778318351</v>
      </c>
      <c r="I32" s="19" t="s">
        <v>33</v>
      </c>
      <c r="J32" s="19">
        <v>0.83</v>
      </c>
      <c r="K32" s="19">
        <v>41.975932499999999</v>
      </c>
      <c r="L32" s="20">
        <v>-20.789000000000001</v>
      </c>
      <c r="M32" s="19">
        <v>15.3273881</v>
      </c>
      <c r="N32" s="20">
        <v>8.277000000000001</v>
      </c>
      <c r="O32" s="20">
        <v>3.1950597799503755</v>
      </c>
      <c r="P32" s="19" t="s">
        <v>34</v>
      </c>
      <c r="Q32" s="19">
        <v>0.79</v>
      </c>
      <c r="R32" s="19">
        <v>41.0001082</v>
      </c>
      <c r="S32" s="19">
        <v>-20.75</v>
      </c>
      <c r="T32" s="19">
        <v>15.0739006</v>
      </c>
      <c r="U32" s="20">
        <v>8.3189999999999991</v>
      </c>
      <c r="V32" s="20">
        <v>3.1732635656803168</v>
      </c>
      <c r="AK32" s="20">
        <f t="shared" si="0"/>
        <v>-20.839000000000002</v>
      </c>
      <c r="AL32" s="20">
        <f t="shared" si="1"/>
        <v>0.12194670967270965</v>
      </c>
      <c r="AM32" s="20">
        <v>3</v>
      </c>
      <c r="AN32" s="20">
        <f t="shared" si="2"/>
        <v>8.3103333333333342</v>
      </c>
      <c r="AO32" s="20">
        <f t="shared" si="3"/>
        <v>2.9955522584880941E-2</v>
      </c>
      <c r="AP32" s="20">
        <v>3</v>
      </c>
      <c r="AQ32" s="20">
        <f t="shared" si="4"/>
        <v>3.1641170413163482</v>
      </c>
      <c r="AR32" s="20">
        <f t="shared" si="5"/>
        <v>3.6388603915491063E-2</v>
      </c>
      <c r="AS32" s="20">
        <v>3</v>
      </c>
    </row>
    <row r="33" spans="1:45" s="20" customFormat="1">
      <c r="A33" s="19" t="s">
        <v>64</v>
      </c>
      <c r="B33" s="19" t="s">
        <v>32</v>
      </c>
      <c r="C33" s="19">
        <v>0.85</v>
      </c>
      <c r="D33" s="19">
        <v>43.0132689</v>
      </c>
      <c r="E33" s="20">
        <v>-20.807000000000002</v>
      </c>
      <c r="F33" s="19">
        <v>16.507368100000001</v>
      </c>
      <c r="G33" s="20">
        <v>8.1909999999999989</v>
      </c>
      <c r="H33" s="20">
        <v>3.0399847356647971</v>
      </c>
      <c r="I33" s="19" t="s">
        <v>33</v>
      </c>
      <c r="J33" s="19">
        <v>0.75</v>
      </c>
      <c r="K33" s="19">
        <v>43.655089799999999</v>
      </c>
      <c r="L33" s="20">
        <v>-20.847000000000001</v>
      </c>
      <c r="M33" s="19">
        <v>16.023828099999999</v>
      </c>
      <c r="N33" s="20">
        <v>8.0760000000000005</v>
      </c>
      <c r="O33" s="20">
        <v>3.1784501045664615</v>
      </c>
      <c r="P33" s="19" t="s">
        <v>34</v>
      </c>
      <c r="Q33" s="19">
        <v>0.82</v>
      </c>
      <c r="R33" s="19">
        <v>42.748193800000003</v>
      </c>
      <c r="S33" s="19">
        <v>-20.771000000000001</v>
      </c>
      <c r="T33" s="19">
        <v>15.7734272</v>
      </c>
      <c r="U33" s="20">
        <v>8.1519999999999992</v>
      </c>
      <c r="V33" s="20">
        <v>3.1618298378849885</v>
      </c>
      <c r="AK33" s="20">
        <f t="shared" si="0"/>
        <v>-20.808333333333334</v>
      </c>
      <c r="AL33" s="20">
        <f t="shared" si="1"/>
        <v>3.8017539811688913E-2</v>
      </c>
      <c r="AM33" s="20">
        <v>3</v>
      </c>
      <c r="AN33" s="20">
        <f t="shared" si="2"/>
        <v>8.1396666666666651</v>
      </c>
      <c r="AO33" s="20">
        <f t="shared" si="3"/>
        <v>5.8483615939280274E-2</v>
      </c>
      <c r="AP33" s="20">
        <v>3</v>
      </c>
      <c r="AQ33" s="20">
        <f t="shared" si="4"/>
        <v>3.1267548927054158</v>
      </c>
      <c r="AR33" s="20">
        <f t="shared" si="5"/>
        <v>7.5603263360658118E-2</v>
      </c>
      <c r="AS33" s="20">
        <v>3</v>
      </c>
    </row>
    <row r="34" spans="1:45" s="20" customFormat="1">
      <c r="A34" s="19" t="s">
        <v>65</v>
      </c>
      <c r="B34" s="19" t="s">
        <v>32</v>
      </c>
      <c r="C34" s="19">
        <v>0.78</v>
      </c>
      <c r="D34" s="19">
        <v>43.070774999999998</v>
      </c>
      <c r="E34" s="20">
        <v>-20.321000000000002</v>
      </c>
      <c r="F34" s="19">
        <v>15.9242662</v>
      </c>
      <c r="G34" s="20">
        <v>10.635999999999999</v>
      </c>
      <c r="H34" s="20">
        <v>3.1555135331761788</v>
      </c>
      <c r="I34" s="19" t="s">
        <v>33</v>
      </c>
      <c r="J34" s="19">
        <v>0.75</v>
      </c>
      <c r="K34" s="19">
        <v>41.990028299999999</v>
      </c>
      <c r="L34" s="20">
        <v>-20.306000000000001</v>
      </c>
      <c r="M34" s="19">
        <v>14.920754199999999</v>
      </c>
      <c r="N34" s="20">
        <v>10.592000000000001</v>
      </c>
      <c r="O34" s="20">
        <v>3.2832366040853351</v>
      </c>
      <c r="P34" s="19" t="s">
        <v>34</v>
      </c>
      <c r="Q34" s="19">
        <v>0.85</v>
      </c>
      <c r="R34" s="19">
        <v>42.3835646</v>
      </c>
      <c r="S34" s="19">
        <v>-20.309999999999999</v>
      </c>
      <c r="T34" s="19">
        <v>15.1326491</v>
      </c>
      <c r="U34" s="20">
        <v>10.587</v>
      </c>
      <c r="V34" s="20">
        <v>3.2676031609913783</v>
      </c>
      <c r="AK34" s="20">
        <f t="shared" si="0"/>
        <v>-20.312333333333331</v>
      </c>
      <c r="AL34" s="20">
        <f t="shared" si="1"/>
        <v>7.7674534651546783E-3</v>
      </c>
      <c r="AM34" s="20">
        <v>3</v>
      </c>
      <c r="AN34" s="20">
        <f t="shared" si="2"/>
        <v>10.605</v>
      </c>
      <c r="AO34" s="20">
        <f t="shared" si="3"/>
        <v>2.6962937525425043E-2</v>
      </c>
      <c r="AP34" s="20">
        <v>3</v>
      </c>
      <c r="AQ34" s="20">
        <f t="shared" si="4"/>
        <v>3.2354510994176309</v>
      </c>
      <c r="AR34" s="20">
        <f t="shared" si="5"/>
        <v>6.9667869266957533E-2</v>
      </c>
      <c r="AS34" s="20">
        <v>3</v>
      </c>
    </row>
    <row r="35" spans="1:45">
      <c r="A35" s="3" t="s">
        <v>66</v>
      </c>
      <c r="B35" s="3" t="s">
        <v>67</v>
      </c>
      <c r="C35" s="3">
        <v>0.86</v>
      </c>
      <c r="D35" s="3">
        <v>45.640684700000001</v>
      </c>
      <c r="E35">
        <v>-20.192</v>
      </c>
      <c r="F35">
        <v>16.615117300000001</v>
      </c>
      <c r="G35">
        <v>11.459</v>
      </c>
      <c r="H35">
        <v>3.2047601303021396</v>
      </c>
      <c r="I35" s="3" t="s">
        <v>68</v>
      </c>
      <c r="J35" s="3">
        <v>0.76</v>
      </c>
      <c r="K35" s="3">
        <v>42.411456700000002</v>
      </c>
      <c r="L35" s="3">
        <v>-20.169</v>
      </c>
      <c r="M35" s="10">
        <v>15.861628100000001</v>
      </c>
      <c r="N35" s="11">
        <v>11.417</v>
      </c>
      <c r="O35">
        <v>0.23571898137529965</v>
      </c>
      <c r="P35" s="3" t="s">
        <v>69</v>
      </c>
      <c r="Q35" s="3">
        <v>0.9</v>
      </c>
      <c r="R35" s="3">
        <v>41.781250999999997</v>
      </c>
      <c r="S35" s="3">
        <v>-20.193000000000001</v>
      </c>
      <c r="T35" s="3">
        <v>15.4739586</v>
      </c>
      <c r="U35">
        <v>11.391</v>
      </c>
      <c r="V35">
        <f>(R35/T35)*(14/12)</f>
        <v>3.1501178265614165</v>
      </c>
      <c r="W35" s="3" t="s">
        <v>154</v>
      </c>
      <c r="X35" s="21">
        <v>0.8</v>
      </c>
      <c r="Y35" s="21">
        <v>44.116569296615943</v>
      </c>
      <c r="Z35" s="3">
        <v>-20.215</v>
      </c>
      <c r="AA35" s="22">
        <v>16.187893096475722</v>
      </c>
      <c r="AB35" s="3">
        <v>11.318</v>
      </c>
      <c r="AC35">
        <v>3.1794953512052384</v>
      </c>
      <c r="AK35" s="20">
        <f>AVERAGE(E35,S35,Z35)</f>
        <v>-20.200000000000003</v>
      </c>
      <c r="AL35" s="20">
        <f>STDEV(E35,S35,Z35)</f>
        <v>1.2999999999999491E-2</v>
      </c>
      <c r="AM35" s="20">
        <v>3</v>
      </c>
      <c r="AN35" s="20">
        <f>AVERAGE(G35,U35,AB35)</f>
        <v>11.389333333333333</v>
      </c>
      <c r="AO35" s="20">
        <f>STDEV(G35,U35,AB35)</f>
        <v>7.0514773865717931E-2</v>
      </c>
      <c r="AP35" s="20">
        <v>3</v>
      </c>
      <c r="AQ35" s="20">
        <f>AVERAGE(H35,V35,AC35)</f>
        <v>3.1781244360229315</v>
      </c>
      <c r="AR35" s="20">
        <f>STDEV(H35,V35,AC35)</f>
        <v>2.7346935767123347E-2</v>
      </c>
      <c r="AS35" s="20">
        <v>3</v>
      </c>
    </row>
    <row r="36" spans="1:45">
      <c r="A36" s="3" t="s">
        <v>70</v>
      </c>
      <c r="B36" s="3" t="s">
        <v>67</v>
      </c>
      <c r="C36" s="3">
        <v>0.82</v>
      </c>
      <c r="D36" s="3">
        <v>44.873719100000002</v>
      </c>
      <c r="E36">
        <v>-20.018999999999998</v>
      </c>
      <c r="F36">
        <v>16.453375399999999</v>
      </c>
      <c r="G36">
        <v>7.9359999999999999</v>
      </c>
      <c r="H36">
        <v>3.1818803747304849</v>
      </c>
      <c r="I36" s="3" t="s">
        <v>68</v>
      </c>
      <c r="J36" s="3">
        <v>0.88</v>
      </c>
      <c r="K36" s="3">
        <v>41.570224799999998</v>
      </c>
      <c r="L36" s="3">
        <v>-19.975000000000001</v>
      </c>
      <c r="M36" s="10">
        <v>15.659126000000001</v>
      </c>
      <c r="N36" s="11">
        <v>8.0289999999999999</v>
      </c>
      <c r="O36">
        <v>0.23706264133253027</v>
      </c>
      <c r="P36" s="3" t="s">
        <v>69</v>
      </c>
      <c r="Q36" s="3">
        <v>0.87</v>
      </c>
      <c r="R36" s="3">
        <v>42.013234699999998</v>
      </c>
      <c r="S36" s="3">
        <v>-20.061</v>
      </c>
      <c r="T36" s="3">
        <v>15.6042892</v>
      </c>
      <c r="U36">
        <v>7.8719999999999999</v>
      </c>
      <c r="V36">
        <f t="shared" ref="V36:V58" si="6">(R36/T36)*(14/12)</f>
        <v>3.1411517599490102</v>
      </c>
      <c r="W36" s="3" t="s">
        <v>154</v>
      </c>
      <c r="X36" s="21">
        <v>0.79</v>
      </c>
      <c r="Y36" s="21">
        <v>49.817373570667002</v>
      </c>
      <c r="Z36" s="3">
        <v>-20.050999999999998</v>
      </c>
      <c r="AA36" s="22">
        <v>18.367451865656449</v>
      </c>
      <c r="AB36" s="3">
        <v>7.851</v>
      </c>
      <c r="AC36">
        <v>3.164307688996955</v>
      </c>
      <c r="AK36" s="20">
        <f t="shared" ref="AK36:AK58" si="7">AVERAGE(E36,S36,Z36)</f>
        <v>-20.043666666666667</v>
      </c>
      <c r="AL36" s="20">
        <f t="shared" ref="AL36:AL58" si="8">STDEV(E36,S36,Z36)</f>
        <v>2.1939310229206414E-2</v>
      </c>
      <c r="AM36" s="20">
        <v>3</v>
      </c>
      <c r="AN36" s="20">
        <f t="shared" ref="AN36:AN58" si="9">AVERAGE(G36,U36,AB36)</f>
        <v>7.886333333333333</v>
      </c>
      <c r="AO36" s="20">
        <f t="shared" ref="AO36:AO58" si="10">STDEV(G36,U36,AB36)</f>
        <v>4.4275651698572803E-2</v>
      </c>
      <c r="AP36" s="20">
        <v>3</v>
      </c>
      <c r="AQ36" s="20">
        <f t="shared" ref="AQ36:AQ58" si="11">AVERAGE(H36,V36,AC36)</f>
        <v>3.16244660789215</v>
      </c>
      <c r="AR36" s="20">
        <f t="shared" ref="AR36:AR58" si="12">STDEV(H36,V36,AC36)</f>
        <v>2.0427988952988904E-2</v>
      </c>
      <c r="AS36" s="20">
        <v>3</v>
      </c>
    </row>
    <row r="37" spans="1:45">
      <c r="A37" s="3" t="s">
        <v>71</v>
      </c>
      <c r="B37" s="3" t="s">
        <v>67</v>
      </c>
      <c r="C37" s="3">
        <v>0.84</v>
      </c>
      <c r="D37" s="3">
        <v>37.914803200000001</v>
      </c>
      <c r="E37">
        <v>-19.576999999999998</v>
      </c>
      <c r="F37">
        <v>13.921267200000001</v>
      </c>
      <c r="G37">
        <v>9.6530000000000005</v>
      </c>
      <c r="H37">
        <v>3.1774361077321087</v>
      </c>
      <c r="I37" s="3" t="s">
        <v>68</v>
      </c>
      <c r="J37" s="3">
        <v>0.85</v>
      </c>
      <c r="K37" s="3">
        <v>36.559901500000002</v>
      </c>
      <c r="L37" s="3">
        <v>-19.555</v>
      </c>
      <c r="M37" s="10">
        <v>13.7085054</v>
      </c>
      <c r="N37" s="11">
        <v>9.9359999999999999</v>
      </c>
      <c r="O37">
        <v>0.27041670001123003</v>
      </c>
      <c r="P37" s="3" t="s">
        <v>69</v>
      </c>
      <c r="Q37" s="3">
        <v>0.78</v>
      </c>
      <c r="R37" s="3">
        <v>37.658123699999997</v>
      </c>
      <c r="S37" s="3">
        <v>-19.57</v>
      </c>
      <c r="T37" s="3">
        <v>14.032066500000001</v>
      </c>
      <c r="U37">
        <v>9.5839999999999996</v>
      </c>
      <c r="V37">
        <f t="shared" si="6"/>
        <v>3.1310055186810861</v>
      </c>
      <c r="W37" s="3" t="s">
        <v>154</v>
      </c>
      <c r="X37" s="21">
        <v>0.85</v>
      </c>
      <c r="Y37" s="21">
        <v>40.053687366487395</v>
      </c>
      <c r="Z37" s="3">
        <v>-19.593</v>
      </c>
      <c r="AA37" s="22">
        <v>14.714300940957903</v>
      </c>
      <c r="AB37" s="3">
        <v>9.5679999999999996</v>
      </c>
      <c r="AC37">
        <v>3.1757745145401755</v>
      </c>
      <c r="AK37" s="20">
        <f t="shared" si="7"/>
        <v>-19.579999999999998</v>
      </c>
      <c r="AL37" s="20">
        <f t="shared" si="8"/>
        <v>1.1789826122551691E-2</v>
      </c>
      <c r="AM37" s="20">
        <v>3</v>
      </c>
      <c r="AN37" s="20">
        <f t="shared" si="9"/>
        <v>9.6016666666666666</v>
      </c>
      <c r="AO37" s="20">
        <f t="shared" si="10"/>
        <v>4.5170049073842908E-2</v>
      </c>
      <c r="AP37" s="20">
        <v>3</v>
      </c>
      <c r="AQ37" s="20">
        <f t="shared" si="11"/>
        <v>3.1614053803177904</v>
      </c>
      <c r="AR37" s="20">
        <f t="shared" si="12"/>
        <v>2.6340157813345182E-2</v>
      </c>
      <c r="AS37" s="20">
        <v>3</v>
      </c>
    </row>
    <row r="38" spans="1:45">
      <c r="A38" s="3" t="s">
        <v>72</v>
      </c>
      <c r="B38" s="3" t="s">
        <v>67</v>
      </c>
      <c r="C38" s="3">
        <v>0.84</v>
      </c>
      <c r="D38" s="3">
        <v>43.863275000000002</v>
      </c>
      <c r="E38">
        <v>-20.09</v>
      </c>
      <c r="F38">
        <v>15.949955599999999</v>
      </c>
      <c r="G38">
        <v>10.535</v>
      </c>
      <c r="H38">
        <v>3.2083989521157878</v>
      </c>
      <c r="I38" s="3" t="s">
        <v>68</v>
      </c>
      <c r="J38" s="3">
        <v>0.86</v>
      </c>
      <c r="K38" s="3">
        <v>40.968195999999999</v>
      </c>
      <c r="L38" s="3">
        <v>-20.03</v>
      </c>
      <c r="M38" s="10">
        <v>15.315254299999999</v>
      </c>
      <c r="N38" s="11">
        <v>11.316000000000001</v>
      </c>
      <c r="O38">
        <v>0.24440548210823718</v>
      </c>
      <c r="P38" s="3" t="s">
        <v>69</v>
      </c>
      <c r="Q38" s="3">
        <v>0.78</v>
      </c>
      <c r="R38" s="3">
        <v>41.256470299999997</v>
      </c>
      <c r="S38" s="3">
        <v>-20.129000000000001</v>
      </c>
      <c r="T38" s="3">
        <v>15.2539189</v>
      </c>
      <c r="U38">
        <v>10.482999999999999</v>
      </c>
      <c r="V38">
        <f t="shared" si="6"/>
        <v>3.1554218295557699</v>
      </c>
      <c r="W38" s="3" t="s">
        <v>154</v>
      </c>
      <c r="X38" s="21">
        <v>0.81</v>
      </c>
      <c r="Y38" s="21">
        <v>47.34704806387041</v>
      </c>
      <c r="Z38" s="3">
        <v>-20.082000000000001</v>
      </c>
      <c r="AA38" s="22">
        <v>17.390014457005982</v>
      </c>
      <c r="AB38" s="3">
        <v>10.488</v>
      </c>
      <c r="AC38">
        <v>3.1764333996242375</v>
      </c>
      <c r="AK38" s="20">
        <f t="shared" si="7"/>
        <v>-20.100333333333335</v>
      </c>
      <c r="AL38" s="20">
        <f t="shared" si="8"/>
        <v>2.5146238950056916E-2</v>
      </c>
      <c r="AM38" s="20">
        <v>3</v>
      </c>
      <c r="AN38" s="20">
        <f t="shared" si="9"/>
        <v>10.502000000000001</v>
      </c>
      <c r="AO38" s="20">
        <f t="shared" si="10"/>
        <v>2.8687976575562706E-2</v>
      </c>
      <c r="AP38" s="20">
        <v>3</v>
      </c>
      <c r="AQ38" s="20">
        <f t="shared" si="11"/>
        <v>3.1800847270985986</v>
      </c>
      <c r="AR38" s="20">
        <f t="shared" si="12"/>
        <v>2.6676638148922703E-2</v>
      </c>
      <c r="AS38" s="20">
        <v>3</v>
      </c>
    </row>
    <row r="39" spans="1:45">
      <c r="A39" s="3" t="s">
        <v>73</v>
      </c>
      <c r="B39" s="3" t="s">
        <v>67</v>
      </c>
      <c r="C39" s="3">
        <v>0.87</v>
      </c>
      <c r="D39" s="3">
        <v>40.391213899999997</v>
      </c>
      <c r="E39">
        <v>-20.329999999999998</v>
      </c>
      <c r="F39">
        <v>14.4892199</v>
      </c>
      <c r="G39">
        <v>11.09</v>
      </c>
      <c r="H39">
        <v>3.2522857136934844</v>
      </c>
      <c r="I39" s="3" t="s">
        <v>68</v>
      </c>
      <c r="J39" s="3">
        <v>0.87</v>
      </c>
      <c r="K39" s="3">
        <v>39.675079599999997</v>
      </c>
      <c r="L39" s="3">
        <v>-20.228999999999999</v>
      </c>
      <c r="M39" s="10">
        <v>14.641508200000001</v>
      </c>
      <c r="N39" s="11">
        <v>11.585000000000001</v>
      </c>
      <c r="O39">
        <v>0.25914907677628446</v>
      </c>
      <c r="P39" s="3" t="s">
        <v>69</v>
      </c>
      <c r="Q39" s="3">
        <v>0.77</v>
      </c>
      <c r="R39" s="3">
        <v>40.3931057</v>
      </c>
      <c r="S39" s="3">
        <v>-20.331</v>
      </c>
      <c r="T39" s="3">
        <v>14.6709289</v>
      </c>
      <c r="U39">
        <v>11.022</v>
      </c>
      <c r="V39">
        <f t="shared" si="6"/>
        <v>3.2121544794163195</v>
      </c>
      <c r="W39" s="3" t="s">
        <v>154</v>
      </c>
      <c r="X39" s="21">
        <v>0.85</v>
      </c>
      <c r="Y39" s="21">
        <v>38.453020124715593</v>
      </c>
      <c r="Z39" s="3">
        <v>-20.356000000000002</v>
      </c>
      <c r="AA39" s="22">
        <v>13.910422554806452</v>
      </c>
      <c r="AB39" s="3">
        <v>10.944000000000001</v>
      </c>
      <c r="AC39">
        <v>3.2250534903173831</v>
      </c>
      <c r="AK39" s="20">
        <f t="shared" si="7"/>
        <v>-20.339000000000002</v>
      </c>
      <c r="AL39" s="20">
        <f t="shared" si="8"/>
        <v>1.4730919862657838E-2</v>
      </c>
      <c r="AM39" s="20">
        <v>3</v>
      </c>
      <c r="AN39" s="20">
        <f t="shared" si="9"/>
        <v>11.018666666666668</v>
      </c>
      <c r="AO39" s="20">
        <f t="shared" si="10"/>
        <v>7.3057055328922621E-2</v>
      </c>
      <c r="AP39" s="20">
        <v>3</v>
      </c>
      <c r="AQ39" s="20">
        <f t="shared" si="11"/>
        <v>3.2298312278090626</v>
      </c>
      <c r="AR39" s="20">
        <f t="shared" si="12"/>
        <v>2.0487778620600187E-2</v>
      </c>
      <c r="AS39" s="20">
        <v>3</v>
      </c>
    </row>
    <row r="40" spans="1:45">
      <c r="A40" s="3" t="s">
        <v>74</v>
      </c>
      <c r="B40" s="3" t="s">
        <v>67</v>
      </c>
      <c r="C40" s="3">
        <v>0.86</v>
      </c>
      <c r="D40" s="3">
        <v>42.616384199999999</v>
      </c>
      <c r="E40">
        <v>-20.709</v>
      </c>
      <c r="F40">
        <v>15.679412900000001</v>
      </c>
      <c r="G40">
        <v>9.7959999999999994</v>
      </c>
      <c r="H40">
        <v>3.1709806494093922</v>
      </c>
      <c r="I40" s="3" t="s">
        <v>68</v>
      </c>
      <c r="J40" s="3">
        <v>0.81</v>
      </c>
      <c r="K40" s="3">
        <v>41.154679600000001</v>
      </c>
      <c r="L40" s="3">
        <v>-20.651</v>
      </c>
      <c r="M40" s="10">
        <v>15.578853499999999</v>
      </c>
      <c r="N40" s="11">
        <v>10.476000000000001</v>
      </c>
      <c r="O40">
        <v>0.23746788711447592</v>
      </c>
      <c r="P40" s="3" t="s">
        <v>69</v>
      </c>
      <c r="Q40" s="3">
        <v>0.86</v>
      </c>
      <c r="R40" s="3">
        <v>42.473587600000002</v>
      </c>
      <c r="S40" s="3">
        <v>-20.747</v>
      </c>
      <c r="T40" s="3">
        <v>15.925463199999999</v>
      </c>
      <c r="U40">
        <v>9.7170000000000005</v>
      </c>
      <c r="V40">
        <f t="shared" si="6"/>
        <v>3.1115276362364566</v>
      </c>
      <c r="W40" s="3" t="s">
        <v>154</v>
      </c>
      <c r="X40" s="21">
        <v>0.75</v>
      </c>
      <c r="Y40" s="21">
        <v>46.394666347080509</v>
      </c>
      <c r="Z40" s="3">
        <v>-20.739000000000001</v>
      </c>
      <c r="AA40" s="22">
        <v>17.244572516306931</v>
      </c>
      <c r="AB40" s="3">
        <v>9.7140000000000004</v>
      </c>
      <c r="AC40">
        <v>3.1387911000447559</v>
      </c>
      <c r="AK40" s="20">
        <f t="shared" si="7"/>
        <v>-20.731666666666669</v>
      </c>
      <c r="AL40" s="20">
        <f t="shared" si="8"/>
        <v>2.0033305601755931E-2</v>
      </c>
      <c r="AM40" s="20">
        <v>3</v>
      </c>
      <c r="AN40" s="20">
        <f t="shared" si="9"/>
        <v>9.7423333333333328</v>
      </c>
      <c r="AO40" s="20">
        <f t="shared" si="10"/>
        <v>4.6500896048713672E-2</v>
      </c>
      <c r="AP40" s="20">
        <v>3</v>
      </c>
      <c r="AQ40" s="20">
        <f t="shared" si="11"/>
        <v>3.1404331285635347</v>
      </c>
      <c r="AR40" s="20">
        <f t="shared" si="12"/>
        <v>2.9760500450726233E-2</v>
      </c>
      <c r="AS40" s="20">
        <v>3</v>
      </c>
    </row>
    <row r="41" spans="1:45">
      <c r="A41" s="3" t="s">
        <v>75</v>
      </c>
      <c r="B41" s="3" t="s">
        <v>67</v>
      </c>
      <c r="C41" s="3">
        <v>0.74</v>
      </c>
      <c r="D41" s="3">
        <v>43.192915999999997</v>
      </c>
      <c r="E41">
        <v>-19.718</v>
      </c>
      <c r="F41">
        <v>15.538330699999999</v>
      </c>
      <c r="G41">
        <v>10.718</v>
      </c>
      <c r="H41">
        <v>3.243059779473823</v>
      </c>
      <c r="I41" s="3" t="s">
        <v>68</v>
      </c>
      <c r="J41" s="3">
        <v>0.85</v>
      </c>
      <c r="K41" s="3">
        <v>41.225015499999998</v>
      </c>
      <c r="L41" s="3">
        <v>-19.617999999999999</v>
      </c>
      <c r="M41" s="10">
        <v>15.3772263</v>
      </c>
      <c r="N41" s="11">
        <v>11.343999999999999</v>
      </c>
      <c r="O41">
        <v>0.2460502088546008</v>
      </c>
      <c r="P41" s="3" t="s">
        <v>69</v>
      </c>
      <c r="Q41" s="3">
        <v>0.74</v>
      </c>
      <c r="R41" s="3">
        <v>41.445317899999999</v>
      </c>
      <c r="S41" s="3">
        <v>-19.690999999999999</v>
      </c>
      <c r="T41" s="3">
        <v>15.2079374</v>
      </c>
      <c r="U41">
        <v>10.690999999999999</v>
      </c>
      <c r="V41">
        <f t="shared" si="6"/>
        <v>3.179449626307203</v>
      </c>
      <c r="W41" s="3" t="s">
        <v>154</v>
      </c>
      <c r="X41" s="21">
        <v>0.81</v>
      </c>
      <c r="Y41" s="21">
        <v>44.105130430089098</v>
      </c>
      <c r="Z41" s="3">
        <v>-19.655999999999999</v>
      </c>
      <c r="AA41" s="22">
        <v>16.169548955405826</v>
      </c>
      <c r="AB41" s="3">
        <v>10.593</v>
      </c>
      <c r="AC41">
        <v>3.1822771088842141</v>
      </c>
      <c r="AK41" s="20">
        <f t="shared" si="7"/>
        <v>-19.688333333333333</v>
      </c>
      <c r="AL41" s="20">
        <f t="shared" si="8"/>
        <v>3.1085902485425258E-2</v>
      </c>
      <c r="AM41" s="20">
        <v>3</v>
      </c>
      <c r="AN41" s="20">
        <f t="shared" si="9"/>
        <v>10.667333333333332</v>
      </c>
      <c r="AO41" s="20">
        <f t="shared" si="10"/>
        <v>6.5774868554283772E-2</v>
      </c>
      <c r="AP41" s="20">
        <v>3</v>
      </c>
      <c r="AQ41" s="20">
        <f t="shared" si="11"/>
        <v>3.2015955048884135</v>
      </c>
      <c r="AR41" s="20">
        <f t="shared" si="12"/>
        <v>3.5936933850865875E-2</v>
      </c>
      <c r="AS41" s="20">
        <v>3</v>
      </c>
    </row>
    <row r="42" spans="1:45">
      <c r="A42" s="3" t="s">
        <v>76</v>
      </c>
      <c r="B42" s="3" t="s">
        <v>77</v>
      </c>
      <c r="C42" s="3">
        <v>0.81</v>
      </c>
      <c r="D42" s="3">
        <v>42.750300699999997</v>
      </c>
      <c r="E42">
        <v>-20.396000000000001</v>
      </c>
      <c r="F42">
        <v>15.7451414</v>
      </c>
      <c r="G42">
        <v>9.0030000000000001</v>
      </c>
      <c r="H42">
        <v>3.1676661104273518</v>
      </c>
      <c r="I42" s="3" t="s">
        <v>68</v>
      </c>
      <c r="J42" s="3">
        <v>0.88</v>
      </c>
      <c r="K42" s="3">
        <v>40.8149649</v>
      </c>
      <c r="L42" s="3">
        <v>-20.341000000000001</v>
      </c>
      <c r="M42" s="10">
        <v>15.505494499999999</v>
      </c>
      <c r="N42" s="11">
        <v>9.7309999999999999</v>
      </c>
      <c r="O42">
        <v>0.23834199303770959</v>
      </c>
      <c r="P42" s="3" t="s">
        <v>69</v>
      </c>
      <c r="Q42" s="3">
        <v>0.9</v>
      </c>
      <c r="R42" s="3">
        <v>41.860951100000001</v>
      </c>
      <c r="S42" s="3">
        <v>-20.329999999999998</v>
      </c>
      <c r="T42" s="3">
        <v>15.590045999999999</v>
      </c>
      <c r="U42">
        <v>8.9710000000000001</v>
      </c>
      <c r="V42">
        <f t="shared" si="6"/>
        <v>3.1326255408953467</v>
      </c>
      <c r="W42" s="3" t="s">
        <v>154</v>
      </c>
      <c r="X42" s="21">
        <v>0.86</v>
      </c>
      <c r="Y42" s="21">
        <v>40.43886035136439</v>
      </c>
      <c r="Z42" s="3">
        <v>-20.428999999999998</v>
      </c>
      <c r="AA42" s="22">
        <v>14.947730930066253</v>
      </c>
      <c r="AB42" s="3">
        <v>8.9440000000000008</v>
      </c>
      <c r="AC42">
        <v>3.1562429529038902</v>
      </c>
      <c r="AK42" s="20">
        <f t="shared" si="7"/>
        <v>-20.385000000000002</v>
      </c>
      <c r="AL42" s="20">
        <f t="shared" si="8"/>
        <v>5.0408332644514602E-2</v>
      </c>
      <c r="AM42" s="20">
        <v>3</v>
      </c>
      <c r="AN42" s="20">
        <f t="shared" si="9"/>
        <v>8.972666666666667</v>
      </c>
      <c r="AO42" s="20">
        <f t="shared" si="10"/>
        <v>2.9535289626704403E-2</v>
      </c>
      <c r="AP42" s="20">
        <v>3</v>
      </c>
      <c r="AQ42" s="20">
        <f t="shared" si="11"/>
        <v>3.1521782014088626</v>
      </c>
      <c r="AR42" s="20">
        <f t="shared" si="12"/>
        <v>1.7870423381080417E-2</v>
      </c>
      <c r="AS42" s="20">
        <v>3</v>
      </c>
    </row>
    <row r="43" spans="1:45">
      <c r="A43" s="3" t="s">
        <v>78</v>
      </c>
      <c r="B43" s="3" t="s">
        <v>77</v>
      </c>
      <c r="C43" s="3">
        <v>0.76</v>
      </c>
      <c r="D43" s="3">
        <v>43.6520273</v>
      </c>
      <c r="E43">
        <v>-19.858999999999998</v>
      </c>
      <c r="F43">
        <v>15.6239422</v>
      </c>
      <c r="G43">
        <v>8.8729999999999993</v>
      </c>
      <c r="H43">
        <v>3.2595720421529295</v>
      </c>
      <c r="I43" s="3" t="s">
        <v>68</v>
      </c>
      <c r="J43" s="3">
        <v>0.88</v>
      </c>
      <c r="K43" s="3">
        <v>41.890539400000002</v>
      </c>
      <c r="L43" s="3">
        <v>-19.795000000000002</v>
      </c>
      <c r="M43" s="10">
        <v>15.4595079</v>
      </c>
      <c r="N43" s="11">
        <v>9.5519999999999996</v>
      </c>
      <c r="O43">
        <v>0.24598674639432849</v>
      </c>
      <c r="P43" s="3" t="s">
        <v>69</v>
      </c>
      <c r="Q43" s="3">
        <v>0.79</v>
      </c>
      <c r="R43" s="3">
        <v>41.6559977</v>
      </c>
      <c r="S43" s="3">
        <v>-19.838000000000001</v>
      </c>
      <c r="T43" s="3">
        <v>15.1071551</v>
      </c>
      <c r="U43">
        <v>8.802999999999999</v>
      </c>
      <c r="V43">
        <f t="shared" si="6"/>
        <v>3.216930233497989</v>
      </c>
      <c r="W43" s="3" t="s">
        <v>154</v>
      </c>
      <c r="X43" s="21">
        <v>0.72</v>
      </c>
      <c r="Y43" s="21">
        <v>42.745897305982773</v>
      </c>
      <c r="Z43" s="3">
        <v>-19.837</v>
      </c>
      <c r="AA43" s="22">
        <v>15.495899980844044</v>
      </c>
      <c r="AB43" s="3">
        <v>8.7420000000000009</v>
      </c>
      <c r="AC43">
        <v>3.2182844226728284</v>
      </c>
      <c r="AK43" s="20">
        <f t="shared" si="7"/>
        <v>-19.844666666666669</v>
      </c>
      <c r="AL43" s="20">
        <f t="shared" si="8"/>
        <v>1.2423096769054936E-2</v>
      </c>
      <c r="AM43" s="20">
        <v>3</v>
      </c>
      <c r="AN43" s="20">
        <f t="shared" si="9"/>
        <v>8.8059999999999992</v>
      </c>
      <c r="AO43" s="20">
        <f t="shared" si="10"/>
        <v>6.5551506466288795E-2</v>
      </c>
      <c r="AP43" s="20">
        <v>3</v>
      </c>
      <c r="AQ43" s="20">
        <f t="shared" si="11"/>
        <v>3.2315955661079161</v>
      </c>
      <c r="AR43" s="20">
        <f t="shared" si="12"/>
        <v>2.4237798291165777E-2</v>
      </c>
      <c r="AS43" s="20">
        <v>3</v>
      </c>
    </row>
    <row r="44" spans="1:45">
      <c r="A44" s="3" t="s">
        <v>79</v>
      </c>
      <c r="B44" s="3" t="s">
        <v>77</v>
      </c>
      <c r="C44" s="3">
        <v>0.87</v>
      </c>
      <c r="D44" s="3">
        <v>43.291477800000003</v>
      </c>
      <c r="E44">
        <v>-20.593</v>
      </c>
      <c r="F44">
        <v>15.7579739</v>
      </c>
      <c r="G44">
        <v>9.234</v>
      </c>
      <c r="H44">
        <v>3.2051534302896649</v>
      </c>
      <c r="I44" s="3" t="s">
        <v>68</v>
      </c>
      <c r="J44" s="3">
        <v>0.79</v>
      </c>
      <c r="K44" s="3">
        <v>40.600039700000004</v>
      </c>
      <c r="L44" s="3">
        <v>-20.558</v>
      </c>
      <c r="M44" s="10">
        <v>15.307119999999999</v>
      </c>
      <c r="N44" s="11">
        <v>9.9550000000000001</v>
      </c>
      <c r="O44">
        <v>0.2442879959568669</v>
      </c>
      <c r="P44" s="3" t="s">
        <v>69</v>
      </c>
      <c r="Q44" s="3">
        <v>0.83</v>
      </c>
      <c r="R44" s="3">
        <v>40.564349499999999</v>
      </c>
      <c r="S44" s="3">
        <v>-20.683</v>
      </c>
      <c r="T44" s="3">
        <v>14.9354321</v>
      </c>
      <c r="U44">
        <v>9.1939999999999991</v>
      </c>
      <c r="V44">
        <f t="shared" si="6"/>
        <v>3.1686444757541814</v>
      </c>
      <c r="W44" s="3" t="s">
        <v>154</v>
      </c>
      <c r="X44" s="21">
        <v>0.9</v>
      </c>
      <c r="Y44" s="21">
        <v>40.932006964566845</v>
      </c>
      <c r="Z44" s="3">
        <v>-20.631</v>
      </c>
      <c r="AA44" s="22">
        <v>15.252753575427725</v>
      </c>
      <c r="AB44" s="3">
        <v>9.1199999999999992</v>
      </c>
      <c r="AC44">
        <v>3.1308450562172574</v>
      </c>
      <c r="AK44" s="20">
        <f t="shared" si="7"/>
        <v>-20.635666666666665</v>
      </c>
      <c r="AL44" s="20">
        <f t="shared" si="8"/>
        <v>4.5181116999619714E-2</v>
      </c>
      <c r="AM44" s="20">
        <v>3</v>
      </c>
      <c r="AN44" s="20">
        <f t="shared" si="9"/>
        <v>9.1826666666666643</v>
      </c>
      <c r="AO44" s="20">
        <f t="shared" si="10"/>
        <v>5.7838856604650921E-2</v>
      </c>
      <c r="AP44" s="20">
        <v>3</v>
      </c>
      <c r="AQ44" s="20">
        <f t="shared" si="11"/>
        <v>3.1682143207537012</v>
      </c>
      <c r="AR44" s="20">
        <f t="shared" si="12"/>
        <v>3.7156054544509175E-2</v>
      </c>
      <c r="AS44" s="20">
        <v>3</v>
      </c>
    </row>
    <row r="45" spans="1:45">
      <c r="A45" s="3" t="s">
        <v>80</v>
      </c>
      <c r="B45" s="3" t="s">
        <v>77</v>
      </c>
      <c r="C45" s="3">
        <v>0.82</v>
      </c>
      <c r="D45" s="3">
        <v>42.441119899999997</v>
      </c>
      <c r="E45">
        <v>-19.864000000000001</v>
      </c>
      <c r="F45">
        <v>15.6106874</v>
      </c>
      <c r="G45">
        <v>10.028</v>
      </c>
      <c r="H45">
        <v>3.1718423804536204</v>
      </c>
      <c r="I45" s="3" t="s">
        <v>68</v>
      </c>
      <c r="J45" s="3">
        <v>0.86</v>
      </c>
      <c r="K45" s="3">
        <v>39.477884099999997</v>
      </c>
      <c r="L45" s="3">
        <v>-19.780999999999999</v>
      </c>
      <c r="M45" s="10">
        <v>15.034034399999999</v>
      </c>
      <c r="N45" s="11">
        <v>10.739000000000001</v>
      </c>
      <c r="O45">
        <v>0.24614036916104776</v>
      </c>
      <c r="P45" s="3" t="s">
        <v>81</v>
      </c>
      <c r="Q45" s="3">
        <v>0.83</v>
      </c>
      <c r="R45" s="3">
        <v>39.045164499999998</v>
      </c>
      <c r="S45" s="3">
        <v>-19.867999999999999</v>
      </c>
      <c r="T45" s="3">
        <v>14.5817484</v>
      </c>
      <c r="U45">
        <v>9.9619999999999997</v>
      </c>
      <c r="V45">
        <f t="shared" si="6"/>
        <v>3.1239526747469228</v>
      </c>
      <c r="W45" s="3" t="s">
        <v>154</v>
      </c>
      <c r="X45" s="21">
        <v>0.84</v>
      </c>
      <c r="Y45" s="21">
        <v>40.482398715483008</v>
      </c>
      <c r="Z45" s="3">
        <v>-19.895</v>
      </c>
      <c r="AA45" s="22">
        <v>15.162860731329626</v>
      </c>
      <c r="AB45" s="3">
        <v>9.9429999999999996</v>
      </c>
      <c r="AC45">
        <v>3.1148123038865356</v>
      </c>
      <c r="AK45" s="20">
        <f t="shared" si="7"/>
        <v>-19.875666666666664</v>
      </c>
      <c r="AL45" s="20">
        <f t="shared" si="8"/>
        <v>1.6862186493255472E-2</v>
      </c>
      <c r="AM45" s="20">
        <v>3</v>
      </c>
      <c r="AN45" s="20">
        <f t="shared" si="9"/>
        <v>9.977666666666666</v>
      </c>
      <c r="AO45" s="20">
        <f t="shared" si="10"/>
        <v>4.4613152021947232E-2</v>
      </c>
      <c r="AP45" s="20">
        <v>3</v>
      </c>
      <c r="AQ45" s="20">
        <f t="shared" si="11"/>
        <v>3.1368691196956928</v>
      </c>
      <c r="AR45" s="20">
        <f t="shared" si="12"/>
        <v>3.0630594524067696E-2</v>
      </c>
      <c r="AS45" s="20">
        <v>3</v>
      </c>
    </row>
    <row r="46" spans="1:45">
      <c r="A46" s="3" t="s">
        <v>82</v>
      </c>
      <c r="B46" s="3" t="s">
        <v>77</v>
      </c>
      <c r="C46" s="3">
        <v>0.85</v>
      </c>
      <c r="D46" s="3">
        <v>43.009911000000002</v>
      </c>
      <c r="E46">
        <v>-20.355</v>
      </c>
      <c r="F46">
        <v>15.390121600000001</v>
      </c>
      <c r="G46">
        <v>9.2530000000000001</v>
      </c>
      <c r="H46">
        <v>3.2604180008558221</v>
      </c>
      <c r="I46" s="3" t="s">
        <v>68</v>
      </c>
      <c r="J46" s="3">
        <v>0.82</v>
      </c>
      <c r="K46" s="3">
        <v>40.005428899999998</v>
      </c>
      <c r="L46" s="3">
        <v>-20.227</v>
      </c>
      <c r="M46" s="10">
        <v>14.9100012</v>
      </c>
      <c r="N46" s="11">
        <v>9.7539999999999996</v>
      </c>
      <c r="O46">
        <v>0.25511875887699187</v>
      </c>
      <c r="P46" s="3" t="s">
        <v>81</v>
      </c>
      <c r="Q46" s="3">
        <v>0.88</v>
      </c>
      <c r="R46" s="3">
        <v>41.064460400000002</v>
      </c>
      <c r="S46" s="3">
        <v>-20.227</v>
      </c>
      <c r="T46" s="3">
        <v>15.0880948</v>
      </c>
      <c r="U46">
        <v>9.145999999999999</v>
      </c>
      <c r="V46">
        <f t="shared" si="6"/>
        <v>3.1752542496838854</v>
      </c>
      <c r="W46" s="3" t="s">
        <v>154</v>
      </c>
      <c r="X46" s="21">
        <v>0.8</v>
      </c>
      <c r="Y46" s="21">
        <v>41.009943674564035</v>
      </c>
      <c r="Z46" s="3">
        <v>-20.341999999999999</v>
      </c>
      <c r="AA46" s="22">
        <v>15.140005912831699</v>
      </c>
      <c r="AB46" s="3">
        <v>9.0920000000000005</v>
      </c>
      <c r="AC46">
        <v>3.160166155974951</v>
      </c>
      <c r="AK46" s="20">
        <f t="shared" si="7"/>
        <v>-20.308</v>
      </c>
      <c r="AL46" s="20">
        <f t="shared" si="8"/>
        <v>7.0448562795843828E-2</v>
      </c>
      <c r="AM46" s="20">
        <v>3</v>
      </c>
      <c r="AN46" s="20">
        <f t="shared" si="9"/>
        <v>9.163666666666666</v>
      </c>
      <c r="AO46" s="20">
        <f t="shared" si="10"/>
        <v>8.1941035710645746E-2</v>
      </c>
      <c r="AP46" s="20">
        <v>3</v>
      </c>
      <c r="AQ46" s="20">
        <f t="shared" si="11"/>
        <v>3.198612802171553</v>
      </c>
      <c r="AR46" s="20">
        <f t="shared" si="12"/>
        <v>5.4053904403325935E-2</v>
      </c>
      <c r="AS46" s="20">
        <v>3</v>
      </c>
    </row>
    <row r="47" spans="1:45">
      <c r="A47" s="3" t="s">
        <v>83</v>
      </c>
      <c r="B47" s="3" t="s">
        <v>77</v>
      </c>
      <c r="C47" s="3">
        <v>0.87</v>
      </c>
      <c r="D47" s="3">
        <v>42.319936900000002</v>
      </c>
      <c r="E47">
        <v>-20.440999999999999</v>
      </c>
      <c r="F47">
        <v>15.461812200000001</v>
      </c>
      <c r="G47">
        <v>8.3030000000000008</v>
      </c>
      <c r="H47">
        <v>3.1932388699344485</v>
      </c>
      <c r="I47" s="3" t="s">
        <v>68</v>
      </c>
      <c r="J47" s="3">
        <v>0.76</v>
      </c>
      <c r="K47" s="3">
        <v>44.610487300000003</v>
      </c>
      <c r="L47" s="3">
        <v>-20.465</v>
      </c>
      <c r="M47" s="10">
        <v>16.740618600000001</v>
      </c>
      <c r="N47" s="11">
        <v>8.9979999999999993</v>
      </c>
      <c r="O47">
        <v>0.22253928825884944</v>
      </c>
      <c r="P47" s="3" t="s">
        <v>81</v>
      </c>
      <c r="Q47" s="3">
        <v>0.78</v>
      </c>
      <c r="R47" s="3">
        <v>41.818411300000001</v>
      </c>
      <c r="S47" s="3">
        <v>-20.478000000000002</v>
      </c>
      <c r="T47" s="3">
        <v>15.520592000000001</v>
      </c>
      <c r="U47">
        <v>8.2219999999999995</v>
      </c>
      <c r="V47">
        <f t="shared" si="6"/>
        <v>3.1434462368875282</v>
      </c>
      <c r="W47" s="3" t="s">
        <v>154</v>
      </c>
      <c r="X47" s="21">
        <v>0.85</v>
      </c>
      <c r="Y47" s="21">
        <v>43.663433592361365</v>
      </c>
      <c r="Z47" s="3">
        <v>-20.481999999999999</v>
      </c>
      <c r="AA47" s="22">
        <v>16.22003015964486</v>
      </c>
      <c r="AB47" s="3">
        <v>8.2149999999999999</v>
      </c>
      <c r="AC47">
        <v>3.1406028239800108</v>
      </c>
      <c r="AK47" s="20">
        <f t="shared" si="7"/>
        <v>-20.466999999999999</v>
      </c>
      <c r="AL47" s="20">
        <f t="shared" si="8"/>
        <v>2.2605309110915382E-2</v>
      </c>
      <c r="AM47" s="20">
        <v>3</v>
      </c>
      <c r="AN47" s="20">
        <f t="shared" si="9"/>
        <v>8.2466666666666661</v>
      </c>
      <c r="AO47" s="20">
        <f t="shared" si="10"/>
        <v>4.8911484677255458E-2</v>
      </c>
      <c r="AP47" s="20">
        <v>3</v>
      </c>
      <c r="AQ47" s="20">
        <f t="shared" si="11"/>
        <v>3.1590959769339957</v>
      </c>
      <c r="AR47" s="20">
        <f t="shared" si="12"/>
        <v>2.9602771932218254E-2</v>
      </c>
      <c r="AS47" s="20">
        <v>3</v>
      </c>
    </row>
    <row r="48" spans="1:45">
      <c r="A48" s="3" t="s">
        <v>84</v>
      </c>
      <c r="B48" s="3" t="s">
        <v>77</v>
      </c>
      <c r="C48" s="3">
        <v>0.78</v>
      </c>
      <c r="D48" s="3">
        <v>37.620380099999998</v>
      </c>
      <c r="E48">
        <v>-19.97</v>
      </c>
      <c r="F48">
        <v>13.8661827</v>
      </c>
      <c r="G48">
        <v>10.946</v>
      </c>
      <c r="H48">
        <v>3.1652866834071065</v>
      </c>
      <c r="I48" s="3" t="s">
        <v>68</v>
      </c>
      <c r="J48" s="3">
        <v>0.83</v>
      </c>
      <c r="K48" s="3">
        <v>36.513326499999998</v>
      </c>
      <c r="L48" s="3">
        <v>-19.901</v>
      </c>
      <c r="M48" s="10">
        <v>13.8561242</v>
      </c>
      <c r="N48" s="11">
        <v>11.535</v>
      </c>
      <c r="O48">
        <v>0.26651280045360431</v>
      </c>
      <c r="P48" s="3" t="s">
        <v>81</v>
      </c>
      <c r="Q48" s="3">
        <v>0.8</v>
      </c>
      <c r="R48" s="3">
        <v>37.463057800000001</v>
      </c>
      <c r="S48" s="3">
        <v>-19.991</v>
      </c>
      <c r="T48" s="3">
        <v>14.0847745</v>
      </c>
      <c r="U48">
        <v>10.876999999999999</v>
      </c>
      <c r="V48">
        <f t="shared" si="6"/>
        <v>3.1031310275266866</v>
      </c>
      <c r="W48" s="3" t="s">
        <v>154</v>
      </c>
      <c r="X48" s="21">
        <v>0.79</v>
      </c>
      <c r="Y48" s="21">
        <v>39.33107988594967</v>
      </c>
      <c r="Z48" s="3">
        <v>-19.913</v>
      </c>
      <c r="AA48" s="22">
        <v>14.709858847081096</v>
      </c>
      <c r="AB48" s="3">
        <v>10.805</v>
      </c>
      <c r="AC48">
        <v>3.1194221742003037</v>
      </c>
      <c r="AK48" s="20">
        <f t="shared" si="7"/>
        <v>-19.957999999999998</v>
      </c>
      <c r="AL48" s="20">
        <f t="shared" si="8"/>
        <v>4.036087214122068E-2</v>
      </c>
      <c r="AM48" s="20">
        <v>3</v>
      </c>
      <c r="AN48" s="20">
        <f t="shared" si="9"/>
        <v>10.875999999999999</v>
      </c>
      <c r="AO48" s="20">
        <f t="shared" si="10"/>
        <v>7.0505318948289278E-2</v>
      </c>
      <c r="AP48" s="20">
        <v>3</v>
      </c>
      <c r="AQ48" s="20">
        <f t="shared" si="11"/>
        <v>3.1292799617113656</v>
      </c>
      <c r="AR48" s="20">
        <f t="shared" si="12"/>
        <v>3.2229076475152552E-2</v>
      </c>
      <c r="AS48" s="20">
        <v>3</v>
      </c>
    </row>
    <row r="49" spans="1:45">
      <c r="A49" s="3" t="s">
        <v>85</v>
      </c>
      <c r="B49" s="3" t="s">
        <v>77</v>
      </c>
      <c r="C49" s="3">
        <v>0.82</v>
      </c>
      <c r="D49" s="3">
        <v>42.378929900000003</v>
      </c>
      <c r="E49">
        <v>-20.157</v>
      </c>
      <c r="F49">
        <v>15.378394699999999</v>
      </c>
      <c r="G49">
        <v>9.1140000000000008</v>
      </c>
      <c r="H49">
        <v>3.2150354993381294</v>
      </c>
      <c r="I49" s="3" t="s">
        <v>68</v>
      </c>
      <c r="J49" s="3">
        <v>0.82</v>
      </c>
      <c r="K49" s="3">
        <v>40.851249099999997</v>
      </c>
      <c r="L49" s="3">
        <v>-20.052</v>
      </c>
      <c r="M49" s="10">
        <v>15.3232961</v>
      </c>
      <c r="N49" s="11">
        <v>9.7509999999999994</v>
      </c>
      <c r="O49">
        <v>0.244782501411548</v>
      </c>
      <c r="P49" s="3" t="s">
        <v>81</v>
      </c>
      <c r="Q49" s="3">
        <v>0.86</v>
      </c>
      <c r="R49" s="3">
        <v>40.600479800000002</v>
      </c>
      <c r="S49" s="3">
        <v>-20.047000000000001</v>
      </c>
      <c r="T49" s="3">
        <v>14.987215900000001</v>
      </c>
      <c r="U49">
        <v>9.0389999999999997</v>
      </c>
      <c r="V49">
        <f t="shared" si="6"/>
        <v>3.160508712851287</v>
      </c>
      <c r="W49" s="3" t="s">
        <v>154</v>
      </c>
      <c r="X49" s="21">
        <v>0.78</v>
      </c>
      <c r="Y49" s="21">
        <v>45.034634104269372</v>
      </c>
      <c r="Z49" s="3">
        <v>-20.062999999999999</v>
      </c>
      <c r="AA49" s="22">
        <v>16.794464846907431</v>
      </c>
      <c r="AB49" s="3">
        <v>9.0429999999999993</v>
      </c>
      <c r="AC49">
        <v>3.1284358825316096</v>
      </c>
      <c r="AK49" s="20">
        <f t="shared" si="7"/>
        <v>-20.088999999999999</v>
      </c>
      <c r="AL49" s="20">
        <f t="shared" si="8"/>
        <v>5.9430631832414565E-2</v>
      </c>
      <c r="AM49" s="20">
        <v>3</v>
      </c>
      <c r="AN49" s="20">
        <f t="shared" si="9"/>
        <v>9.0653333333333332</v>
      </c>
      <c r="AO49" s="20">
        <f t="shared" si="10"/>
        <v>4.2193996413392686E-2</v>
      </c>
      <c r="AP49" s="20">
        <v>3</v>
      </c>
      <c r="AQ49" s="20">
        <f t="shared" si="11"/>
        <v>3.1679933649070087</v>
      </c>
      <c r="AR49" s="20">
        <f t="shared" si="12"/>
        <v>4.3782284317465982E-2</v>
      </c>
      <c r="AS49" s="20">
        <v>3</v>
      </c>
    </row>
    <row r="50" spans="1:45">
      <c r="A50" s="3" t="s">
        <v>86</v>
      </c>
      <c r="B50" s="3" t="s">
        <v>77</v>
      </c>
      <c r="C50" s="3">
        <v>0.88</v>
      </c>
      <c r="D50" s="3">
        <v>39.346357599999997</v>
      </c>
      <c r="E50">
        <v>-20.190999999999999</v>
      </c>
      <c r="F50">
        <v>14.358825599999999</v>
      </c>
      <c r="G50">
        <v>9.6479999999999997</v>
      </c>
      <c r="H50">
        <v>3.1969246751396345</v>
      </c>
      <c r="I50" s="3" t="s">
        <v>68</v>
      </c>
      <c r="J50" s="3">
        <v>0.8</v>
      </c>
      <c r="K50" s="3">
        <v>37.6504555</v>
      </c>
      <c r="L50" s="3">
        <v>-20.158999999999999</v>
      </c>
      <c r="M50" s="10">
        <v>14.1362752</v>
      </c>
      <c r="N50" s="11">
        <v>10.141999999999999</v>
      </c>
      <c r="O50">
        <v>0.26384216503719271</v>
      </c>
      <c r="P50" s="3" t="s">
        <v>81</v>
      </c>
      <c r="Q50" s="3">
        <v>0.85</v>
      </c>
      <c r="R50" s="3">
        <v>38.157695400000001</v>
      </c>
      <c r="S50" s="3">
        <v>-20.199000000000002</v>
      </c>
      <c r="T50" s="3">
        <v>14.2495376</v>
      </c>
      <c r="U50">
        <v>9.5719999999999992</v>
      </c>
      <c r="V50">
        <f t="shared" si="6"/>
        <v>3.1241232206720873</v>
      </c>
      <c r="W50" s="3" t="s">
        <v>154</v>
      </c>
      <c r="X50" s="21">
        <v>0.9</v>
      </c>
      <c r="Y50" s="21">
        <v>37.282857633975084</v>
      </c>
      <c r="Z50" s="3">
        <v>-20.263000000000002</v>
      </c>
      <c r="AA50" s="22">
        <v>13.850047763014576</v>
      </c>
      <c r="AB50" s="3">
        <v>9.5459999999999994</v>
      </c>
      <c r="AC50">
        <v>3.1405427608554466</v>
      </c>
      <c r="AK50" s="20">
        <f t="shared" si="7"/>
        <v>-20.21766666666667</v>
      </c>
      <c r="AL50" s="20">
        <f t="shared" si="8"/>
        <v>3.9463062898530916E-2</v>
      </c>
      <c r="AM50" s="20">
        <v>3</v>
      </c>
      <c r="AN50" s="20">
        <f t="shared" si="9"/>
        <v>9.5886666666666667</v>
      </c>
      <c r="AO50" s="20">
        <f t="shared" si="10"/>
        <v>5.300314456080276E-2</v>
      </c>
      <c r="AP50" s="20">
        <v>3</v>
      </c>
      <c r="AQ50" s="20">
        <f t="shared" si="11"/>
        <v>3.1538635522223895</v>
      </c>
      <c r="AR50" s="20">
        <f t="shared" si="12"/>
        <v>3.8185017416898011E-2</v>
      </c>
      <c r="AS50" s="20">
        <v>3</v>
      </c>
    </row>
    <row r="51" spans="1:45">
      <c r="A51" s="3" t="s">
        <v>87</v>
      </c>
      <c r="B51" s="3" t="s">
        <v>77</v>
      </c>
      <c r="C51" s="3">
        <v>0.8</v>
      </c>
      <c r="D51" s="3">
        <v>40.2725607</v>
      </c>
      <c r="E51">
        <v>-20.526</v>
      </c>
      <c r="F51">
        <v>14.719009700000001</v>
      </c>
      <c r="G51">
        <v>10.882999999999999</v>
      </c>
      <c r="H51">
        <v>3.1921070172268453</v>
      </c>
      <c r="I51" s="3" t="s">
        <v>68</v>
      </c>
      <c r="J51" s="3">
        <v>0.76</v>
      </c>
      <c r="K51" s="3">
        <v>39.374065899999998</v>
      </c>
      <c r="L51" s="3">
        <v>-20.477</v>
      </c>
      <c r="M51" s="10">
        <v>14.7333046</v>
      </c>
      <c r="N51" s="11">
        <v>11.519</v>
      </c>
      <c r="O51">
        <v>0.25276914816729706</v>
      </c>
      <c r="P51" s="3" t="s">
        <v>81</v>
      </c>
      <c r="Q51" s="3">
        <v>0.78</v>
      </c>
      <c r="R51" s="3">
        <v>40.5727732</v>
      </c>
      <c r="S51" s="3">
        <v>-20.526</v>
      </c>
      <c r="T51" s="3">
        <v>15.0340919</v>
      </c>
      <c r="U51">
        <v>10.836</v>
      </c>
      <c r="V51">
        <f t="shared" si="6"/>
        <v>3.1485042383349189</v>
      </c>
      <c r="W51" s="3" t="s">
        <v>154</v>
      </c>
      <c r="X51" s="21">
        <v>0.78</v>
      </c>
      <c r="Y51" s="21">
        <v>39.907830244063952</v>
      </c>
      <c r="Z51" s="3">
        <v>-20.596</v>
      </c>
      <c r="AA51" s="22">
        <v>14.728148441699023</v>
      </c>
      <c r="AB51" s="3">
        <v>10.784000000000001</v>
      </c>
      <c r="AC51">
        <v>3.1612347926179831</v>
      </c>
      <c r="AK51" s="20">
        <f t="shared" si="7"/>
        <v>-20.549333333333333</v>
      </c>
      <c r="AL51" s="20">
        <f t="shared" si="8"/>
        <v>4.0414518843273968E-2</v>
      </c>
      <c r="AM51" s="20">
        <v>3</v>
      </c>
      <c r="AN51" s="20">
        <f t="shared" si="9"/>
        <v>10.834333333333333</v>
      </c>
      <c r="AO51" s="20">
        <f t="shared" si="10"/>
        <v>4.9521039299809291E-2</v>
      </c>
      <c r="AP51" s="20">
        <v>3</v>
      </c>
      <c r="AQ51" s="20">
        <f t="shared" si="11"/>
        <v>3.1672820160599158</v>
      </c>
      <c r="AR51" s="20">
        <f t="shared" si="12"/>
        <v>2.2421580347782157E-2</v>
      </c>
      <c r="AS51" s="20">
        <v>3</v>
      </c>
    </row>
    <row r="52" spans="1:45">
      <c r="A52" s="3" t="s">
        <v>88</v>
      </c>
      <c r="B52" s="3" t="s">
        <v>77</v>
      </c>
      <c r="C52" s="3">
        <v>0.8</v>
      </c>
      <c r="D52" s="3">
        <v>42.243781900000002</v>
      </c>
      <c r="E52">
        <v>-19.823999999999998</v>
      </c>
      <c r="F52">
        <v>15.30987</v>
      </c>
      <c r="G52">
        <v>9.1379999999999999</v>
      </c>
      <c r="H52">
        <v>3.2191267604928502</v>
      </c>
      <c r="I52" s="3" t="s">
        <v>68</v>
      </c>
      <c r="J52" s="3">
        <v>0.87</v>
      </c>
      <c r="K52" s="3">
        <v>40.249472900000001</v>
      </c>
      <c r="L52" s="3">
        <v>-19.824000000000002</v>
      </c>
      <c r="M52" s="10">
        <v>14.991814</v>
      </c>
      <c r="N52" s="11">
        <v>9.5909999999999993</v>
      </c>
      <c r="O52">
        <v>0.25051323924120583</v>
      </c>
      <c r="P52" s="3" t="s">
        <v>81</v>
      </c>
      <c r="Q52" s="3">
        <v>0.72</v>
      </c>
      <c r="R52" s="3">
        <v>40.0374379</v>
      </c>
      <c r="S52" s="3">
        <v>-19.826000000000001</v>
      </c>
      <c r="T52" s="3">
        <v>14.8318373</v>
      </c>
      <c r="U52">
        <v>9.0869999999999997</v>
      </c>
      <c r="V52">
        <f t="shared" si="6"/>
        <v>3.1493295990151311</v>
      </c>
      <c r="W52" s="3" t="s">
        <v>154</v>
      </c>
      <c r="X52" s="21">
        <v>0.85</v>
      </c>
      <c r="Y52" s="21">
        <v>39.864629160882821</v>
      </c>
      <c r="Z52" s="3">
        <v>-19.870999999999999</v>
      </c>
      <c r="AA52" s="22">
        <v>14.681330055255975</v>
      </c>
      <c r="AB52" s="3">
        <v>9.0690000000000008</v>
      </c>
      <c r="AC52">
        <v>3.1678828720548822</v>
      </c>
      <c r="AK52" s="20">
        <f t="shared" si="7"/>
        <v>-19.840333333333334</v>
      </c>
      <c r="AL52" s="20">
        <f t="shared" si="8"/>
        <v>2.6576932353703214E-2</v>
      </c>
      <c r="AM52" s="20">
        <v>3</v>
      </c>
      <c r="AN52" s="20">
        <f t="shared" si="9"/>
        <v>9.0980000000000008</v>
      </c>
      <c r="AO52" s="20">
        <f t="shared" si="10"/>
        <v>3.57910603363462E-2</v>
      </c>
      <c r="AP52" s="20">
        <v>3</v>
      </c>
      <c r="AQ52" s="20">
        <f t="shared" si="11"/>
        <v>3.1787797438542875</v>
      </c>
      <c r="AR52" s="20">
        <f t="shared" si="12"/>
        <v>3.6152002694819128E-2</v>
      </c>
      <c r="AS52" s="20">
        <v>3</v>
      </c>
    </row>
    <row r="53" spans="1:45">
      <c r="A53" s="3" t="s">
        <v>89</v>
      </c>
      <c r="B53" s="3" t="s">
        <v>77</v>
      </c>
      <c r="C53" s="3">
        <v>0.75</v>
      </c>
      <c r="D53" s="3">
        <v>43.275436499999998</v>
      </c>
      <c r="E53">
        <v>-19.893000000000001</v>
      </c>
      <c r="F53">
        <v>15.8978518</v>
      </c>
      <c r="G53">
        <v>8.968</v>
      </c>
      <c r="H53">
        <v>3.1757755629600224</v>
      </c>
      <c r="I53" s="3" t="s">
        <v>68</v>
      </c>
      <c r="J53" s="3">
        <v>0.75</v>
      </c>
      <c r="K53" s="3">
        <v>42.226894100000003</v>
      </c>
      <c r="L53" s="3">
        <v>-19.902999999999999</v>
      </c>
      <c r="M53" s="10">
        <v>15.8555492</v>
      </c>
      <c r="N53" s="11">
        <v>9.2129999999999992</v>
      </c>
      <c r="O53">
        <v>0.23367664174761138</v>
      </c>
      <c r="P53" s="3" t="s">
        <v>81</v>
      </c>
      <c r="Q53" s="3">
        <v>0.75</v>
      </c>
      <c r="R53" s="3">
        <v>42.026089399999996</v>
      </c>
      <c r="S53" s="3">
        <v>-19.907</v>
      </c>
      <c r="T53" s="3">
        <v>15.5788902</v>
      </c>
      <c r="U53">
        <v>8.8859999999999992</v>
      </c>
      <c r="V53">
        <f t="shared" si="6"/>
        <v>3.1472355863534704</v>
      </c>
      <c r="W53" s="3" t="s">
        <v>154</v>
      </c>
      <c r="X53" s="21">
        <v>0.83</v>
      </c>
      <c r="Y53" s="21">
        <v>42.590328793944728</v>
      </c>
      <c r="Z53" s="3">
        <v>-19.882999999999999</v>
      </c>
      <c r="AA53" s="22">
        <v>15.790995827910024</v>
      </c>
      <c r="AB53" s="3">
        <v>8.8960000000000008</v>
      </c>
      <c r="AC53">
        <v>3.1466487273998145</v>
      </c>
      <c r="AK53" s="20">
        <f t="shared" si="7"/>
        <v>-19.894333333333332</v>
      </c>
      <c r="AL53" s="20">
        <f t="shared" si="8"/>
        <v>1.2055427546683808E-2</v>
      </c>
      <c r="AM53" s="20">
        <v>3</v>
      </c>
      <c r="AN53" s="20">
        <f t="shared" si="9"/>
        <v>8.9166666666666661</v>
      </c>
      <c r="AO53" s="20">
        <f t="shared" si="10"/>
        <v>4.4736264186153708E-2</v>
      </c>
      <c r="AP53" s="20">
        <v>3</v>
      </c>
      <c r="AQ53" s="20">
        <f t="shared" si="11"/>
        <v>3.1565532922377688</v>
      </c>
      <c r="AR53" s="20">
        <f t="shared" si="12"/>
        <v>1.6649560644280324E-2</v>
      </c>
      <c r="AS53" s="20">
        <v>3</v>
      </c>
    </row>
    <row r="54" spans="1:45">
      <c r="A54" s="3" t="s">
        <v>90</v>
      </c>
      <c r="B54" s="3" t="s">
        <v>77</v>
      </c>
      <c r="C54" s="3">
        <v>0.76</v>
      </c>
      <c r="D54" s="3">
        <v>44.771871500000003</v>
      </c>
      <c r="E54">
        <v>-20.132999999999999</v>
      </c>
      <c r="F54">
        <v>16.375150600000001</v>
      </c>
      <c r="G54">
        <v>9.3689999999999998</v>
      </c>
      <c r="H54">
        <v>3.189824103561731</v>
      </c>
      <c r="I54" s="3" t="s">
        <v>68</v>
      </c>
      <c r="J54" s="3">
        <v>0.86</v>
      </c>
      <c r="K54" s="3">
        <v>41.202500200000003</v>
      </c>
      <c r="L54" s="3">
        <v>-20.084</v>
      </c>
      <c r="M54" s="10">
        <v>15.4699673</v>
      </c>
      <c r="N54" s="11">
        <v>9.9870000000000001</v>
      </c>
      <c r="O54">
        <v>0.24056039563544215</v>
      </c>
      <c r="P54" s="3" t="s">
        <v>81</v>
      </c>
      <c r="Q54" s="3">
        <v>0.79</v>
      </c>
      <c r="R54" s="3">
        <v>43.672727100000003</v>
      </c>
      <c r="S54" s="3">
        <v>-20.065999999999999</v>
      </c>
      <c r="T54" s="3">
        <v>16.121411699999999</v>
      </c>
      <c r="U54">
        <v>9.1969999999999992</v>
      </c>
      <c r="V54">
        <f t="shared" si="6"/>
        <v>3.1604871768146712</v>
      </c>
      <c r="W54" s="3" t="s">
        <v>154</v>
      </c>
      <c r="X54" s="21">
        <v>0.8</v>
      </c>
      <c r="Y54" s="21">
        <v>42.47086651119163</v>
      </c>
      <c r="Z54" s="3">
        <v>-20.088000000000001</v>
      </c>
      <c r="AA54" s="22">
        <v>15.691831134323996</v>
      </c>
      <c r="AB54" s="3">
        <v>9.1820000000000004</v>
      </c>
      <c r="AC54">
        <v>3.1576521464517713</v>
      </c>
      <c r="AK54" s="20">
        <f t="shared" si="7"/>
        <v>-20.095666666666666</v>
      </c>
      <c r="AL54" s="20">
        <f t="shared" si="8"/>
        <v>3.4151622704248243E-2</v>
      </c>
      <c r="AM54" s="20">
        <v>3</v>
      </c>
      <c r="AN54" s="20">
        <f t="shared" si="9"/>
        <v>9.2493333333333325</v>
      </c>
      <c r="AO54" s="20">
        <f t="shared" si="10"/>
        <v>0.1039054056983241</v>
      </c>
      <c r="AP54" s="20">
        <v>3</v>
      </c>
      <c r="AQ54" s="20">
        <f t="shared" si="11"/>
        <v>3.1693211422760577</v>
      </c>
      <c r="AR54" s="20">
        <f t="shared" si="12"/>
        <v>1.7812577449684262E-2</v>
      </c>
      <c r="AS54" s="20">
        <v>3</v>
      </c>
    </row>
    <row r="55" spans="1:45">
      <c r="A55" s="3" t="s">
        <v>91</v>
      </c>
      <c r="B55" s="3" t="s">
        <v>77</v>
      </c>
      <c r="C55" s="3">
        <v>0.81</v>
      </c>
      <c r="D55" s="3">
        <v>41.774729100000002</v>
      </c>
      <c r="E55">
        <v>-20.585000000000001</v>
      </c>
      <c r="F55">
        <v>15.4051338</v>
      </c>
      <c r="G55">
        <v>10.233000000000001</v>
      </c>
      <c r="H55">
        <v>3.1636975428282232</v>
      </c>
      <c r="I55" s="3" t="s">
        <v>68</v>
      </c>
      <c r="J55" s="3">
        <v>0.84</v>
      </c>
      <c r="K55" s="3">
        <v>41.566810400000001</v>
      </c>
      <c r="L55" s="3">
        <v>-20.498000000000001</v>
      </c>
      <c r="M55" s="10">
        <v>15.650964500000001</v>
      </c>
      <c r="N55" s="11">
        <v>10.613</v>
      </c>
      <c r="O55">
        <v>0.23583086311600332</v>
      </c>
      <c r="P55" s="3" t="s">
        <v>81</v>
      </c>
      <c r="Q55" s="3">
        <v>0.77</v>
      </c>
      <c r="R55" s="3">
        <v>37.711869200000002</v>
      </c>
      <c r="S55" s="3">
        <v>-20.594999999999999</v>
      </c>
      <c r="T55" s="3">
        <v>14.0294171</v>
      </c>
      <c r="U55">
        <v>10.135</v>
      </c>
      <c r="V55">
        <f t="shared" si="6"/>
        <v>3.1360661971717514</v>
      </c>
      <c r="W55" s="3" t="s">
        <v>154</v>
      </c>
      <c r="X55" s="21">
        <v>0.79</v>
      </c>
      <c r="Y55" s="21">
        <v>40.43357557642419</v>
      </c>
      <c r="Z55" s="3">
        <v>-20.640999999999998</v>
      </c>
      <c r="AA55" s="22">
        <v>15.041654469018214</v>
      </c>
      <c r="AB55" s="3">
        <v>10.065</v>
      </c>
      <c r="AC55">
        <v>3.1361247485324371</v>
      </c>
      <c r="AK55" s="20">
        <f t="shared" si="7"/>
        <v>-20.606999999999999</v>
      </c>
      <c r="AL55" s="20">
        <f t="shared" si="8"/>
        <v>2.9866369046135068E-2</v>
      </c>
      <c r="AM55" s="20">
        <v>3</v>
      </c>
      <c r="AN55" s="20">
        <f t="shared" si="9"/>
        <v>10.144333333333334</v>
      </c>
      <c r="AO55" s="20">
        <f t="shared" si="10"/>
        <v>8.4387992826784441E-2</v>
      </c>
      <c r="AP55" s="20">
        <v>3</v>
      </c>
      <c r="AQ55" s="20">
        <f t="shared" si="11"/>
        <v>3.1452961628441369</v>
      </c>
      <c r="AR55" s="20">
        <f t="shared" si="12"/>
        <v>1.5936089421639817E-2</v>
      </c>
      <c r="AS55" s="20">
        <v>3</v>
      </c>
    </row>
    <row r="56" spans="1:45">
      <c r="A56" s="3" t="s">
        <v>92</v>
      </c>
      <c r="B56" s="3" t="s">
        <v>77</v>
      </c>
      <c r="C56" s="3">
        <v>0.74</v>
      </c>
      <c r="D56" s="3">
        <v>44.1890018</v>
      </c>
      <c r="E56">
        <v>-20.364999999999998</v>
      </c>
      <c r="F56">
        <v>16.106604300000001</v>
      </c>
      <c r="G56">
        <v>11.138</v>
      </c>
      <c r="H56">
        <v>3.2007886003217529</v>
      </c>
      <c r="I56" s="3" t="s">
        <v>68</v>
      </c>
      <c r="J56" s="3">
        <v>0.88</v>
      </c>
      <c r="K56" s="3">
        <v>41.368144600000001</v>
      </c>
      <c r="L56" s="3">
        <v>-20.27</v>
      </c>
      <c r="M56" s="10">
        <v>15.4262975</v>
      </c>
      <c r="N56" s="11">
        <v>11.909000000000001</v>
      </c>
      <c r="O56">
        <v>0.24207061785512987</v>
      </c>
      <c r="P56" s="3" t="s">
        <v>81</v>
      </c>
      <c r="Q56" s="3">
        <v>0.74</v>
      </c>
      <c r="R56" s="3">
        <v>41.551048999999999</v>
      </c>
      <c r="S56" s="3">
        <v>-20.335000000000001</v>
      </c>
      <c r="T56" s="3">
        <v>15.2886506</v>
      </c>
      <c r="U56">
        <v>11.131</v>
      </c>
      <c r="V56">
        <f t="shared" si="6"/>
        <v>3.1707326631778305</v>
      </c>
      <c r="W56" s="3" t="s">
        <v>154</v>
      </c>
      <c r="X56" s="21">
        <v>0.89</v>
      </c>
      <c r="Y56" s="21">
        <v>41.988721390035927</v>
      </c>
      <c r="Z56" s="3">
        <v>-20.329999999999998</v>
      </c>
      <c r="AA56" s="22">
        <v>15.573046277785634</v>
      </c>
      <c r="AB56" s="3">
        <v>11.035</v>
      </c>
      <c r="AC56">
        <v>3.1456171610808399</v>
      </c>
      <c r="AK56" s="20">
        <f t="shared" si="7"/>
        <v>-20.343333333333334</v>
      </c>
      <c r="AL56" s="20">
        <f t="shared" si="8"/>
        <v>1.8929694486000431E-2</v>
      </c>
      <c r="AM56" s="20">
        <v>3</v>
      </c>
      <c r="AN56" s="20">
        <f t="shared" si="9"/>
        <v>11.101333333333335</v>
      </c>
      <c r="AO56" s="20">
        <f t="shared" si="10"/>
        <v>5.7552874240417634E-2</v>
      </c>
      <c r="AP56" s="20">
        <v>3</v>
      </c>
      <c r="AQ56" s="20">
        <f t="shared" si="11"/>
        <v>3.1723794748601413</v>
      </c>
      <c r="AR56" s="20">
        <f t="shared" si="12"/>
        <v>2.7622561765994591E-2</v>
      </c>
      <c r="AS56" s="20">
        <v>3</v>
      </c>
    </row>
    <row r="57" spans="1:45">
      <c r="A57" s="3" t="s">
        <v>93</v>
      </c>
      <c r="B57" s="3" t="s">
        <v>77</v>
      </c>
      <c r="C57" s="3">
        <v>0.74</v>
      </c>
      <c r="D57" s="3">
        <v>42.8145995</v>
      </c>
      <c r="E57">
        <v>-19.542999999999999</v>
      </c>
      <c r="F57">
        <v>15.758984099999999</v>
      </c>
      <c r="G57">
        <v>9.5470000000000006</v>
      </c>
      <c r="H57">
        <v>3.1696437896230467</v>
      </c>
      <c r="I57" s="3" t="s">
        <v>68</v>
      </c>
      <c r="J57" s="3">
        <v>0.88</v>
      </c>
      <c r="K57" s="3">
        <v>38.239764999999998</v>
      </c>
      <c r="L57" s="3">
        <v>-19.459</v>
      </c>
      <c r="M57" s="10">
        <v>14.486780100000001</v>
      </c>
      <c r="N57" s="11">
        <v>10.218</v>
      </c>
      <c r="O57">
        <v>0.25526153700367282</v>
      </c>
      <c r="P57" s="3" t="s">
        <v>81</v>
      </c>
      <c r="Q57" s="3">
        <v>0.76</v>
      </c>
      <c r="R57" s="3">
        <v>40.088731299999999</v>
      </c>
      <c r="S57" s="3">
        <v>-19.486999999999998</v>
      </c>
      <c r="T57" s="3">
        <v>14.946710299999999</v>
      </c>
      <c r="U57">
        <v>9.4610000000000003</v>
      </c>
      <c r="V57">
        <f t="shared" si="6"/>
        <v>3.1291291245985193</v>
      </c>
      <c r="W57" s="3" t="s">
        <v>153</v>
      </c>
      <c r="X57" s="3">
        <v>0.81</v>
      </c>
      <c r="Y57" s="3">
        <v>42.151254899999998</v>
      </c>
      <c r="Z57" s="3">
        <v>-19.542999999999999</v>
      </c>
      <c r="AA57" s="3">
        <v>15.5051352</v>
      </c>
      <c r="AB57" s="3">
        <v>9.4499999999999993</v>
      </c>
      <c r="AC57">
        <v>3.1716243306282168</v>
      </c>
      <c r="AK57" s="20">
        <f t="shared" si="7"/>
        <v>-19.524333333333335</v>
      </c>
      <c r="AL57" s="20">
        <f t="shared" si="8"/>
        <v>3.2331615074619582E-2</v>
      </c>
      <c r="AM57" s="20">
        <v>3</v>
      </c>
      <c r="AN57" s="20">
        <f t="shared" si="9"/>
        <v>9.4860000000000007</v>
      </c>
      <c r="AO57" s="20">
        <f t="shared" si="10"/>
        <v>5.3113086899558515E-2</v>
      </c>
      <c r="AP57" s="20">
        <v>3</v>
      </c>
      <c r="AQ57" s="20">
        <f t="shared" si="11"/>
        <v>3.1567990816165938</v>
      </c>
      <c r="AR57" s="20">
        <f t="shared" si="12"/>
        <v>2.3983338522917876E-2</v>
      </c>
      <c r="AS57" s="20">
        <v>3</v>
      </c>
    </row>
    <row r="58" spans="1:45">
      <c r="A58" s="3" t="s">
        <v>94</v>
      </c>
      <c r="B58" s="3" t="s">
        <v>77</v>
      </c>
      <c r="C58" s="3">
        <v>0.76</v>
      </c>
      <c r="D58" s="3">
        <v>39.023810900000001</v>
      </c>
      <c r="E58">
        <v>-20.116</v>
      </c>
      <c r="F58">
        <v>14.4632129</v>
      </c>
      <c r="G58">
        <v>8.67</v>
      </c>
      <c r="H58">
        <v>3.1478330366922371</v>
      </c>
      <c r="I58" s="3" t="s">
        <v>68</v>
      </c>
      <c r="J58" s="3">
        <v>0.9</v>
      </c>
      <c r="K58" s="3">
        <v>38.612921800000002</v>
      </c>
      <c r="L58" s="3">
        <v>-20.001000000000001</v>
      </c>
      <c r="M58" s="10">
        <v>14.7443697</v>
      </c>
      <c r="N58" s="11">
        <v>9.4629999999999992</v>
      </c>
      <c r="O58">
        <v>0.24907622033791946</v>
      </c>
      <c r="P58" s="3" t="s">
        <v>81</v>
      </c>
      <c r="Q58" s="3">
        <v>0.87</v>
      </c>
      <c r="R58" s="3">
        <v>38.989375199999998</v>
      </c>
      <c r="S58" s="3">
        <v>-20.056000000000001</v>
      </c>
      <c r="T58" s="3">
        <v>14.684602699999999</v>
      </c>
      <c r="U58">
        <v>8.6180000000000003</v>
      </c>
      <c r="V58">
        <f t="shared" si="6"/>
        <v>3.097639434262665</v>
      </c>
      <c r="W58" s="3" t="s">
        <v>153</v>
      </c>
      <c r="X58" s="3">
        <v>0.79</v>
      </c>
      <c r="Y58" s="3">
        <v>42.134543399999998</v>
      </c>
      <c r="Z58" s="3">
        <v>-20.120999999999999</v>
      </c>
      <c r="AA58" s="3">
        <v>15.644776800000001</v>
      </c>
      <c r="AB58" s="3">
        <v>8.6210000000000004</v>
      </c>
      <c r="AC58">
        <v>3.1420689427796757</v>
      </c>
      <c r="AK58" s="20">
        <f t="shared" si="7"/>
        <v>-20.097666666666665</v>
      </c>
      <c r="AL58" s="20">
        <f t="shared" si="8"/>
        <v>3.6170890690350121E-2</v>
      </c>
      <c r="AM58" s="20">
        <v>3</v>
      </c>
      <c r="AN58" s="20">
        <f t="shared" si="9"/>
        <v>8.636333333333333</v>
      </c>
      <c r="AO58" s="20">
        <f t="shared" si="10"/>
        <v>2.9194748386196415E-2</v>
      </c>
      <c r="AP58" s="20">
        <v>3</v>
      </c>
      <c r="AQ58" s="20">
        <f t="shared" si="11"/>
        <v>3.1291804712448594</v>
      </c>
      <c r="AR58" s="20">
        <f t="shared" si="12"/>
        <v>2.7466961155037131E-2</v>
      </c>
      <c r="AS58" s="20">
        <v>3</v>
      </c>
    </row>
    <row r="59" spans="1:45">
      <c r="A59" s="3" t="s">
        <v>95</v>
      </c>
      <c r="B59" s="3" t="s">
        <v>77</v>
      </c>
      <c r="C59" s="3">
        <v>0.87</v>
      </c>
      <c r="D59" s="3">
        <v>41.5843232</v>
      </c>
      <c r="E59">
        <v>-19.972000000000001</v>
      </c>
      <c r="F59">
        <v>15.3237729</v>
      </c>
      <c r="G59">
        <v>9.9390000000000001</v>
      </c>
      <c r="H59">
        <v>3.1659986120868009</v>
      </c>
      <c r="I59" s="3" t="s">
        <v>68</v>
      </c>
      <c r="J59" s="3">
        <v>0.81</v>
      </c>
      <c r="K59" s="3">
        <v>39.734346299999999</v>
      </c>
      <c r="L59" s="3">
        <v>-19.977</v>
      </c>
      <c r="M59" s="10">
        <v>15.009713899999999</v>
      </c>
      <c r="N59" s="11">
        <v>10.548999999999999</v>
      </c>
      <c r="O59">
        <v>0.24608497350736319</v>
      </c>
      <c r="P59" s="13"/>
      <c r="Q59" s="13"/>
      <c r="R59" s="13"/>
      <c r="S59" s="13"/>
      <c r="T59" s="13"/>
      <c r="U59" s="13"/>
      <c r="V59" s="13"/>
      <c r="W59" s="3" t="s">
        <v>153</v>
      </c>
      <c r="X59" s="3">
        <v>0.73</v>
      </c>
      <c r="Y59" s="3">
        <v>44.711375400000001</v>
      </c>
      <c r="Z59" s="3">
        <v>-20.044</v>
      </c>
      <c r="AA59" s="3">
        <v>16.480961400000002</v>
      </c>
      <c r="AB59" s="3">
        <v>9.8689999999999998</v>
      </c>
      <c r="AC59">
        <v>3.1650624034590606</v>
      </c>
      <c r="AD59" s="3" t="s">
        <v>152</v>
      </c>
      <c r="AE59" s="3">
        <v>0.76</v>
      </c>
      <c r="AF59" s="3">
        <v>42.703240600000001</v>
      </c>
      <c r="AG59" s="3">
        <v>-20.007000000000001</v>
      </c>
      <c r="AH59" s="3">
        <v>15.518264800000001</v>
      </c>
      <c r="AI59" s="3">
        <v>9.8829999999999991</v>
      </c>
      <c r="AJ59">
        <v>3.2104393119175709</v>
      </c>
      <c r="AK59" s="20">
        <f>AVERAGE(E59,Z59,AG59)</f>
        <v>-20.007666666666669</v>
      </c>
      <c r="AL59" s="20">
        <f>STDEV(E59,Z59,AG59)</f>
        <v>3.6004629331980398E-2</v>
      </c>
      <c r="AM59" s="20">
        <v>3</v>
      </c>
      <c r="AN59" s="20">
        <f>AVERAGE(G59,AB59,AI59)</f>
        <v>9.8970000000000002</v>
      </c>
      <c r="AO59" s="20">
        <f>STDEV(G59,AB59,AI59)</f>
        <v>3.7040518354904552E-2</v>
      </c>
      <c r="AP59" s="20">
        <v>3</v>
      </c>
      <c r="AQ59" s="20">
        <f>AVERAGE(H59,AC59,AJ59)</f>
        <v>3.1805001091544773</v>
      </c>
      <c r="AR59" s="20">
        <f>STDEV(H59,AC59,AJ59)</f>
        <v>2.5932335379133906E-2</v>
      </c>
      <c r="AS59" s="20">
        <v>3</v>
      </c>
    </row>
    <row r="60" spans="1:45">
      <c r="A60" s="3" t="s">
        <v>96</v>
      </c>
      <c r="B60" s="3" t="s">
        <v>77</v>
      </c>
      <c r="C60" s="3">
        <v>0.85</v>
      </c>
      <c r="D60" s="3">
        <v>43.123320100000001</v>
      </c>
      <c r="E60">
        <v>-20.053999999999998</v>
      </c>
      <c r="F60">
        <v>15.725593999999999</v>
      </c>
      <c r="G60">
        <v>8.7249999999999996</v>
      </c>
      <c r="H60">
        <v>3.1992775672999487</v>
      </c>
      <c r="I60" s="3" t="s">
        <v>68</v>
      </c>
      <c r="J60" s="3">
        <v>0.86</v>
      </c>
      <c r="K60" s="3">
        <v>41.7576003</v>
      </c>
      <c r="L60" s="3">
        <v>-20.015000000000001</v>
      </c>
      <c r="M60" s="10">
        <v>15.486836800000001</v>
      </c>
      <c r="N60" s="11">
        <v>9.5090000000000003</v>
      </c>
      <c r="O60">
        <v>0.24101051385672725</v>
      </c>
      <c r="P60" s="12" t="s">
        <v>81</v>
      </c>
      <c r="Q60" s="12">
        <v>0.86</v>
      </c>
      <c r="R60" s="12">
        <v>79.836804400000005</v>
      </c>
      <c r="S60" s="12">
        <v>-19.768999999999998</v>
      </c>
      <c r="T60" s="12">
        <v>29.3384356</v>
      </c>
      <c r="U60" s="13">
        <v>9.3189999999999991</v>
      </c>
      <c r="V60" s="13">
        <f>(R60/T60)*(14/12)</f>
        <v>3.1747752244385752</v>
      </c>
      <c r="W60" s="3" t="s">
        <v>153</v>
      </c>
      <c r="X60" s="3">
        <v>0.75</v>
      </c>
      <c r="Y60" s="3">
        <v>45.110919600000003</v>
      </c>
      <c r="Z60" s="3">
        <v>-20.074999999999999</v>
      </c>
      <c r="AA60" s="3">
        <v>16.453077100000002</v>
      </c>
      <c r="AB60" s="3">
        <v>8.6120000000000001</v>
      </c>
      <c r="AC60">
        <v>3.1987576475892161</v>
      </c>
      <c r="AD60" s="3" t="s">
        <v>152</v>
      </c>
      <c r="AE60" s="3">
        <v>0.83</v>
      </c>
      <c r="AF60" s="3">
        <v>42.811152700000001</v>
      </c>
      <c r="AG60" s="3">
        <v>-20.050999999999998</v>
      </c>
      <c r="AH60" s="3">
        <v>15.4679798</v>
      </c>
      <c r="AI60" s="3">
        <v>8.56</v>
      </c>
      <c r="AJ60">
        <v>3.2290153893701534</v>
      </c>
      <c r="AK60" s="20">
        <f>AVERAGE(E60,Z60,AG60)</f>
        <v>-20.059999999999999</v>
      </c>
      <c r="AL60" s="20">
        <f>STDEV(E60,Z60,AG60)</f>
        <v>1.3076696830622516E-2</v>
      </c>
      <c r="AM60" s="20">
        <v>3</v>
      </c>
      <c r="AN60" s="20">
        <f>AVERAGE(G60,AB60,AI60)</f>
        <v>8.6323333333333334</v>
      </c>
      <c r="AO60" s="20">
        <f>STDEV(G60,AB60,AI60)</f>
        <v>8.4358362557207467E-2</v>
      </c>
      <c r="AP60" s="20">
        <v>3</v>
      </c>
      <c r="AQ60" s="20">
        <f>AVERAGE(H60,AC60,AJ60)</f>
        <v>3.2090168680864388</v>
      </c>
      <c r="AR60" s="20">
        <f>STDEV(H60,AC60,AJ60)</f>
        <v>1.7321178345533355E-2</v>
      </c>
      <c r="AS60" s="20">
        <v>3</v>
      </c>
    </row>
    <row r="61" spans="1:45">
      <c r="A61" s="3" t="s">
        <v>97</v>
      </c>
      <c r="B61" s="3" t="s">
        <v>77</v>
      </c>
      <c r="C61" s="3">
        <v>0.79</v>
      </c>
      <c r="D61" s="3">
        <v>41.137230600000002</v>
      </c>
      <c r="E61">
        <v>-20.423999999999999</v>
      </c>
      <c r="F61">
        <v>15.164513299999999</v>
      </c>
      <c r="G61">
        <v>8.7319999999999993</v>
      </c>
      <c r="H61">
        <v>3.1648517001861185</v>
      </c>
      <c r="I61" s="3" t="s">
        <v>68</v>
      </c>
      <c r="J61" s="3">
        <v>0.74</v>
      </c>
      <c r="K61" s="3">
        <v>40.1987205</v>
      </c>
      <c r="L61" s="3">
        <v>-20.395</v>
      </c>
      <c r="M61" s="10">
        <v>15.097273899999999</v>
      </c>
      <c r="N61" s="11">
        <v>9.3490000000000002</v>
      </c>
      <c r="O61">
        <v>0.24456911943224877</v>
      </c>
      <c r="P61" s="3" t="s">
        <v>81</v>
      </c>
      <c r="Q61" s="3">
        <v>0.8</v>
      </c>
      <c r="R61" s="3">
        <v>41.501258300000003</v>
      </c>
      <c r="S61" s="3">
        <v>-20.375</v>
      </c>
      <c r="T61" s="3">
        <v>15.382172799999999</v>
      </c>
      <c r="U61">
        <v>8.6239999999999988</v>
      </c>
      <c r="V61" s="20">
        <f t="shared" ref="V61:V66" si="13">(R61/T61)*(14/12)</f>
        <v>3.1476785050375549</v>
      </c>
      <c r="W61" s="3" t="s">
        <v>153</v>
      </c>
      <c r="X61" s="3">
        <v>0.89</v>
      </c>
      <c r="Y61" s="3">
        <v>44.157325200000002</v>
      </c>
      <c r="Z61" s="3">
        <v>-20.459</v>
      </c>
      <c r="AA61" s="3">
        <v>16.2224425</v>
      </c>
      <c r="AB61" s="3">
        <v>8.6379999999999999</v>
      </c>
      <c r="AC61">
        <v>3.1756549237268068</v>
      </c>
      <c r="AK61" s="20">
        <f t="shared" ref="AK61:AK66" si="14">AVERAGE(E61,S61,Z61)</f>
        <v>-20.419333333333331</v>
      </c>
      <c r="AL61" s="20">
        <f t="shared" ref="AL61:AL66" si="15">STDEV(E61,S61,Z61)</f>
        <v>4.2193996413391756E-2</v>
      </c>
      <c r="AM61" s="20">
        <v>3</v>
      </c>
      <c r="AN61" s="20">
        <f t="shared" ref="AN61:AN66" si="16">AVERAGE(G61,U61,AB61)</f>
        <v>8.6646666666666672</v>
      </c>
      <c r="AO61" s="20">
        <f t="shared" ref="AO61:AO66" si="17">STDEV(G61,U61,AB61)</f>
        <v>5.8731025304632138E-2</v>
      </c>
      <c r="AP61" s="20">
        <v>3</v>
      </c>
      <c r="AQ61" s="20">
        <f t="shared" ref="AQ61:AQ66" si="18">AVERAGE(H61,V61,AC61)</f>
        <v>3.1627283763168266</v>
      </c>
      <c r="AR61" s="20">
        <f t="shared" ref="AR61:AR66" si="19">STDEV(H61,V61,AC61)</f>
        <v>1.4108556937529416E-2</v>
      </c>
      <c r="AS61" s="20">
        <v>3</v>
      </c>
    </row>
    <row r="62" spans="1:45">
      <c r="A62" s="3" t="s">
        <v>98</v>
      </c>
      <c r="B62" s="3" t="s">
        <v>77</v>
      </c>
      <c r="C62" s="3">
        <v>0.83</v>
      </c>
      <c r="D62" s="3">
        <v>42.815719799999997</v>
      </c>
      <c r="E62">
        <v>-20.091999999999999</v>
      </c>
      <c r="F62">
        <v>15.8164617</v>
      </c>
      <c r="G62">
        <v>7.952</v>
      </c>
      <c r="H62">
        <v>3.1582078246995029</v>
      </c>
      <c r="I62" s="3" t="s">
        <v>68</v>
      </c>
      <c r="J62" s="3">
        <v>0.88</v>
      </c>
      <c r="K62" s="3">
        <v>41.485104200000002</v>
      </c>
      <c r="L62" s="3">
        <v>-20.016999999999999</v>
      </c>
      <c r="M62" s="10">
        <v>15.636454199999999</v>
      </c>
      <c r="N62" s="11">
        <v>8.64</v>
      </c>
      <c r="O62">
        <v>0.23564011049786171</v>
      </c>
      <c r="P62" s="3" t="s">
        <v>81</v>
      </c>
      <c r="Q62" s="3">
        <v>0.73</v>
      </c>
      <c r="R62" s="3">
        <v>40.227815700000001</v>
      </c>
      <c r="S62" s="3">
        <v>-20.132999999999999</v>
      </c>
      <c r="T62" s="3">
        <v>14.937764700000001</v>
      </c>
      <c r="U62">
        <v>7.8929999999999989</v>
      </c>
      <c r="V62" s="20">
        <f t="shared" si="13"/>
        <v>3.1418657739333651</v>
      </c>
      <c r="W62" s="3" t="s">
        <v>153</v>
      </c>
      <c r="X62" s="3">
        <v>0.74</v>
      </c>
      <c r="Y62" s="3">
        <v>46.289485200000001</v>
      </c>
      <c r="Z62" s="3">
        <v>-20.145</v>
      </c>
      <c r="AA62" s="3">
        <v>17.091245700000002</v>
      </c>
      <c r="AB62" s="3">
        <v>7.8639999999999999</v>
      </c>
      <c r="AC62">
        <v>3.1597696474517356</v>
      </c>
      <c r="AK62" s="20">
        <f t="shared" si="14"/>
        <v>-20.123333333333331</v>
      </c>
      <c r="AL62" s="20">
        <f t="shared" si="15"/>
        <v>2.7790885796126666E-2</v>
      </c>
      <c r="AM62" s="20">
        <v>4</v>
      </c>
      <c r="AN62" s="20">
        <f t="shared" si="16"/>
        <v>7.9029999999999996</v>
      </c>
      <c r="AO62" s="20">
        <f t="shared" si="17"/>
        <v>4.4844174649557478E-2</v>
      </c>
      <c r="AP62" s="20">
        <v>4</v>
      </c>
      <c r="AQ62" s="20">
        <f t="shared" si="18"/>
        <v>3.1532810820282009</v>
      </c>
      <c r="AR62" s="20">
        <f t="shared" si="19"/>
        <v>9.9167417407317379E-3</v>
      </c>
      <c r="AS62" s="20">
        <v>4</v>
      </c>
    </row>
    <row r="63" spans="1:45">
      <c r="A63" s="3" t="s">
        <v>99</v>
      </c>
      <c r="B63" s="3" t="s">
        <v>77</v>
      </c>
      <c r="C63" s="3">
        <v>0.85</v>
      </c>
      <c r="D63" s="3">
        <v>43.274498100000002</v>
      </c>
      <c r="E63">
        <v>-20.059999999999999</v>
      </c>
      <c r="F63">
        <v>15.902463600000001</v>
      </c>
      <c r="G63">
        <v>11.025</v>
      </c>
      <c r="H63">
        <v>3.1747857262820589</v>
      </c>
      <c r="I63" s="3" t="s">
        <v>68</v>
      </c>
      <c r="J63" s="3">
        <v>0.84</v>
      </c>
      <c r="K63" s="3">
        <v>41.222815099999998</v>
      </c>
      <c r="L63" s="3">
        <v>-20.015000000000001</v>
      </c>
      <c r="M63" s="10">
        <v>15.5392081</v>
      </c>
      <c r="N63" s="11">
        <v>11.459</v>
      </c>
      <c r="O63">
        <v>0.23835942326188442</v>
      </c>
      <c r="P63" s="3" t="s">
        <v>81</v>
      </c>
      <c r="Q63" s="3">
        <v>0.8</v>
      </c>
      <c r="R63" s="3">
        <v>41.875144499999998</v>
      </c>
      <c r="S63" s="3">
        <v>-20.010999999999999</v>
      </c>
      <c r="T63" s="3">
        <v>15.568524399999999</v>
      </c>
      <c r="U63">
        <v>10.914</v>
      </c>
      <c r="V63" s="20">
        <f t="shared" si="13"/>
        <v>3.1380196346674962</v>
      </c>
      <c r="W63" s="3" t="s">
        <v>153</v>
      </c>
      <c r="X63" s="3">
        <v>0.76</v>
      </c>
      <c r="Y63" s="3">
        <v>42.334112300000001</v>
      </c>
      <c r="Z63" s="3">
        <v>-20.148</v>
      </c>
      <c r="AA63" s="3">
        <v>15.4955193</v>
      </c>
      <c r="AB63" s="3">
        <v>10.925000000000001</v>
      </c>
      <c r="AC63">
        <v>3.187359954005113</v>
      </c>
      <c r="AK63" s="20">
        <f t="shared" si="14"/>
        <v>-20.072999999999997</v>
      </c>
      <c r="AL63" s="20">
        <f t="shared" si="15"/>
        <v>6.9419017567234703E-2</v>
      </c>
      <c r="AM63" s="20">
        <v>5</v>
      </c>
      <c r="AN63" s="20">
        <f t="shared" si="16"/>
        <v>10.954666666666668</v>
      </c>
      <c r="AO63" s="20">
        <f t="shared" si="17"/>
        <v>6.1158264636378863E-2</v>
      </c>
      <c r="AP63" s="20">
        <v>5</v>
      </c>
      <c r="AQ63" s="20">
        <f t="shared" si="18"/>
        <v>3.1667217716515559</v>
      </c>
      <c r="AR63" s="20">
        <f t="shared" si="19"/>
        <v>2.5639565154202702E-2</v>
      </c>
      <c r="AS63" s="20">
        <v>5</v>
      </c>
    </row>
    <row r="64" spans="1:45">
      <c r="A64" s="3" t="s">
        <v>100</v>
      </c>
      <c r="B64" s="3" t="s">
        <v>77</v>
      </c>
      <c r="C64" s="3">
        <v>0.82</v>
      </c>
      <c r="D64" s="3">
        <v>42.550538299999999</v>
      </c>
      <c r="E64">
        <v>-19.975999999999999</v>
      </c>
      <c r="F64">
        <v>15.7806158</v>
      </c>
      <c r="G64">
        <v>9.9499999999999993</v>
      </c>
      <c r="H64">
        <v>3.1457767752848618</v>
      </c>
      <c r="I64" s="3" t="s">
        <v>68</v>
      </c>
      <c r="J64" s="3">
        <v>0.81</v>
      </c>
      <c r="K64" s="3">
        <v>40.0116601</v>
      </c>
      <c r="L64" s="3">
        <v>-19.946999999999999</v>
      </c>
      <c r="M64" s="10">
        <v>15.172633100000001</v>
      </c>
      <c r="N64" s="11">
        <v>10.711</v>
      </c>
      <c r="O64">
        <v>0.24188767238423536</v>
      </c>
      <c r="P64" s="3" t="s">
        <v>81</v>
      </c>
      <c r="Q64" s="3">
        <v>0.76</v>
      </c>
      <c r="R64" s="3">
        <v>40.029165999999996</v>
      </c>
      <c r="S64" s="3">
        <v>-19.971</v>
      </c>
      <c r="T64" s="3">
        <v>14.9661711</v>
      </c>
      <c r="U64">
        <v>9.8929999999999989</v>
      </c>
      <c r="V64" s="20">
        <f t="shared" si="13"/>
        <v>3.1204169292616641</v>
      </c>
      <c r="W64" s="3" t="s">
        <v>153</v>
      </c>
      <c r="X64" s="3">
        <v>0.77</v>
      </c>
      <c r="Y64" s="3">
        <v>43.141277000000002</v>
      </c>
      <c r="Z64" s="3">
        <v>-20.026</v>
      </c>
      <c r="AA64" s="3">
        <v>15.9961635</v>
      </c>
      <c r="AB64" s="3">
        <v>9.8800000000000008</v>
      </c>
      <c r="AC64">
        <v>3.1464725797115873</v>
      </c>
      <c r="AK64" s="20">
        <f t="shared" si="14"/>
        <v>-19.991</v>
      </c>
      <c r="AL64" s="20">
        <f t="shared" si="15"/>
        <v>3.0413812651491182E-2</v>
      </c>
      <c r="AM64" s="20">
        <v>6</v>
      </c>
      <c r="AN64" s="20">
        <f t="shared" si="16"/>
        <v>9.9076666666666657</v>
      </c>
      <c r="AO64" s="20">
        <f t="shared" si="17"/>
        <v>3.7233497463081515E-2</v>
      </c>
      <c r="AP64" s="20">
        <v>6</v>
      </c>
      <c r="AQ64" s="20">
        <f t="shared" si="18"/>
        <v>3.1375554280860372</v>
      </c>
      <c r="AR64" s="20">
        <f t="shared" si="19"/>
        <v>1.4846452182755798E-2</v>
      </c>
      <c r="AS64" s="20">
        <v>6</v>
      </c>
    </row>
    <row r="65" spans="1:45">
      <c r="A65" s="3" t="s">
        <v>101</v>
      </c>
      <c r="B65" s="3" t="s">
        <v>77</v>
      </c>
      <c r="C65" s="3">
        <v>0.77</v>
      </c>
      <c r="D65" s="3">
        <v>41.994796999999998</v>
      </c>
      <c r="E65">
        <v>-20.050999999999998</v>
      </c>
      <c r="F65">
        <v>15.3806434</v>
      </c>
      <c r="G65">
        <v>10.067</v>
      </c>
      <c r="H65">
        <v>3.185427849743486</v>
      </c>
      <c r="I65" s="3" t="s">
        <v>68</v>
      </c>
      <c r="J65" s="3">
        <v>0.86</v>
      </c>
      <c r="K65" s="3">
        <v>39.834079000000003</v>
      </c>
      <c r="L65" s="3">
        <v>-19.972000000000001</v>
      </c>
      <c r="M65" s="10">
        <v>14.9220656</v>
      </c>
      <c r="N65" s="11">
        <v>10.785</v>
      </c>
      <c r="O65">
        <v>0.24904946747904663</v>
      </c>
      <c r="P65" s="3" t="s">
        <v>81</v>
      </c>
      <c r="Q65" s="3">
        <v>0.75</v>
      </c>
      <c r="R65" s="3">
        <v>39.739591500000003</v>
      </c>
      <c r="S65" s="3">
        <v>-20.082000000000001</v>
      </c>
      <c r="T65" s="3">
        <v>14.731361700000001</v>
      </c>
      <c r="U65">
        <v>10.042</v>
      </c>
      <c r="V65" s="20">
        <f t="shared" si="13"/>
        <v>3.1472213970552367</v>
      </c>
      <c r="W65" s="3" t="s">
        <v>153</v>
      </c>
      <c r="X65" s="3">
        <v>0.74</v>
      </c>
      <c r="Y65" s="3">
        <v>44.1383838</v>
      </c>
      <c r="Z65" s="3">
        <v>-20.306999999999999</v>
      </c>
      <c r="AA65" s="3">
        <v>15.768039999999999</v>
      </c>
      <c r="AB65" s="3">
        <v>10.016999999999999</v>
      </c>
      <c r="AC65">
        <v>3.2657693093117475</v>
      </c>
      <c r="AK65" s="20">
        <f t="shared" si="14"/>
        <v>-20.146666666666665</v>
      </c>
      <c r="AL65" s="20">
        <f t="shared" si="15"/>
        <v>0.13971518648068726</v>
      </c>
      <c r="AM65" s="20">
        <v>7</v>
      </c>
      <c r="AN65" s="20">
        <f t="shared" si="16"/>
        <v>10.042</v>
      </c>
      <c r="AO65" s="20">
        <f t="shared" si="17"/>
        <v>2.5000000000000355E-2</v>
      </c>
      <c r="AP65" s="20">
        <v>7</v>
      </c>
      <c r="AQ65" s="20">
        <f t="shared" si="18"/>
        <v>3.1994728520368234</v>
      </c>
      <c r="AR65" s="20">
        <f t="shared" si="19"/>
        <v>6.0509077353395758E-2</v>
      </c>
      <c r="AS65" s="20">
        <v>7</v>
      </c>
    </row>
    <row r="66" spans="1:45">
      <c r="A66" s="3" t="s">
        <v>102</v>
      </c>
      <c r="B66" s="3" t="s">
        <v>77</v>
      </c>
      <c r="C66" s="3">
        <v>0.86</v>
      </c>
      <c r="D66" s="3">
        <v>36.080910600000003</v>
      </c>
      <c r="E66">
        <v>-19.986000000000001</v>
      </c>
      <c r="F66">
        <v>13.383332299999999</v>
      </c>
      <c r="G66">
        <v>10.84</v>
      </c>
      <c r="H66">
        <v>3.1452851021266208</v>
      </c>
      <c r="I66" s="3" t="s">
        <v>68</v>
      </c>
      <c r="J66" s="3">
        <v>0.8</v>
      </c>
      <c r="K66" s="3">
        <v>35.959629</v>
      </c>
      <c r="L66" s="3">
        <v>-19.957999999999998</v>
      </c>
      <c r="M66" s="10">
        <v>13.5884144</v>
      </c>
      <c r="N66" s="11">
        <v>11.52</v>
      </c>
      <c r="O66">
        <v>0.27004617152494192</v>
      </c>
      <c r="P66" s="3" t="s">
        <v>81</v>
      </c>
      <c r="Q66" s="3">
        <v>0.72</v>
      </c>
      <c r="R66" s="3">
        <v>34.768079100000001</v>
      </c>
      <c r="S66" s="3">
        <v>-20.03</v>
      </c>
      <c r="T66" s="3">
        <v>13.094777300000001</v>
      </c>
      <c r="U66">
        <v>10.757999999999999</v>
      </c>
      <c r="V66" s="20">
        <f t="shared" si="13"/>
        <v>3.0976287737249262</v>
      </c>
      <c r="W66" s="3" t="s">
        <v>153</v>
      </c>
      <c r="X66" s="3">
        <v>0.84</v>
      </c>
      <c r="Y66" s="3">
        <v>35.622570199999998</v>
      </c>
      <c r="Z66" s="3">
        <v>-19.975999999999999</v>
      </c>
      <c r="AA66" s="3">
        <v>13.131461</v>
      </c>
      <c r="AB66" s="3">
        <v>10.718999999999999</v>
      </c>
      <c r="AC66">
        <v>3.1648927132581313</v>
      </c>
      <c r="AK66" s="20">
        <f t="shared" si="14"/>
        <v>-19.997333333333334</v>
      </c>
      <c r="AL66" s="20">
        <f t="shared" si="15"/>
        <v>2.8728615235221178E-2</v>
      </c>
      <c r="AM66" s="20">
        <v>8</v>
      </c>
      <c r="AN66" s="20">
        <f t="shared" si="16"/>
        <v>10.772333333333334</v>
      </c>
      <c r="AO66" s="20">
        <f t="shared" si="17"/>
        <v>6.1760289291205292E-2</v>
      </c>
      <c r="AP66" s="20">
        <v>8</v>
      </c>
      <c r="AQ66" s="20">
        <f t="shared" si="18"/>
        <v>3.1359355297032265</v>
      </c>
      <c r="AR66" s="20">
        <f t="shared" si="19"/>
        <v>3.4592922235001988E-2</v>
      </c>
      <c r="AS66" s="20">
        <v>8</v>
      </c>
    </row>
    <row r="67" spans="1:45">
      <c r="A67" s="3" t="s">
        <v>103</v>
      </c>
      <c r="B67" s="3" t="s">
        <v>81</v>
      </c>
      <c r="C67" s="3">
        <v>0.83</v>
      </c>
      <c r="D67" s="3">
        <v>42.1328751</v>
      </c>
      <c r="E67">
        <v>-19.84</v>
      </c>
      <c r="F67">
        <v>15.4155506</v>
      </c>
      <c r="G67">
        <v>10.859</v>
      </c>
      <c r="H67">
        <v>3.1886646299873327</v>
      </c>
      <c r="I67" s="3" t="s">
        <v>104</v>
      </c>
      <c r="J67" s="3">
        <v>0.82</v>
      </c>
      <c r="K67" s="3">
        <v>43.426693299999997</v>
      </c>
      <c r="L67" s="3">
        <v>-19.736000000000001</v>
      </c>
      <c r="M67">
        <v>15.7011872</v>
      </c>
      <c r="N67">
        <v>10.84</v>
      </c>
      <c r="O67">
        <v>3.2267926540399867</v>
      </c>
      <c r="P67" s="3" t="s">
        <v>105</v>
      </c>
      <c r="Q67" s="3">
        <v>0.75</v>
      </c>
      <c r="R67" s="3">
        <v>42.789036099999997</v>
      </c>
      <c r="S67" s="3">
        <v>-19.748000000000001</v>
      </c>
      <c r="T67">
        <v>15.5534658</v>
      </c>
      <c r="U67">
        <v>10.757999999999999</v>
      </c>
      <c r="V67">
        <v>3.2096088909435649</v>
      </c>
      <c r="AK67" s="20">
        <f t="shared" ref="AK67:AK95" si="20">AVERAGE(E67,L67,S67)</f>
        <v>-19.774666666666665</v>
      </c>
      <c r="AL67" s="20">
        <f t="shared" ref="AL67:AL95" si="21">STDEV(E67,L67,S67)</f>
        <v>5.6897568782271084E-2</v>
      </c>
      <c r="AM67" s="20">
        <v>3</v>
      </c>
      <c r="AN67" s="20">
        <f t="shared" ref="AN67:AN95" si="22">AVERAGE(G67,N67,U67)</f>
        <v>10.818999999999997</v>
      </c>
      <c r="AO67" s="20">
        <f t="shared" ref="AO67:AO95" si="23">STDEV(G67,N67,U67)</f>
        <v>5.3674947601279034E-2</v>
      </c>
      <c r="AP67" s="20">
        <v>3</v>
      </c>
      <c r="AQ67" s="20">
        <f t="shared" ref="AQ67:AQ95" si="24">AVERAGE(H67,O67,V67)</f>
        <v>3.2083553916569616</v>
      </c>
      <c r="AR67" s="20">
        <f t="shared" ref="AR67:AR95" si="25">STDEV(H67,O67,V67)</f>
        <v>1.909489460264386E-2</v>
      </c>
      <c r="AS67" s="20">
        <v>3</v>
      </c>
    </row>
    <row r="68" spans="1:45">
      <c r="A68" s="3" t="s">
        <v>106</v>
      </c>
      <c r="B68" s="3" t="s">
        <v>81</v>
      </c>
      <c r="C68" s="3">
        <v>0.9</v>
      </c>
      <c r="D68" s="3">
        <v>26.7349575</v>
      </c>
      <c r="E68">
        <v>-20.283000000000001</v>
      </c>
      <c r="F68">
        <v>9.5054348999999991</v>
      </c>
      <c r="G68">
        <v>9.8770000000000007</v>
      </c>
      <c r="H68">
        <v>3.2813631441524054</v>
      </c>
      <c r="I68" s="3" t="s">
        <v>104</v>
      </c>
      <c r="J68" s="3">
        <v>0.78</v>
      </c>
      <c r="K68" s="3">
        <v>26.0082393</v>
      </c>
      <c r="L68" s="3">
        <v>-20.087</v>
      </c>
      <c r="M68">
        <v>9.2711319999999997</v>
      </c>
      <c r="N68">
        <v>9.7970000000000006</v>
      </c>
      <c r="O68">
        <v>3.2728415311096852</v>
      </c>
      <c r="P68" s="3" t="s">
        <v>105</v>
      </c>
      <c r="Q68" s="3">
        <v>0.89</v>
      </c>
      <c r="R68" s="3">
        <v>26.586197500000001</v>
      </c>
      <c r="S68" s="3">
        <v>-20.114000000000001</v>
      </c>
      <c r="T68">
        <v>9.5143433999999996</v>
      </c>
      <c r="U68">
        <v>9.7829999999999995</v>
      </c>
      <c r="V68">
        <v>3.2600494971273237</v>
      </c>
      <c r="AK68" s="20">
        <f t="shared" si="20"/>
        <v>-20.161333333333335</v>
      </c>
      <c r="AL68" s="20">
        <f t="shared" si="21"/>
        <v>0.10622774276681901</v>
      </c>
      <c r="AM68" s="20">
        <v>3</v>
      </c>
      <c r="AN68" s="20">
        <f t="shared" si="22"/>
        <v>9.8190000000000008</v>
      </c>
      <c r="AO68" s="20">
        <f t="shared" si="23"/>
        <v>5.0714889332424309E-2</v>
      </c>
      <c r="AP68" s="20">
        <v>3</v>
      </c>
      <c r="AQ68" s="20">
        <f t="shared" si="24"/>
        <v>3.2714180574631384</v>
      </c>
      <c r="AR68" s="20">
        <f t="shared" si="25"/>
        <v>1.0727888668990444E-2</v>
      </c>
      <c r="AS68" s="20">
        <v>3</v>
      </c>
    </row>
    <row r="69" spans="1:45">
      <c r="A69" s="3" t="s">
        <v>107</v>
      </c>
      <c r="B69" s="3" t="s">
        <v>81</v>
      </c>
      <c r="C69" s="3">
        <v>0.88</v>
      </c>
      <c r="D69" s="3">
        <v>36.585788399999998</v>
      </c>
      <c r="E69">
        <v>-20.491</v>
      </c>
      <c r="F69">
        <v>13.6266468</v>
      </c>
      <c r="G69">
        <v>9.2680000000000007</v>
      </c>
      <c r="H69">
        <v>3.1323494639928589</v>
      </c>
      <c r="I69" s="3" t="s">
        <v>104</v>
      </c>
      <c r="J69" s="3">
        <v>0.85</v>
      </c>
      <c r="K69" s="3">
        <v>38.479838000000001</v>
      </c>
      <c r="L69" s="3">
        <v>-20.462</v>
      </c>
      <c r="M69">
        <v>14.2082467</v>
      </c>
      <c r="N69">
        <v>9.2430000000000003</v>
      </c>
      <c r="O69">
        <v>3.1596540573393437</v>
      </c>
      <c r="P69" s="3" t="s">
        <v>105</v>
      </c>
      <c r="Q69" s="3">
        <v>0.81</v>
      </c>
      <c r="R69" s="3">
        <v>38.919946699999997</v>
      </c>
      <c r="S69" s="3">
        <v>-20.411000000000001</v>
      </c>
      <c r="T69">
        <v>14.257676</v>
      </c>
      <c r="U69">
        <v>9.2079999999999984</v>
      </c>
      <c r="V69">
        <v>3.1847128861206646</v>
      </c>
      <c r="AK69" s="20">
        <f t="shared" si="20"/>
        <v>-20.454666666666668</v>
      </c>
      <c r="AL69" s="20">
        <f t="shared" si="21"/>
        <v>4.050102879351658E-2</v>
      </c>
      <c r="AM69" s="20">
        <v>3</v>
      </c>
      <c r="AN69" s="20">
        <f t="shared" si="22"/>
        <v>9.2396666666666665</v>
      </c>
      <c r="AO69" s="20">
        <f t="shared" si="23"/>
        <v>3.0138568866709715E-2</v>
      </c>
      <c r="AP69" s="20">
        <v>3</v>
      </c>
      <c r="AQ69" s="20">
        <f t="shared" si="24"/>
        <v>3.1589054691509557</v>
      </c>
      <c r="AR69" s="20">
        <f t="shared" si="25"/>
        <v>2.6189736204103697E-2</v>
      </c>
      <c r="AS69" s="20">
        <v>3</v>
      </c>
    </row>
    <row r="70" spans="1:45">
      <c r="A70" s="3" t="s">
        <v>108</v>
      </c>
      <c r="B70" s="3" t="s">
        <v>81</v>
      </c>
      <c r="C70" s="3">
        <v>0.89</v>
      </c>
      <c r="D70" s="3">
        <v>42.721434500000001</v>
      </c>
      <c r="E70">
        <v>-20.753</v>
      </c>
      <c r="F70">
        <v>15.721612800000001</v>
      </c>
      <c r="G70">
        <v>9.093</v>
      </c>
      <c r="H70">
        <v>3.1702646679692643</v>
      </c>
      <c r="I70" s="3" t="s">
        <v>104</v>
      </c>
      <c r="J70" s="3">
        <v>0.76</v>
      </c>
      <c r="K70" s="3">
        <v>41.6383321</v>
      </c>
      <c r="L70" s="3">
        <v>-20.753</v>
      </c>
      <c r="M70">
        <v>15.2078694</v>
      </c>
      <c r="N70">
        <v>8.9710000000000001</v>
      </c>
      <c r="O70">
        <v>3.1942708632589039</v>
      </c>
      <c r="P70" s="3" t="s">
        <v>105</v>
      </c>
      <c r="Q70" s="3">
        <v>0.79</v>
      </c>
      <c r="R70" s="3">
        <v>42.551814399999998</v>
      </c>
      <c r="S70" s="3">
        <v>-20.717000000000002</v>
      </c>
      <c r="T70">
        <v>15.5839772</v>
      </c>
      <c r="U70">
        <v>9.0509999999999984</v>
      </c>
      <c r="V70">
        <v>3.1855657146794765</v>
      </c>
      <c r="AK70" s="20">
        <f t="shared" si="20"/>
        <v>-20.741</v>
      </c>
      <c r="AL70" s="20">
        <f t="shared" si="21"/>
        <v>2.0784609690825264E-2</v>
      </c>
      <c r="AM70" s="20">
        <v>3</v>
      </c>
      <c r="AN70" s="20">
        <f t="shared" si="22"/>
        <v>9.0383333333333322</v>
      </c>
      <c r="AO70" s="20">
        <f t="shared" si="23"/>
        <v>6.1978490892674258E-2</v>
      </c>
      <c r="AP70" s="20">
        <v>3</v>
      </c>
      <c r="AQ70" s="20">
        <f t="shared" si="24"/>
        <v>3.1833670819692146</v>
      </c>
      <c r="AR70" s="20">
        <f t="shared" si="25"/>
        <v>1.2153182398740345E-2</v>
      </c>
      <c r="AS70" s="20">
        <v>3</v>
      </c>
    </row>
    <row r="71" spans="1:45">
      <c r="A71" s="3" t="s">
        <v>109</v>
      </c>
      <c r="B71" s="3" t="s">
        <v>81</v>
      </c>
      <c r="C71" s="3">
        <v>0.9</v>
      </c>
      <c r="D71" s="3">
        <v>44.284985200000001</v>
      </c>
      <c r="E71">
        <v>-20.285</v>
      </c>
      <c r="F71">
        <v>16.345108499999998</v>
      </c>
      <c r="G71">
        <v>9.3879999999999999</v>
      </c>
      <c r="H71">
        <v>3.1609344206351815</v>
      </c>
      <c r="I71" s="3" t="s">
        <v>104</v>
      </c>
      <c r="J71" s="3">
        <v>0.8</v>
      </c>
      <c r="K71" s="3">
        <v>42.699818399999998</v>
      </c>
      <c r="L71" s="3">
        <v>-20.257000000000001</v>
      </c>
      <c r="M71">
        <v>15.646139700000001</v>
      </c>
      <c r="N71">
        <v>9.375</v>
      </c>
      <c r="O71">
        <v>3.1839454175396371</v>
      </c>
      <c r="P71" s="3" t="s">
        <v>105</v>
      </c>
      <c r="Q71" s="3">
        <v>0.88</v>
      </c>
      <c r="R71" s="3">
        <v>42.957780999999997</v>
      </c>
      <c r="S71" s="3">
        <v>-20.273</v>
      </c>
      <c r="T71">
        <v>15.663653500000001</v>
      </c>
      <c r="U71">
        <v>9.3719999999999999</v>
      </c>
      <c r="V71">
        <v>3.1995990696976708</v>
      </c>
      <c r="AK71" s="20">
        <f t="shared" si="20"/>
        <v>-20.271666666666665</v>
      </c>
      <c r="AL71" s="20">
        <f t="shared" si="21"/>
        <v>1.4047538337136281E-2</v>
      </c>
      <c r="AM71" s="20">
        <v>3</v>
      </c>
      <c r="AN71" s="20">
        <f t="shared" si="22"/>
        <v>9.3783333333333321</v>
      </c>
      <c r="AO71" s="20">
        <f t="shared" si="23"/>
        <v>8.5049005481153683E-3</v>
      </c>
      <c r="AP71" s="20">
        <v>3</v>
      </c>
      <c r="AQ71" s="20">
        <f t="shared" si="24"/>
        <v>3.1814929692908298</v>
      </c>
      <c r="AR71" s="20">
        <f t="shared" si="25"/>
        <v>1.9448641304501788E-2</v>
      </c>
      <c r="AS71" s="20">
        <v>3</v>
      </c>
    </row>
    <row r="72" spans="1:45">
      <c r="A72" s="3" t="s">
        <v>110</v>
      </c>
      <c r="B72" s="3" t="s">
        <v>81</v>
      </c>
      <c r="C72" s="3">
        <v>0.82</v>
      </c>
      <c r="D72" s="3">
        <v>42.744946400000003</v>
      </c>
      <c r="E72">
        <v>-19.808</v>
      </c>
      <c r="F72">
        <v>15.941997199999999</v>
      </c>
      <c r="G72">
        <v>10.317</v>
      </c>
      <c r="H72">
        <v>3.1281591326169185</v>
      </c>
      <c r="I72" s="3" t="s">
        <v>104</v>
      </c>
      <c r="J72" s="3">
        <v>0.8</v>
      </c>
      <c r="K72" s="3">
        <v>39.703523099999998</v>
      </c>
      <c r="L72" s="3">
        <v>-19.715</v>
      </c>
      <c r="M72">
        <v>14.728188899999999</v>
      </c>
      <c r="N72">
        <v>10.262</v>
      </c>
      <c r="O72">
        <v>3.1450422902981643</v>
      </c>
      <c r="P72" s="3" t="s">
        <v>105</v>
      </c>
      <c r="Q72" s="3">
        <v>0.88</v>
      </c>
      <c r="R72" s="3">
        <v>40.5386636</v>
      </c>
      <c r="S72" s="3">
        <v>-19.722000000000001</v>
      </c>
      <c r="T72">
        <v>14.9177138</v>
      </c>
      <c r="U72">
        <v>10.289</v>
      </c>
      <c r="V72">
        <v>3.1703991755984307</v>
      </c>
      <c r="AK72" s="20">
        <f t="shared" si="20"/>
        <v>-19.748333333333331</v>
      </c>
      <c r="AL72" s="20">
        <f t="shared" si="21"/>
        <v>5.1791247651831032E-2</v>
      </c>
      <c r="AM72" s="20">
        <v>3</v>
      </c>
      <c r="AN72" s="20">
        <f t="shared" si="22"/>
        <v>10.289333333333333</v>
      </c>
      <c r="AO72" s="20">
        <f t="shared" si="23"/>
        <v>2.7501515109777601E-2</v>
      </c>
      <c r="AP72" s="20">
        <v>3</v>
      </c>
      <c r="AQ72" s="20">
        <f t="shared" si="24"/>
        <v>3.1478668661711708</v>
      </c>
      <c r="AR72" s="20">
        <f t="shared" si="25"/>
        <v>2.1261208324476255E-2</v>
      </c>
      <c r="AS72" s="20">
        <v>3</v>
      </c>
    </row>
    <row r="73" spans="1:45">
      <c r="A73" s="3" t="s">
        <v>111</v>
      </c>
      <c r="B73" s="3" t="s">
        <v>81</v>
      </c>
      <c r="C73" s="3">
        <v>0.76</v>
      </c>
      <c r="D73" s="3">
        <v>43.418660099999997</v>
      </c>
      <c r="E73">
        <v>-20.228000000000002</v>
      </c>
      <c r="F73">
        <v>15.196574099999999</v>
      </c>
      <c r="G73">
        <v>8.0350000000000001</v>
      </c>
      <c r="H73">
        <v>3.3333238871253226</v>
      </c>
      <c r="I73" s="3" t="s">
        <v>104</v>
      </c>
      <c r="J73" s="3">
        <v>0.76</v>
      </c>
      <c r="K73" s="3">
        <v>42.070850700000001</v>
      </c>
      <c r="L73" s="3">
        <v>-20.056000000000001</v>
      </c>
      <c r="M73">
        <v>14.808760599999999</v>
      </c>
      <c r="N73">
        <v>7.9929999999999994</v>
      </c>
      <c r="O73">
        <v>3.3144339675529637</v>
      </c>
      <c r="P73" s="3" t="s">
        <v>105</v>
      </c>
      <c r="Q73" s="3">
        <v>0.89</v>
      </c>
      <c r="R73" s="3">
        <v>40.587702100000001</v>
      </c>
      <c r="S73" s="3">
        <v>-20.010000000000002</v>
      </c>
      <c r="T73">
        <v>14.3341922</v>
      </c>
      <c r="U73">
        <v>7.9470000000000001</v>
      </c>
      <c r="V73">
        <v>3.3034522249999316</v>
      </c>
      <c r="AK73" s="20">
        <f t="shared" si="20"/>
        <v>-20.098000000000003</v>
      </c>
      <c r="AL73" s="20">
        <f t="shared" si="21"/>
        <v>0.1149086593777859</v>
      </c>
      <c r="AM73" s="20">
        <v>3</v>
      </c>
      <c r="AN73" s="20">
        <f t="shared" si="22"/>
        <v>7.9916666666666663</v>
      </c>
      <c r="AO73" s="20">
        <f t="shared" si="23"/>
        <v>4.4015148907317531E-2</v>
      </c>
      <c r="AP73" s="20">
        <v>3</v>
      </c>
      <c r="AQ73" s="20">
        <f t="shared" si="24"/>
        <v>3.317070026559406</v>
      </c>
      <c r="AR73" s="20">
        <f t="shared" si="25"/>
        <v>1.5109290348903317E-2</v>
      </c>
      <c r="AS73" s="20">
        <v>3</v>
      </c>
    </row>
    <row r="74" spans="1:45">
      <c r="A74" s="3" t="s">
        <v>112</v>
      </c>
      <c r="B74" s="3" t="s">
        <v>81</v>
      </c>
      <c r="C74" s="3">
        <v>0.8</v>
      </c>
      <c r="D74" s="3">
        <v>38.09075</v>
      </c>
      <c r="E74">
        <v>-20.074999999999999</v>
      </c>
      <c r="F74">
        <v>14.122731099999999</v>
      </c>
      <c r="G74">
        <v>10.552000000000001</v>
      </c>
      <c r="H74">
        <v>3.1466440887862928</v>
      </c>
      <c r="I74" s="3" t="s">
        <v>104</v>
      </c>
      <c r="J74" s="3">
        <v>0.84</v>
      </c>
      <c r="K74" s="3">
        <v>40.971053499999996</v>
      </c>
      <c r="L74" s="3">
        <v>-19.988</v>
      </c>
      <c r="M74">
        <v>15.058515399999999</v>
      </c>
      <c r="N74">
        <v>10.549000000000001</v>
      </c>
      <c r="O74">
        <v>3.1742546424375053</v>
      </c>
      <c r="P74" s="3" t="s">
        <v>105</v>
      </c>
      <c r="Q74" s="3">
        <v>0.84</v>
      </c>
      <c r="R74" s="3">
        <v>40.340999600000004</v>
      </c>
      <c r="S74" s="3">
        <v>-20.038</v>
      </c>
      <c r="T74">
        <v>14.839147199999999</v>
      </c>
      <c r="U74">
        <v>10.491</v>
      </c>
      <c r="V74">
        <v>3.171644495401551</v>
      </c>
      <c r="AK74" s="20">
        <f t="shared" si="20"/>
        <v>-20.033666666666665</v>
      </c>
      <c r="AL74" s="20">
        <f t="shared" si="21"/>
        <v>4.3661577311559945E-2</v>
      </c>
      <c r="AM74" s="20">
        <v>3</v>
      </c>
      <c r="AN74" s="20">
        <f t="shared" si="22"/>
        <v>10.530666666666667</v>
      </c>
      <c r="AO74" s="20">
        <f t="shared" si="23"/>
        <v>3.4385074281341889E-2</v>
      </c>
      <c r="AP74" s="20">
        <v>3</v>
      </c>
      <c r="AQ74" s="20">
        <f t="shared" si="24"/>
        <v>3.1641810755417832</v>
      </c>
      <c r="AR74" s="20">
        <f t="shared" si="25"/>
        <v>1.5243445976353454E-2</v>
      </c>
      <c r="AS74" s="20">
        <v>3</v>
      </c>
    </row>
    <row r="75" spans="1:45">
      <c r="A75" s="3" t="s">
        <v>113</v>
      </c>
      <c r="B75" s="3" t="s">
        <v>81</v>
      </c>
      <c r="C75" s="3">
        <v>0.78</v>
      </c>
      <c r="D75" s="3">
        <v>42.034744199999999</v>
      </c>
      <c r="E75">
        <v>-20.243000000000002</v>
      </c>
      <c r="F75">
        <v>15.7425853</v>
      </c>
      <c r="G75">
        <v>9.6290000000000013</v>
      </c>
      <c r="H75">
        <v>3.1151512896677778</v>
      </c>
      <c r="I75" s="3" t="s">
        <v>104</v>
      </c>
      <c r="J75" s="3">
        <v>0.84</v>
      </c>
      <c r="K75" s="3">
        <v>42.005458099999998</v>
      </c>
      <c r="L75" s="3">
        <v>-20.246000000000002</v>
      </c>
      <c r="M75">
        <v>15.487618899999999</v>
      </c>
      <c r="N75">
        <v>9.5490000000000013</v>
      </c>
      <c r="O75">
        <v>3.1642286719318315</v>
      </c>
      <c r="P75" s="3" t="s">
        <v>105</v>
      </c>
      <c r="Q75" s="3">
        <v>0.79</v>
      </c>
      <c r="R75" s="3">
        <v>39.064927699999998</v>
      </c>
      <c r="S75" s="3">
        <v>-20.260000000000002</v>
      </c>
      <c r="T75">
        <v>14.361160399999999</v>
      </c>
      <c r="U75">
        <v>9.5239999999999991</v>
      </c>
      <c r="V75">
        <v>3.1735422287556472</v>
      </c>
      <c r="AK75" s="20">
        <f t="shared" si="20"/>
        <v>-20.24966666666667</v>
      </c>
      <c r="AL75" s="20">
        <f t="shared" si="21"/>
        <v>9.0737717258771357E-3</v>
      </c>
      <c r="AM75" s="20">
        <v>3</v>
      </c>
      <c r="AN75" s="20">
        <f t="shared" si="22"/>
        <v>9.5673333333333357</v>
      </c>
      <c r="AO75" s="20">
        <f t="shared" si="23"/>
        <v>5.4848275573015332E-2</v>
      </c>
      <c r="AP75" s="20">
        <v>3</v>
      </c>
      <c r="AQ75" s="20">
        <f t="shared" si="24"/>
        <v>3.150974063451752</v>
      </c>
      <c r="AR75" s="20">
        <f t="shared" si="25"/>
        <v>3.1370988609875895E-2</v>
      </c>
      <c r="AS75" s="20">
        <v>3</v>
      </c>
    </row>
    <row r="76" spans="1:45">
      <c r="A76" s="3" t="s">
        <v>114</v>
      </c>
      <c r="B76" s="3" t="s">
        <v>81</v>
      </c>
      <c r="C76" s="3">
        <v>0.79</v>
      </c>
      <c r="D76" s="3">
        <v>45.794730600000001</v>
      </c>
      <c r="E76">
        <v>-19.897000000000002</v>
      </c>
      <c r="F76">
        <v>16.9260558</v>
      </c>
      <c r="G76">
        <v>7.9509999999999996</v>
      </c>
      <c r="H76">
        <v>3.1565053507622256</v>
      </c>
      <c r="I76" s="3" t="s">
        <v>104</v>
      </c>
      <c r="J76" s="3">
        <v>0.79</v>
      </c>
      <c r="K76" s="3">
        <v>44.968633099999998</v>
      </c>
      <c r="L76" s="3">
        <v>-19.888999999999999</v>
      </c>
      <c r="M76">
        <v>16.447009600000001</v>
      </c>
      <c r="N76">
        <v>7.9369999999999994</v>
      </c>
      <c r="O76">
        <v>3.1898446318979063</v>
      </c>
      <c r="P76" s="3" t="s">
        <v>105</v>
      </c>
      <c r="Q76" s="3">
        <v>0.77</v>
      </c>
      <c r="R76" s="3">
        <v>45.106934699999996</v>
      </c>
      <c r="S76" s="3">
        <v>-19.922000000000001</v>
      </c>
      <c r="T76">
        <v>16.4911268</v>
      </c>
      <c r="U76">
        <v>7.915</v>
      </c>
      <c r="V76">
        <v>3.1910952955622172</v>
      </c>
      <c r="AK76" s="20">
        <f t="shared" si="20"/>
        <v>-19.902666666666665</v>
      </c>
      <c r="AL76" s="20">
        <f t="shared" si="21"/>
        <v>1.7214335111567405E-2</v>
      </c>
      <c r="AM76" s="20">
        <v>3</v>
      </c>
      <c r="AN76" s="20">
        <f t="shared" si="22"/>
        <v>7.9343333333333321</v>
      </c>
      <c r="AO76" s="20">
        <f t="shared" si="23"/>
        <v>1.8147543451754698E-2</v>
      </c>
      <c r="AP76" s="20">
        <v>3</v>
      </c>
      <c r="AQ76" s="20">
        <f t="shared" si="24"/>
        <v>3.1791484260741165</v>
      </c>
      <c r="AR76" s="20">
        <f t="shared" si="25"/>
        <v>1.9619446592227689E-2</v>
      </c>
      <c r="AS76" s="20">
        <v>3</v>
      </c>
    </row>
    <row r="77" spans="1:45">
      <c r="A77" s="3" t="s">
        <v>115</v>
      </c>
      <c r="B77" s="3" t="s">
        <v>81</v>
      </c>
      <c r="C77" s="3">
        <v>0.77</v>
      </c>
      <c r="D77" s="3">
        <v>36.745341600000003</v>
      </c>
      <c r="E77">
        <v>-19.968</v>
      </c>
      <c r="F77">
        <v>13.7794302</v>
      </c>
      <c r="G77">
        <v>9.8190000000000008</v>
      </c>
      <c r="H77">
        <v>3.1111275704274046</v>
      </c>
      <c r="I77" s="3" t="s">
        <v>104</v>
      </c>
      <c r="J77" s="3">
        <v>0.86</v>
      </c>
      <c r="K77" s="3">
        <v>36.377193599999998</v>
      </c>
      <c r="L77" s="3">
        <v>-19.834</v>
      </c>
      <c r="M77">
        <v>13.4995803</v>
      </c>
      <c r="N77">
        <v>9.729000000000001</v>
      </c>
      <c r="O77">
        <v>3.1438058263189115</v>
      </c>
      <c r="P77" s="3" t="s">
        <v>105</v>
      </c>
      <c r="Q77" s="3">
        <v>0.9</v>
      </c>
      <c r="R77" s="3">
        <v>38.325017099999997</v>
      </c>
      <c r="S77" s="3">
        <v>-19.897000000000002</v>
      </c>
      <c r="T77">
        <v>14.0372007</v>
      </c>
      <c r="U77">
        <v>9.7839999999999989</v>
      </c>
      <c r="V77">
        <v>3.1852875018022648</v>
      </c>
      <c r="AK77" s="20">
        <f t="shared" si="20"/>
        <v>-19.899666666666665</v>
      </c>
      <c r="AL77" s="20">
        <f t="shared" si="21"/>
        <v>6.7039789180257353E-2</v>
      </c>
      <c r="AM77" s="20">
        <v>3</v>
      </c>
      <c r="AN77" s="20">
        <f t="shared" si="22"/>
        <v>9.777333333333333</v>
      </c>
      <c r="AO77" s="20">
        <f t="shared" si="23"/>
        <v>4.536885862938711E-2</v>
      </c>
      <c r="AP77" s="20">
        <v>3</v>
      </c>
      <c r="AQ77" s="20">
        <f t="shared" si="24"/>
        <v>3.1467402995161939</v>
      </c>
      <c r="AR77" s="20">
        <f t="shared" si="25"/>
        <v>3.7166950441086359E-2</v>
      </c>
      <c r="AS77" s="20">
        <v>3</v>
      </c>
    </row>
    <row r="78" spans="1:45">
      <c r="A78" s="3" t="s">
        <v>116</v>
      </c>
      <c r="B78" s="3" t="s">
        <v>81</v>
      </c>
      <c r="C78" s="3">
        <v>0.75</v>
      </c>
      <c r="D78" s="3">
        <v>43.257851100000003</v>
      </c>
      <c r="E78">
        <v>-20.571999999999999</v>
      </c>
      <c r="F78">
        <v>16.1030017</v>
      </c>
      <c r="G78">
        <v>9.8820000000000014</v>
      </c>
      <c r="H78">
        <v>3.1340425772916616</v>
      </c>
      <c r="I78" s="3" t="s">
        <v>104</v>
      </c>
      <c r="J78" s="3">
        <v>0.79</v>
      </c>
      <c r="K78" s="3">
        <v>42.630142800000002</v>
      </c>
      <c r="L78" s="3">
        <v>-20.571999999999999</v>
      </c>
      <c r="M78">
        <v>15.6349</v>
      </c>
      <c r="N78">
        <v>9.8940000000000001</v>
      </c>
      <c r="O78">
        <v>3.1810351585235601</v>
      </c>
      <c r="P78" s="3" t="s">
        <v>105</v>
      </c>
      <c r="Q78" s="3">
        <v>0.74</v>
      </c>
      <c r="R78" s="3">
        <v>42.370510000000003</v>
      </c>
      <c r="S78" s="3">
        <v>-20.571000000000002</v>
      </c>
      <c r="T78">
        <v>15.659946700000001</v>
      </c>
      <c r="U78">
        <v>9.8729999999999993</v>
      </c>
      <c r="V78">
        <v>3.1566047199041023</v>
      </c>
      <c r="AK78" s="20">
        <f t="shared" si="20"/>
        <v>-20.571666666666669</v>
      </c>
      <c r="AL78" s="20">
        <f t="shared" si="21"/>
        <v>5.7735026918828019E-4</v>
      </c>
      <c r="AM78" s="20">
        <v>3</v>
      </c>
      <c r="AN78" s="20">
        <f t="shared" si="22"/>
        <v>9.8830000000000009</v>
      </c>
      <c r="AO78" s="20">
        <f t="shared" si="23"/>
        <v>1.0535653752853053E-2</v>
      </c>
      <c r="AP78" s="20">
        <v>3</v>
      </c>
      <c r="AQ78" s="20">
        <f t="shared" si="24"/>
        <v>3.1572274852397748</v>
      </c>
      <c r="AR78" s="20">
        <f t="shared" si="25"/>
        <v>2.3502479660806687E-2</v>
      </c>
      <c r="AS78" s="20">
        <v>3</v>
      </c>
    </row>
    <row r="79" spans="1:45">
      <c r="A79" s="3" t="s">
        <v>117</v>
      </c>
      <c r="B79" s="3" t="s">
        <v>81</v>
      </c>
      <c r="C79" s="3">
        <v>0.76</v>
      </c>
      <c r="D79" s="3">
        <v>43.627942300000001</v>
      </c>
      <c r="E79">
        <v>-20.373000000000001</v>
      </c>
      <c r="F79">
        <v>16.207418700000002</v>
      </c>
      <c r="G79">
        <v>8.979000000000001</v>
      </c>
      <c r="H79">
        <v>3.1404918302423237</v>
      </c>
      <c r="I79" s="3" t="s">
        <v>104</v>
      </c>
      <c r="J79" s="3">
        <v>0.83</v>
      </c>
      <c r="K79" s="3">
        <v>44.307898700000003</v>
      </c>
      <c r="L79" s="3">
        <v>-20.289000000000001</v>
      </c>
      <c r="M79">
        <v>16.436715499999998</v>
      </c>
      <c r="N79">
        <v>8.9690000000000012</v>
      </c>
      <c r="O79">
        <v>3.1449439204160554</v>
      </c>
      <c r="P79" s="3" t="s">
        <v>105</v>
      </c>
      <c r="Q79" s="3">
        <v>0.82</v>
      </c>
      <c r="R79" s="3">
        <v>43.307209299999997</v>
      </c>
      <c r="S79" s="3">
        <v>-20.358000000000001</v>
      </c>
      <c r="T79">
        <v>15.8828472</v>
      </c>
      <c r="U79">
        <v>9</v>
      </c>
      <c r="V79">
        <v>3.1811095882523297</v>
      </c>
      <c r="AK79" s="20">
        <f t="shared" si="20"/>
        <v>-20.340000000000003</v>
      </c>
      <c r="AL79" s="20">
        <f t="shared" si="21"/>
        <v>4.4799553569203912E-2</v>
      </c>
      <c r="AM79" s="20">
        <v>3</v>
      </c>
      <c r="AN79" s="20">
        <f t="shared" si="22"/>
        <v>8.9826666666666668</v>
      </c>
      <c r="AO79" s="20">
        <f t="shared" si="23"/>
        <v>1.5821925715073796E-2</v>
      </c>
      <c r="AP79" s="20">
        <v>3</v>
      </c>
      <c r="AQ79" s="20">
        <f t="shared" si="24"/>
        <v>3.1555151129702366</v>
      </c>
      <c r="AR79" s="20">
        <f t="shared" si="25"/>
        <v>2.2276964569999842E-2</v>
      </c>
      <c r="AS79" s="20">
        <v>3</v>
      </c>
    </row>
    <row r="80" spans="1:45">
      <c r="A80" s="3" t="s">
        <v>118</v>
      </c>
      <c r="B80" s="3" t="s">
        <v>81</v>
      </c>
      <c r="C80" s="3">
        <v>0.81</v>
      </c>
      <c r="D80" s="3">
        <v>37.805853999999997</v>
      </c>
      <c r="E80">
        <v>-19.798000000000002</v>
      </c>
      <c r="F80">
        <v>13.753722099999999</v>
      </c>
      <c r="G80">
        <v>10.164999999999999</v>
      </c>
      <c r="H80">
        <v>3.2069013279442857</v>
      </c>
      <c r="I80" s="3" t="s">
        <v>104</v>
      </c>
      <c r="J80" s="3">
        <v>0.85</v>
      </c>
      <c r="K80" s="3">
        <v>32.574582700000001</v>
      </c>
      <c r="L80" s="3">
        <v>-19.716000000000001</v>
      </c>
      <c r="M80">
        <v>11.9748547</v>
      </c>
      <c r="N80">
        <v>10.104000000000001</v>
      </c>
      <c r="O80">
        <v>3.1736234608898148</v>
      </c>
      <c r="P80" s="3" t="s">
        <v>105</v>
      </c>
      <c r="Q80" s="3">
        <v>0.76</v>
      </c>
      <c r="R80" s="3">
        <v>36.830251599999997</v>
      </c>
      <c r="S80" s="3">
        <v>-19.760999999999999</v>
      </c>
      <c r="T80">
        <v>13.275450599999999</v>
      </c>
      <c r="U80">
        <v>10.175999999999998</v>
      </c>
      <c r="V80">
        <v>3.236698185345714</v>
      </c>
      <c r="AK80" s="20">
        <f t="shared" si="20"/>
        <v>-19.758333333333336</v>
      </c>
      <c r="AL80" s="20">
        <f t="shared" si="21"/>
        <v>4.1064989143227079E-2</v>
      </c>
      <c r="AM80" s="20">
        <v>3</v>
      </c>
      <c r="AN80" s="20">
        <f t="shared" si="22"/>
        <v>10.148333333333332</v>
      </c>
      <c r="AO80" s="20">
        <f t="shared" si="23"/>
        <v>3.8785736209761841E-2</v>
      </c>
      <c r="AP80" s="20">
        <v>3</v>
      </c>
      <c r="AQ80" s="20">
        <f t="shared" si="24"/>
        <v>3.2057409913932715</v>
      </c>
      <c r="AR80" s="20">
        <f t="shared" si="25"/>
        <v>3.1553367522035018E-2</v>
      </c>
      <c r="AS80" s="20">
        <v>3</v>
      </c>
    </row>
    <row r="81" spans="1:45">
      <c r="A81" s="3" t="s">
        <v>119</v>
      </c>
      <c r="B81" s="3" t="s">
        <v>81</v>
      </c>
      <c r="C81" s="3">
        <v>0.75</v>
      </c>
      <c r="D81" s="3">
        <v>31.202967399999999</v>
      </c>
      <c r="E81">
        <v>-19.548999999999999</v>
      </c>
      <c r="F81">
        <v>11.442061499999999</v>
      </c>
      <c r="G81">
        <v>11.13</v>
      </c>
      <c r="H81">
        <v>3.1815474830883117</v>
      </c>
      <c r="I81" s="3" t="s">
        <v>104</v>
      </c>
      <c r="J81" s="3">
        <v>0.8</v>
      </c>
      <c r="K81" s="3">
        <v>34.860724099999999</v>
      </c>
      <c r="L81" s="3">
        <v>-19.47</v>
      </c>
      <c r="M81">
        <v>12.7624429</v>
      </c>
      <c r="N81">
        <v>11.156000000000001</v>
      </c>
      <c r="O81">
        <v>3.1867601760892761</v>
      </c>
      <c r="P81" s="3" t="s">
        <v>105</v>
      </c>
      <c r="Q81" s="3">
        <v>0.81</v>
      </c>
      <c r="R81" s="3">
        <v>35.481809900000002</v>
      </c>
      <c r="S81" s="3">
        <v>-19.512</v>
      </c>
      <c r="T81">
        <v>12.8778302</v>
      </c>
      <c r="U81">
        <v>11.104999999999999</v>
      </c>
      <c r="V81">
        <v>3.2144735751627889</v>
      </c>
      <c r="AK81" s="20">
        <f t="shared" si="20"/>
        <v>-19.510333333333332</v>
      </c>
      <c r="AL81" s="20">
        <f t="shared" si="21"/>
        <v>3.9526362510777034E-2</v>
      </c>
      <c r="AM81" s="20">
        <v>3</v>
      </c>
      <c r="AN81" s="20">
        <f t="shared" si="22"/>
        <v>11.130333333333333</v>
      </c>
      <c r="AO81" s="20">
        <f t="shared" si="23"/>
        <v>2.5501633934581179E-2</v>
      </c>
      <c r="AP81" s="20">
        <v>3</v>
      </c>
      <c r="AQ81" s="20">
        <f t="shared" si="24"/>
        <v>3.1942604114467925</v>
      </c>
      <c r="AR81" s="20">
        <f t="shared" si="25"/>
        <v>1.7698079913873097E-2</v>
      </c>
      <c r="AS81" s="20">
        <v>3</v>
      </c>
    </row>
    <row r="82" spans="1:45">
      <c r="A82" s="3" t="s">
        <v>120</v>
      </c>
      <c r="B82" s="3" t="s">
        <v>81</v>
      </c>
      <c r="C82" s="3">
        <v>0.87</v>
      </c>
      <c r="D82" s="3">
        <v>44.921705699999997</v>
      </c>
      <c r="E82">
        <v>-20.176000000000002</v>
      </c>
      <c r="F82">
        <v>16.509760100000001</v>
      </c>
      <c r="G82">
        <v>9.9210000000000012</v>
      </c>
      <c r="H82">
        <v>3.1744044936182929</v>
      </c>
      <c r="I82" s="3" t="s">
        <v>104</v>
      </c>
      <c r="J82" s="3">
        <v>0.82</v>
      </c>
      <c r="K82" s="3">
        <v>43.390054300000003</v>
      </c>
      <c r="L82" s="3">
        <v>-20.228000000000002</v>
      </c>
      <c r="M82">
        <v>15.9359397</v>
      </c>
      <c r="N82">
        <v>9.8790000000000013</v>
      </c>
      <c r="O82">
        <v>3.176576403377497</v>
      </c>
      <c r="P82" s="3" t="s">
        <v>105</v>
      </c>
      <c r="Q82" s="3">
        <v>0.83</v>
      </c>
      <c r="R82" s="3">
        <v>43.0093958</v>
      </c>
      <c r="S82" s="3">
        <v>-20.013000000000002</v>
      </c>
      <c r="T82">
        <v>15.718351</v>
      </c>
      <c r="U82">
        <v>9.4989999999999988</v>
      </c>
      <c r="V82">
        <v>3.1922959624284593</v>
      </c>
      <c r="AK82" s="20">
        <f t="shared" si="20"/>
        <v>-20.138999999999999</v>
      </c>
      <c r="AL82" s="20">
        <f t="shared" si="21"/>
        <v>0.11217397202559957</v>
      </c>
      <c r="AM82" s="20">
        <v>3</v>
      </c>
      <c r="AN82" s="20">
        <f t="shared" si="22"/>
        <v>9.7663333333333338</v>
      </c>
      <c r="AO82" s="20">
        <f t="shared" si="23"/>
        <v>0.23246791893363261</v>
      </c>
      <c r="AP82" s="20">
        <v>3</v>
      </c>
      <c r="AQ82" s="20">
        <f t="shared" si="24"/>
        <v>3.1810922864747497</v>
      </c>
      <c r="AR82" s="20">
        <f t="shared" si="25"/>
        <v>9.7632506962245045E-3</v>
      </c>
      <c r="AS82" s="20">
        <v>3</v>
      </c>
    </row>
    <row r="83" spans="1:45">
      <c r="A83" s="14" t="s">
        <v>121</v>
      </c>
      <c r="B83" s="3" t="s">
        <v>81</v>
      </c>
      <c r="C83" s="3">
        <v>0.73</v>
      </c>
      <c r="D83" s="3">
        <v>43.979702400000001</v>
      </c>
      <c r="E83">
        <v>-19.856999999999999</v>
      </c>
      <c r="F83">
        <v>16.136024200000001</v>
      </c>
      <c r="G83">
        <v>10.596</v>
      </c>
      <c r="H83">
        <v>3.1798200203492506</v>
      </c>
      <c r="I83" s="3" t="s">
        <v>104</v>
      </c>
      <c r="J83" s="3">
        <v>0.82</v>
      </c>
      <c r="K83" s="3">
        <v>42.084529199999999</v>
      </c>
      <c r="L83" s="3">
        <v>-19.850000000000001</v>
      </c>
      <c r="M83">
        <v>15.475397600000001</v>
      </c>
      <c r="N83">
        <v>10.528</v>
      </c>
      <c r="O83">
        <v>3.1726885905664872</v>
      </c>
      <c r="P83" s="15" t="s">
        <v>105</v>
      </c>
      <c r="Q83" s="15">
        <v>0.78</v>
      </c>
      <c r="R83" s="15">
        <v>47.680926100000001</v>
      </c>
      <c r="S83" s="15">
        <v>-20.13</v>
      </c>
      <c r="T83" s="16">
        <v>17.4449471</v>
      </c>
      <c r="U83" s="17">
        <v>9.8689999999999998</v>
      </c>
      <c r="V83" s="16">
        <v>3.1887598625430438</v>
      </c>
      <c r="W83" s="3" t="s">
        <v>153</v>
      </c>
      <c r="X83" s="3">
        <v>0.86</v>
      </c>
      <c r="Y83" s="3">
        <v>41.892257000000001</v>
      </c>
      <c r="Z83" s="3">
        <v>-19.861999999999998</v>
      </c>
      <c r="AA83" s="3">
        <v>15.2422869</v>
      </c>
      <c r="AB83" s="3">
        <v>10.561999999999999</v>
      </c>
      <c r="AC83">
        <v>3.2064938912371042</v>
      </c>
      <c r="AK83" s="20">
        <f>AVERAGE(E83,L83,Z83)</f>
        <v>-19.856333333333335</v>
      </c>
      <c r="AL83" s="20">
        <f>STDEV(E83,L83,Z83)</f>
        <v>6.0277137733401364E-3</v>
      </c>
      <c r="AM83" s="20">
        <v>3</v>
      </c>
      <c r="AN83" s="20">
        <f>AVERAGE(G83,N83,AB83)</f>
        <v>10.561999999999999</v>
      </c>
      <c r="AO83" s="20">
        <f>STDEV(G83,N83,AB83)</f>
        <v>3.3999999999999808E-2</v>
      </c>
      <c r="AP83" s="20">
        <v>3</v>
      </c>
      <c r="AQ83" s="20">
        <f>AVERAGE(H83,O83,AC83)</f>
        <v>3.1863341673842807</v>
      </c>
      <c r="AR83" s="20">
        <f>STDEV(H83,O83,AC83)</f>
        <v>1.7819236012051598E-2</v>
      </c>
      <c r="AS83" s="20">
        <v>3</v>
      </c>
    </row>
    <row r="84" spans="1:45">
      <c r="A84" s="3" t="s">
        <v>122</v>
      </c>
      <c r="B84" s="3" t="s">
        <v>81</v>
      </c>
      <c r="C84" s="3">
        <v>0.76</v>
      </c>
      <c r="D84" s="3">
        <v>44.156181699999998</v>
      </c>
      <c r="E84">
        <v>-19.934999999999999</v>
      </c>
      <c r="F84">
        <v>16.259044200000002</v>
      </c>
      <c r="G84">
        <v>10.225</v>
      </c>
      <c r="H84">
        <v>3.1684239665617406</v>
      </c>
      <c r="I84" s="3" t="s">
        <v>104</v>
      </c>
      <c r="J84" s="3">
        <v>0.77</v>
      </c>
      <c r="K84" s="3">
        <v>38.659477199999998</v>
      </c>
      <c r="L84" s="3">
        <v>-19.958000000000002</v>
      </c>
      <c r="M84">
        <v>14.36411</v>
      </c>
      <c r="N84">
        <v>10.097000000000001</v>
      </c>
      <c r="O84">
        <v>3.1399594823487149</v>
      </c>
      <c r="P84" s="3" t="s">
        <v>105</v>
      </c>
      <c r="Q84" s="3">
        <v>0.87</v>
      </c>
      <c r="R84" s="3">
        <v>37.513404399999999</v>
      </c>
      <c r="S84" s="3">
        <v>-19.803000000000001</v>
      </c>
      <c r="T84">
        <v>13.6664002</v>
      </c>
      <c r="U84">
        <v>10.536</v>
      </c>
      <c r="V84">
        <v>3.2024262297445869</v>
      </c>
      <c r="AK84" s="20">
        <f t="shared" si="20"/>
        <v>-19.898666666666667</v>
      </c>
      <c r="AL84" s="20">
        <f t="shared" si="21"/>
        <v>8.3644087258654007E-2</v>
      </c>
      <c r="AM84" s="20">
        <v>3</v>
      </c>
      <c r="AN84" s="20">
        <f t="shared" si="22"/>
        <v>10.286000000000001</v>
      </c>
      <c r="AO84" s="20">
        <f t="shared" si="23"/>
        <v>0.22576757960344898</v>
      </c>
      <c r="AP84" s="20">
        <v>3</v>
      </c>
      <c r="AQ84" s="20">
        <f t="shared" si="24"/>
        <v>3.1702698928850146</v>
      </c>
      <c r="AR84" s="20">
        <f t="shared" si="25"/>
        <v>3.1274258033535111E-2</v>
      </c>
      <c r="AS84" s="20">
        <v>3</v>
      </c>
    </row>
    <row r="85" spans="1:45">
      <c r="A85" s="3" t="s">
        <v>123</v>
      </c>
      <c r="B85" s="3" t="s">
        <v>81</v>
      </c>
      <c r="C85" s="3">
        <v>0.73</v>
      </c>
      <c r="D85" s="3">
        <v>46.8297217</v>
      </c>
      <c r="E85">
        <v>-19.739999999999998</v>
      </c>
      <c r="F85">
        <v>17.324496499999999</v>
      </c>
      <c r="G85">
        <v>10.688000000000001</v>
      </c>
      <c r="H85">
        <v>3.1536082631126785</v>
      </c>
      <c r="I85" s="3" t="s">
        <v>104</v>
      </c>
      <c r="J85" s="3">
        <v>0.8</v>
      </c>
      <c r="K85" s="3">
        <v>43.336342399999999</v>
      </c>
      <c r="L85" s="3">
        <v>-19.695</v>
      </c>
      <c r="M85">
        <v>15.9829246</v>
      </c>
      <c r="N85">
        <v>10.648000000000001</v>
      </c>
      <c r="O85">
        <v>3.1633175653805772</v>
      </c>
      <c r="P85" s="3" t="s">
        <v>105</v>
      </c>
      <c r="Q85" s="3">
        <v>0.83</v>
      </c>
      <c r="R85" s="3">
        <v>42.415380999999996</v>
      </c>
      <c r="S85" s="3">
        <v>-19.875</v>
      </c>
      <c r="T85">
        <v>15.672968600000001</v>
      </c>
      <c r="U85">
        <v>10.205</v>
      </c>
      <c r="V85">
        <v>3.1573221659275612</v>
      </c>
      <c r="AK85" s="20">
        <f t="shared" si="20"/>
        <v>-19.77</v>
      </c>
      <c r="AL85" s="20">
        <f t="shared" si="21"/>
        <v>9.3674969975976116E-2</v>
      </c>
      <c r="AM85" s="20">
        <v>3</v>
      </c>
      <c r="AN85" s="20">
        <f t="shared" si="22"/>
        <v>10.513666666666667</v>
      </c>
      <c r="AO85" s="20">
        <f t="shared" si="23"/>
        <v>0.26806031659560053</v>
      </c>
      <c r="AP85" s="20">
        <v>3</v>
      </c>
      <c r="AQ85" s="20">
        <f t="shared" si="24"/>
        <v>3.1580826648069391</v>
      </c>
      <c r="AR85" s="20">
        <f t="shared" si="25"/>
        <v>4.8991230380045284E-3</v>
      </c>
      <c r="AS85" s="20">
        <v>3</v>
      </c>
    </row>
    <row r="86" spans="1:45">
      <c r="A86" s="14" t="s">
        <v>124</v>
      </c>
      <c r="B86" s="3" t="s">
        <v>81</v>
      </c>
      <c r="C86" s="3">
        <v>0.77</v>
      </c>
      <c r="D86" s="3">
        <v>46.8827663</v>
      </c>
      <c r="E86">
        <v>-20.397000000000002</v>
      </c>
      <c r="F86">
        <v>16.989995</v>
      </c>
      <c r="G86">
        <v>8.6180000000000003</v>
      </c>
      <c r="H86">
        <v>3.2193394220147407</v>
      </c>
      <c r="I86" s="3" t="s">
        <v>104</v>
      </c>
      <c r="J86" s="3">
        <v>0.82</v>
      </c>
      <c r="K86" s="3">
        <v>42.817697899999999</v>
      </c>
      <c r="L86" s="3">
        <v>-20.126000000000001</v>
      </c>
      <c r="M86">
        <v>15.692819099999999</v>
      </c>
      <c r="N86">
        <v>8.5649999999999995</v>
      </c>
      <c r="O86">
        <v>3.1832381782399657</v>
      </c>
      <c r="P86" s="18" t="s">
        <v>105</v>
      </c>
      <c r="Q86" s="18">
        <v>0.88</v>
      </c>
      <c r="R86" s="18">
        <v>39.382248500000003</v>
      </c>
      <c r="S86" s="18">
        <v>-19.741</v>
      </c>
      <c r="T86" s="17">
        <v>14.5942709</v>
      </c>
      <c r="U86" s="17">
        <v>10.632999999999999</v>
      </c>
      <c r="V86" s="17">
        <v>3.1482187015819574</v>
      </c>
      <c r="W86" s="3" t="s">
        <v>153</v>
      </c>
      <c r="X86" s="3">
        <v>0.72</v>
      </c>
      <c r="Y86" s="3">
        <v>44.120210499999999</v>
      </c>
      <c r="Z86" s="3">
        <v>-20.181999999999999</v>
      </c>
      <c r="AA86" s="3">
        <v>16.227833700000001</v>
      </c>
      <c r="AB86" s="3">
        <v>8.5500000000000007</v>
      </c>
      <c r="AC86">
        <v>3.1719316249011511</v>
      </c>
      <c r="AK86" s="20">
        <f>AVERAGE(E86,L86,Z86)</f>
        <v>-20.234999999999999</v>
      </c>
      <c r="AL86" s="20">
        <f>STDEV(E86,L86,Z86)</f>
        <v>0.14306292321912156</v>
      </c>
      <c r="AM86" s="20">
        <v>3</v>
      </c>
      <c r="AN86" s="20">
        <f>AVERAGE(G86,N86,AB86)</f>
        <v>8.5776666666666674</v>
      </c>
      <c r="AO86" s="20">
        <f>STDEV(G86,N86,AB86)</f>
        <v>3.5725807665234567E-2</v>
      </c>
      <c r="AP86" s="20">
        <v>3</v>
      </c>
      <c r="AQ86" s="20">
        <f>AVERAGE(H86,O86,AC86)</f>
        <v>3.1915030750519526</v>
      </c>
      <c r="AR86" s="20">
        <f>STDEV(H86,O86,AC86)</f>
        <v>2.476098132698722E-2</v>
      </c>
      <c r="AS86" s="20">
        <v>3</v>
      </c>
    </row>
    <row r="87" spans="1:45">
      <c r="A87" s="3" t="s">
        <v>125</v>
      </c>
      <c r="B87" s="3" t="s">
        <v>81</v>
      </c>
      <c r="C87" s="3">
        <v>0.78</v>
      </c>
      <c r="D87" s="3">
        <v>42.016309300000003</v>
      </c>
      <c r="E87">
        <v>-20.03</v>
      </c>
      <c r="F87">
        <v>15.5754982</v>
      </c>
      <c r="G87">
        <v>8.4450000000000003</v>
      </c>
      <c r="H87">
        <v>3.147188416526328</v>
      </c>
      <c r="I87" s="3" t="s">
        <v>104</v>
      </c>
      <c r="J87" s="3">
        <v>0.82</v>
      </c>
      <c r="K87" s="3">
        <v>42.5742452</v>
      </c>
      <c r="L87" s="3">
        <v>-19.963000000000001</v>
      </c>
      <c r="M87">
        <v>15.742183199999999</v>
      </c>
      <c r="N87">
        <v>8.4190000000000005</v>
      </c>
      <c r="O87">
        <v>3.1552137401966798</v>
      </c>
      <c r="P87" s="3" t="s">
        <v>105</v>
      </c>
      <c r="Q87" s="3">
        <v>0.84</v>
      </c>
      <c r="R87" s="3">
        <v>44.7104803</v>
      </c>
      <c r="S87" s="3">
        <v>-20.143000000000001</v>
      </c>
      <c r="T87">
        <v>16.377262099999999</v>
      </c>
      <c r="U87">
        <v>8.6039999999999992</v>
      </c>
      <c r="V87">
        <v>3.1850395199248029</v>
      </c>
      <c r="AK87" s="20">
        <f t="shared" si="20"/>
        <v>-20.045333333333335</v>
      </c>
      <c r="AL87" s="20">
        <f t="shared" si="21"/>
        <v>9.0974355360910919E-2</v>
      </c>
      <c r="AM87" s="20">
        <v>3</v>
      </c>
      <c r="AN87" s="20">
        <f t="shared" si="22"/>
        <v>8.4893333333333327</v>
      </c>
      <c r="AO87" s="20">
        <f t="shared" si="23"/>
        <v>0.10015155182688483</v>
      </c>
      <c r="AP87" s="20">
        <v>3</v>
      </c>
      <c r="AQ87" s="20">
        <f t="shared" si="24"/>
        <v>3.1624805588826033</v>
      </c>
      <c r="AR87" s="20">
        <f t="shared" si="25"/>
        <v>1.9944460320627362E-2</v>
      </c>
      <c r="AS87" s="20">
        <v>3</v>
      </c>
    </row>
    <row r="88" spans="1:45">
      <c r="A88" s="14" t="s">
        <v>126</v>
      </c>
      <c r="B88" s="3" t="s">
        <v>81</v>
      </c>
      <c r="C88" s="3">
        <v>0.79</v>
      </c>
      <c r="D88" s="3">
        <v>39.421480799999998</v>
      </c>
      <c r="E88">
        <v>-20.131</v>
      </c>
      <c r="F88">
        <v>14.5095736</v>
      </c>
      <c r="G88">
        <v>9.1010000000000009</v>
      </c>
      <c r="H88">
        <v>3.1697504604821742</v>
      </c>
      <c r="I88" s="3" t="s">
        <v>104</v>
      </c>
      <c r="J88" s="3">
        <v>0.86</v>
      </c>
      <c r="K88" s="3">
        <v>37.068351300000003</v>
      </c>
      <c r="L88" s="3">
        <v>-20.074999999999999</v>
      </c>
      <c r="M88">
        <v>13.6378085</v>
      </c>
      <c r="N88">
        <v>9.1170000000000009</v>
      </c>
      <c r="O88">
        <v>3.1710673932692344</v>
      </c>
      <c r="P88" s="18" t="s">
        <v>105</v>
      </c>
      <c r="Q88" s="18">
        <v>0.85</v>
      </c>
      <c r="R88" s="18">
        <v>40.708082099999999</v>
      </c>
      <c r="S88" s="18">
        <v>-19.954000000000001</v>
      </c>
      <c r="T88" s="17">
        <v>15.0045304</v>
      </c>
      <c r="U88" s="17">
        <v>8.43</v>
      </c>
      <c r="V88" s="17">
        <v>3.1652281800168831</v>
      </c>
      <c r="W88" s="3" t="s">
        <v>153</v>
      </c>
      <c r="X88" s="3">
        <v>0.82</v>
      </c>
      <c r="Y88" s="3">
        <v>37.9127723</v>
      </c>
      <c r="Z88" s="3">
        <v>-20.120999999999999</v>
      </c>
      <c r="AA88" s="3">
        <v>13.966416000000001</v>
      </c>
      <c r="AB88" s="3">
        <v>9.0640000000000001</v>
      </c>
      <c r="AC88">
        <v>3.1669948599077484</v>
      </c>
      <c r="AK88" s="20">
        <f>AVERAGE(E88,L88,Z88)</f>
        <v>-20.108999999999998</v>
      </c>
      <c r="AL88" s="20">
        <f>STDEV(E88,L88,Z88)</f>
        <v>2.9866369046136376E-2</v>
      </c>
      <c r="AM88" s="20">
        <v>3</v>
      </c>
      <c r="AN88" s="20">
        <f>AVERAGE(G88,N88,AB88)</f>
        <v>9.0940000000000012</v>
      </c>
      <c r="AO88" s="20">
        <f>STDEV(G88,N88,AB88)</f>
        <v>2.7184554438136825E-2</v>
      </c>
      <c r="AP88" s="20">
        <v>3</v>
      </c>
      <c r="AQ88" s="20">
        <f>AVERAGE(H88,O88,AC88)</f>
        <v>3.169270904553052</v>
      </c>
      <c r="AR88" s="20">
        <f>STDEV(H88,O88,AC88)</f>
        <v>2.0781872899166155E-3</v>
      </c>
      <c r="AS88" s="20">
        <v>3</v>
      </c>
    </row>
    <row r="89" spans="1:45">
      <c r="A89" s="3" t="s">
        <v>127</v>
      </c>
      <c r="B89" s="3" t="s">
        <v>81</v>
      </c>
      <c r="C89" s="3">
        <v>0.78</v>
      </c>
      <c r="D89" s="3">
        <v>43.194685200000002</v>
      </c>
      <c r="E89">
        <v>-20.215</v>
      </c>
      <c r="F89">
        <v>15.8637719</v>
      </c>
      <c r="G89">
        <v>9.5530000000000008</v>
      </c>
      <c r="H89">
        <v>3.1766593542611394</v>
      </c>
      <c r="I89" s="3" t="s">
        <v>104</v>
      </c>
      <c r="J89" s="3">
        <v>0.73</v>
      </c>
      <c r="K89" s="3">
        <v>43.8147886</v>
      </c>
      <c r="L89" s="3">
        <v>-20.166</v>
      </c>
      <c r="M89">
        <v>16.150768599999999</v>
      </c>
      <c r="N89">
        <v>9.5010000000000012</v>
      </c>
      <c r="O89">
        <v>3.1650043804520034</v>
      </c>
      <c r="P89" s="3" t="s">
        <v>105</v>
      </c>
      <c r="Q89" s="3">
        <v>0.87</v>
      </c>
      <c r="R89" s="3">
        <v>38.5171359</v>
      </c>
      <c r="S89" s="3">
        <v>-20.065000000000001</v>
      </c>
      <c r="T89">
        <v>14.0806925</v>
      </c>
      <c r="U89">
        <v>9.1419999999999995</v>
      </c>
      <c r="V89">
        <v>3.1913670829755003</v>
      </c>
      <c r="AK89" s="20">
        <f t="shared" si="20"/>
        <v>-20.148666666666667</v>
      </c>
      <c r="AL89" s="20">
        <f t="shared" si="21"/>
        <v>7.6487471741019275E-2</v>
      </c>
      <c r="AM89" s="20">
        <v>3</v>
      </c>
      <c r="AN89" s="20">
        <f t="shared" si="22"/>
        <v>9.3986666666666672</v>
      </c>
      <c r="AO89" s="20">
        <f t="shared" si="23"/>
        <v>0.22379529336725051</v>
      </c>
      <c r="AP89" s="20">
        <v>3</v>
      </c>
      <c r="AQ89" s="20">
        <f t="shared" si="24"/>
        <v>3.1776769392295474</v>
      </c>
      <c r="AR89" s="20">
        <f t="shared" si="25"/>
        <v>1.3210777057446154E-2</v>
      </c>
      <c r="AS89" s="20">
        <v>3</v>
      </c>
    </row>
    <row r="90" spans="1:45">
      <c r="A90" s="14" t="s">
        <v>128</v>
      </c>
      <c r="B90" s="3" t="s">
        <v>81</v>
      </c>
      <c r="C90" s="3">
        <v>0.78</v>
      </c>
      <c r="D90" s="3">
        <v>40.577170199999998</v>
      </c>
      <c r="E90">
        <v>-20.02</v>
      </c>
      <c r="F90">
        <v>15.1662643</v>
      </c>
      <c r="G90">
        <v>8.9350000000000005</v>
      </c>
      <c r="H90">
        <v>3.1214035944237102</v>
      </c>
      <c r="I90" s="3" t="s">
        <v>104</v>
      </c>
      <c r="J90" s="3">
        <v>0.84</v>
      </c>
      <c r="K90" s="3">
        <v>39.7916563</v>
      </c>
      <c r="L90" s="3">
        <v>-20.031000000000002</v>
      </c>
      <c r="M90">
        <v>14.7663894</v>
      </c>
      <c r="N90">
        <v>8.9359999999999999</v>
      </c>
      <c r="O90">
        <v>3.1438693480930868</v>
      </c>
      <c r="P90" s="18" t="s">
        <v>105</v>
      </c>
      <c r="Q90" s="18">
        <v>0.77</v>
      </c>
      <c r="R90" s="18">
        <v>48.072240999999998</v>
      </c>
      <c r="S90" s="18">
        <v>-20.150000000000002</v>
      </c>
      <c r="T90" s="17">
        <v>17.567366199999999</v>
      </c>
      <c r="U90" s="17">
        <v>9.5129999999999999</v>
      </c>
      <c r="V90" s="17">
        <v>3.1925264452372302</v>
      </c>
      <c r="W90" s="3" t="s">
        <v>153</v>
      </c>
      <c r="X90" s="3">
        <v>0.87</v>
      </c>
      <c r="Y90" s="3">
        <v>39.5938126</v>
      </c>
      <c r="Z90" s="3">
        <v>-20.065000000000001</v>
      </c>
      <c r="AA90" s="3">
        <v>14.682529499999999</v>
      </c>
      <c r="AB90" s="3">
        <v>8.8870000000000005</v>
      </c>
      <c r="AC90">
        <v>3.1461051290015574</v>
      </c>
      <c r="AK90" s="20">
        <f>AVERAGE(E90,L90,Z90)</f>
        <v>-20.038666666666668</v>
      </c>
      <c r="AL90" s="20">
        <f>STDEV(E90,L90,Z90)</f>
        <v>2.3459184413217711E-2</v>
      </c>
      <c r="AM90" s="20">
        <v>3</v>
      </c>
      <c r="AN90" s="20">
        <f>AVERAGE(G90,N90,AB90)</f>
        <v>8.9193333333333342</v>
      </c>
      <c r="AO90" s="20">
        <f>STDEV(G90,N90,AB90)</f>
        <v>2.8005951748393154E-2</v>
      </c>
      <c r="AP90" s="20">
        <v>3</v>
      </c>
      <c r="AQ90" s="20">
        <f>AVERAGE(H90,O90,AC90)</f>
        <v>3.1371260238394512</v>
      </c>
      <c r="AR90" s="20">
        <f>STDEV(H90,O90,AC90)</f>
        <v>1.3661836227879297E-2</v>
      </c>
      <c r="AS90" s="20">
        <v>3</v>
      </c>
    </row>
    <row r="91" spans="1:45" s="26" customFormat="1">
      <c r="A91" s="14" t="s">
        <v>129</v>
      </c>
      <c r="B91" s="14" t="s">
        <v>81</v>
      </c>
      <c r="C91" s="14">
        <v>0.77</v>
      </c>
      <c r="D91" s="14">
        <v>47.784239300000003</v>
      </c>
      <c r="E91" s="26">
        <v>-20.019000000000002</v>
      </c>
      <c r="F91" s="26">
        <v>17.738329799999999</v>
      </c>
      <c r="G91" s="26">
        <v>9.527000000000001</v>
      </c>
      <c r="H91" s="26">
        <v>3.1428144482539357</v>
      </c>
      <c r="I91" s="14" t="s">
        <v>104</v>
      </c>
      <c r="J91" s="14">
        <v>0.79</v>
      </c>
      <c r="K91" s="14">
        <v>46.1347928</v>
      </c>
      <c r="L91" s="14">
        <v>-20.034000000000002</v>
      </c>
      <c r="M91" s="26">
        <v>16.886217500000001</v>
      </c>
      <c r="N91" s="26">
        <v>9.4920000000000009</v>
      </c>
      <c r="O91" s="26">
        <v>3.1874470960316206</v>
      </c>
      <c r="P91" s="24" t="s">
        <v>105</v>
      </c>
      <c r="Q91" s="24">
        <v>0.82</v>
      </c>
      <c r="R91" s="24">
        <v>36.809851100000003</v>
      </c>
      <c r="S91" s="24">
        <v>-20.087</v>
      </c>
      <c r="T91" s="25">
        <v>13.528775700000001</v>
      </c>
      <c r="U91" s="25">
        <v>8.8839999999999986</v>
      </c>
      <c r="V91" s="25">
        <v>3.1743320486371385</v>
      </c>
      <c r="W91" s="3" t="s">
        <v>167</v>
      </c>
      <c r="X91" s="3">
        <v>0.89</v>
      </c>
      <c r="Y91" s="3">
        <v>41.4757611</v>
      </c>
      <c r="Z91" s="3">
        <v>-20.170000000000002</v>
      </c>
      <c r="AA91" s="3">
        <v>15.719140700000001</v>
      </c>
      <c r="AB91" s="3">
        <v>9.5289999999999999</v>
      </c>
      <c r="AC91">
        <v>3.0783099962964262</v>
      </c>
      <c r="AK91" s="26">
        <f>AVERAGE(E91,L91,Z91)</f>
        <v>-20.074333333333335</v>
      </c>
      <c r="AL91" s="26">
        <f>STDEV(E91,L91,Z91)</f>
        <v>8.3188540877534883E-2</v>
      </c>
      <c r="AM91" s="26">
        <v>3</v>
      </c>
      <c r="AN91" s="32">
        <f>AVERAGE(G91,N91, AB91)</f>
        <v>9.516</v>
      </c>
      <c r="AO91" s="32">
        <f>STDEV(G91,N91, AB91)</f>
        <v>2.0808652046684549E-2</v>
      </c>
      <c r="AP91" s="26">
        <v>3</v>
      </c>
      <c r="AQ91" s="26">
        <f>AVERAGE(H91,O91,AC91)</f>
        <v>3.1361905135273278</v>
      </c>
      <c r="AR91" s="26">
        <f>STDEV(H91,O91,AC91)</f>
        <v>5.4869244737823897E-2</v>
      </c>
      <c r="AS91" s="26">
        <v>3</v>
      </c>
    </row>
    <row r="92" spans="1:45">
      <c r="A92" s="3" t="s">
        <v>130</v>
      </c>
      <c r="B92" s="3" t="s">
        <v>81</v>
      </c>
      <c r="C92" s="3">
        <v>0.87</v>
      </c>
      <c r="D92" s="3">
        <v>41.195651300000002</v>
      </c>
      <c r="E92">
        <v>-20.175000000000001</v>
      </c>
      <c r="F92">
        <v>15.3407781</v>
      </c>
      <c r="G92">
        <v>9.5940000000000012</v>
      </c>
      <c r="H92">
        <v>3.1329306030007267</v>
      </c>
      <c r="I92" s="3" t="s">
        <v>104</v>
      </c>
      <c r="J92" s="3">
        <v>0.86</v>
      </c>
      <c r="K92" s="3">
        <v>42.797072399999998</v>
      </c>
      <c r="L92" s="3">
        <v>-20.170000000000002</v>
      </c>
      <c r="M92">
        <v>15.6952541</v>
      </c>
      <c r="N92">
        <v>9.5440000000000005</v>
      </c>
      <c r="O92">
        <v>3.1812111789894497</v>
      </c>
      <c r="P92" s="3" t="s">
        <v>105</v>
      </c>
      <c r="Q92" s="3">
        <v>0.85</v>
      </c>
      <c r="R92" s="3">
        <v>39.518040800000001</v>
      </c>
      <c r="S92" s="3">
        <v>-20.183</v>
      </c>
      <c r="T92">
        <v>14.529780499999999</v>
      </c>
      <c r="U92">
        <v>9.5509999999999984</v>
      </c>
      <c r="V92">
        <v>3.173095487115813</v>
      </c>
      <c r="AK92" s="20">
        <f t="shared" si="20"/>
        <v>-20.175999999999998</v>
      </c>
      <c r="AL92" s="20">
        <f t="shared" si="21"/>
        <v>6.5574385243010753E-3</v>
      </c>
      <c r="AM92" s="20">
        <v>3</v>
      </c>
      <c r="AN92" s="20">
        <f t="shared" si="22"/>
        <v>9.5630000000000006</v>
      </c>
      <c r="AO92" s="20">
        <f t="shared" si="23"/>
        <v>2.707397274136264E-2</v>
      </c>
      <c r="AP92" s="20">
        <v>3</v>
      </c>
      <c r="AQ92" s="20">
        <f t="shared" si="24"/>
        <v>3.1624124230353297</v>
      </c>
      <c r="AR92" s="20">
        <f t="shared" si="25"/>
        <v>2.5852454391440245E-2</v>
      </c>
      <c r="AS92" s="20">
        <v>3</v>
      </c>
    </row>
    <row r="93" spans="1:45">
      <c r="A93" s="3" t="s">
        <v>131</v>
      </c>
      <c r="B93" s="3" t="s">
        <v>81</v>
      </c>
      <c r="C93" s="3">
        <v>0.78</v>
      </c>
      <c r="D93" s="3">
        <v>37.126062500000003</v>
      </c>
      <c r="E93">
        <v>-20.041</v>
      </c>
      <c r="F93">
        <v>13.8043114</v>
      </c>
      <c r="G93">
        <v>9.1649999999999991</v>
      </c>
      <c r="H93">
        <v>3.1376965013505376</v>
      </c>
      <c r="I93" s="3" t="s">
        <v>104</v>
      </c>
      <c r="J93" s="3">
        <v>0.87</v>
      </c>
      <c r="K93" s="3">
        <v>36.440628099999998</v>
      </c>
      <c r="L93" s="3">
        <v>-20.02</v>
      </c>
      <c r="M93">
        <v>13.436215799999999</v>
      </c>
      <c r="N93">
        <v>9.1120000000000001</v>
      </c>
      <c r="O93">
        <v>3.164139870146077</v>
      </c>
      <c r="P93" s="3" t="s">
        <v>105</v>
      </c>
      <c r="Q93" s="3">
        <v>0.8</v>
      </c>
      <c r="R93" s="3">
        <v>34.366855700000002</v>
      </c>
      <c r="S93" s="3">
        <v>-20.099</v>
      </c>
      <c r="T93">
        <v>12.6340033</v>
      </c>
      <c r="U93">
        <v>9.1429999999999989</v>
      </c>
      <c r="V93">
        <v>3.173551884645569</v>
      </c>
      <c r="AK93" s="20">
        <f t="shared" si="20"/>
        <v>-20.053333333333331</v>
      </c>
      <c r="AL93" s="20">
        <f t="shared" si="21"/>
        <v>4.0918618419166504E-2</v>
      </c>
      <c r="AM93" s="20">
        <v>3</v>
      </c>
      <c r="AN93" s="20">
        <f t="shared" si="22"/>
        <v>9.14</v>
      </c>
      <c r="AO93" s="20">
        <f t="shared" si="23"/>
        <v>2.6627053911388181E-2</v>
      </c>
      <c r="AP93" s="20">
        <v>3</v>
      </c>
      <c r="AQ93" s="20">
        <f t="shared" si="24"/>
        <v>3.1584627520473947</v>
      </c>
      <c r="AR93" s="20">
        <f t="shared" si="25"/>
        <v>1.858963098714432E-2</v>
      </c>
      <c r="AS93" s="20">
        <v>3</v>
      </c>
    </row>
    <row r="94" spans="1:45">
      <c r="A94" s="3" t="s">
        <v>132</v>
      </c>
      <c r="B94" s="3" t="s">
        <v>81</v>
      </c>
      <c r="C94" s="3">
        <v>0.86</v>
      </c>
      <c r="D94" s="3">
        <v>44.289243900000002</v>
      </c>
      <c r="E94">
        <v>-20.13</v>
      </c>
      <c r="F94">
        <v>16.1029363</v>
      </c>
      <c r="G94">
        <v>9.16</v>
      </c>
      <c r="H94">
        <v>3.2087802862388526</v>
      </c>
      <c r="I94" s="3" t="s">
        <v>104</v>
      </c>
      <c r="J94" s="3">
        <v>0.82</v>
      </c>
      <c r="K94" s="3">
        <v>44.363300199999998</v>
      </c>
      <c r="L94" s="3">
        <v>-20.170999999999999</v>
      </c>
      <c r="M94">
        <v>16.0922293</v>
      </c>
      <c r="N94">
        <v>9.11</v>
      </c>
      <c r="O94">
        <v>3.2162842451335605</v>
      </c>
      <c r="P94" s="3" t="s">
        <v>105</v>
      </c>
      <c r="Q94" s="3">
        <v>0.86</v>
      </c>
      <c r="R94" s="3">
        <v>43.560287299999999</v>
      </c>
      <c r="S94" s="3">
        <v>-20.256</v>
      </c>
      <c r="T94">
        <v>15.5380409</v>
      </c>
      <c r="U94">
        <v>9.1169999999999991</v>
      </c>
      <c r="V94">
        <v>3.2707041711631311</v>
      </c>
      <c r="AK94" s="20">
        <f t="shared" si="20"/>
        <v>-20.185666666666666</v>
      </c>
      <c r="AL94" s="20">
        <f t="shared" si="21"/>
        <v>6.4267669425095958E-2</v>
      </c>
      <c r="AM94" s="20">
        <v>3</v>
      </c>
      <c r="AN94" s="20">
        <f t="shared" si="22"/>
        <v>9.1289999999999996</v>
      </c>
      <c r="AO94" s="20">
        <f t="shared" si="23"/>
        <v>2.7073972741362248E-2</v>
      </c>
      <c r="AP94" s="20">
        <v>3</v>
      </c>
      <c r="AQ94" s="20">
        <f t="shared" si="24"/>
        <v>3.231922900845182</v>
      </c>
      <c r="AR94" s="20">
        <f t="shared" si="25"/>
        <v>3.3794489867118582E-2</v>
      </c>
      <c r="AS94" s="20">
        <v>3</v>
      </c>
    </row>
    <row r="95" spans="1:45">
      <c r="A95" s="3" t="s">
        <v>133</v>
      </c>
      <c r="B95" s="3" t="s">
        <v>81</v>
      </c>
      <c r="C95" s="3">
        <v>0.78</v>
      </c>
      <c r="D95" s="3">
        <v>43.538804200000001</v>
      </c>
      <c r="E95">
        <v>-20.198</v>
      </c>
      <c r="F95">
        <v>15.965457499999999</v>
      </c>
      <c r="G95">
        <v>9.0960000000000001</v>
      </c>
      <c r="H95">
        <v>3.1815731911639031</v>
      </c>
      <c r="I95" s="3" t="s">
        <v>104</v>
      </c>
      <c r="J95" s="3">
        <v>0.86</v>
      </c>
      <c r="K95" s="3">
        <v>43.571596900000003</v>
      </c>
      <c r="L95" s="3">
        <v>-20.123000000000001</v>
      </c>
      <c r="M95">
        <v>16.0630424</v>
      </c>
      <c r="N95">
        <v>9.0360000000000014</v>
      </c>
      <c r="O95">
        <v>3.1646265041712565</v>
      </c>
      <c r="P95" s="3" t="s">
        <v>105</v>
      </c>
      <c r="Q95" s="3">
        <v>0.82</v>
      </c>
      <c r="R95" s="3">
        <v>43.832315000000001</v>
      </c>
      <c r="S95" s="3">
        <v>-20.093</v>
      </c>
      <c r="T95">
        <v>16.128565999999999</v>
      </c>
      <c r="U95">
        <v>9.0669999999999984</v>
      </c>
      <c r="V95">
        <v>3.170629108212927</v>
      </c>
      <c r="AK95" s="20">
        <f t="shared" si="20"/>
        <v>-20.138000000000002</v>
      </c>
      <c r="AL95" s="20">
        <f t="shared" si="21"/>
        <v>5.4083269131959918E-2</v>
      </c>
      <c r="AM95" s="20">
        <v>3</v>
      </c>
      <c r="AN95" s="20">
        <f t="shared" si="22"/>
        <v>9.0663333333333327</v>
      </c>
      <c r="AO95" s="20">
        <f t="shared" si="23"/>
        <v>3.0005555041246836E-2</v>
      </c>
      <c r="AP95" s="20">
        <v>3</v>
      </c>
      <c r="AQ95" s="20">
        <f t="shared" si="24"/>
        <v>3.1722762678493623</v>
      </c>
      <c r="AR95" s="20">
        <f t="shared" si="25"/>
        <v>8.5925782601970549E-3</v>
      </c>
      <c r="AS95" s="20">
        <v>3</v>
      </c>
    </row>
    <row r="96" spans="1:45" s="20" customFormat="1">
      <c r="A96" s="19" t="s">
        <v>134</v>
      </c>
      <c r="B96" s="19" t="s">
        <v>67</v>
      </c>
      <c r="C96" s="19">
        <v>0.86</v>
      </c>
      <c r="D96" s="19">
        <v>30.651209099999999</v>
      </c>
      <c r="E96" s="20">
        <v>-20.858999999999998</v>
      </c>
      <c r="F96" s="20">
        <v>10.896829500000001</v>
      </c>
      <c r="G96" s="20">
        <v>12.162000000000001</v>
      </c>
      <c r="H96" s="20">
        <v>3.2816649971443526</v>
      </c>
      <c r="I96" s="18" t="s">
        <v>68</v>
      </c>
      <c r="J96" s="18">
        <v>0.87</v>
      </c>
      <c r="K96" s="18">
        <v>32.498206199999998</v>
      </c>
      <c r="L96" s="18">
        <v>-20.771000000000001</v>
      </c>
      <c r="M96" s="23">
        <v>11.867287299999999</v>
      </c>
      <c r="N96" s="23">
        <v>12.286</v>
      </c>
      <c r="O96" s="17">
        <f t="shared" ref="O96:O102" si="26">(H96/M96)*(14/12)</f>
        <v>0.32261873051098028</v>
      </c>
      <c r="P96" s="19" t="s">
        <v>69</v>
      </c>
      <c r="Q96" s="19">
        <v>0.8</v>
      </c>
      <c r="R96" s="19">
        <v>31.255931400000001</v>
      </c>
      <c r="S96" s="19">
        <v>-20.844000000000001</v>
      </c>
      <c r="T96" s="19">
        <v>11.352169200000001</v>
      </c>
      <c r="U96" s="20">
        <v>12.206999999999999</v>
      </c>
      <c r="V96" s="20">
        <f>(R96/T96)*(14/12)</f>
        <v>3.2121837384171479</v>
      </c>
      <c r="W96" s="19" t="s">
        <v>151</v>
      </c>
      <c r="X96" s="19">
        <v>0.85</v>
      </c>
      <c r="Y96" s="19">
        <v>32.645771000000003</v>
      </c>
      <c r="Z96" s="19">
        <v>-20.849</v>
      </c>
      <c r="AA96" s="19">
        <v>11.6216986</v>
      </c>
      <c r="AB96" s="19">
        <v>12.154999999999999</v>
      </c>
      <c r="AC96" s="20">
        <v>3.2772087922959332</v>
      </c>
      <c r="AK96" s="20">
        <f>AVERAGE(E96,S96,Z96)</f>
        <v>-20.850666666666669</v>
      </c>
      <c r="AL96" s="20">
        <f>STDEV(E96,S96,Z96)</f>
        <v>7.6376261582582136E-3</v>
      </c>
      <c r="AM96" s="20">
        <v>3</v>
      </c>
      <c r="AN96" s="20">
        <f>AVERAGE(G96,U96,AB96)</f>
        <v>12.174666666666667</v>
      </c>
      <c r="AO96" s="20">
        <f>STDEV(G96,U96,AB96)</f>
        <v>2.8219378684395269E-2</v>
      </c>
      <c r="AP96" s="20">
        <v>3</v>
      </c>
      <c r="AQ96" s="20">
        <f>AVERAGE(H96,V96,AC96)</f>
        <v>3.2570191759524776</v>
      </c>
      <c r="AR96" s="20">
        <f>STDEV(H96,V96,AC96)</f>
        <v>3.8892502936313161E-2</v>
      </c>
      <c r="AS96" s="20">
        <v>3</v>
      </c>
    </row>
    <row r="97" spans="1:45" s="20" customFormat="1">
      <c r="A97" s="19" t="s">
        <v>135</v>
      </c>
      <c r="B97" s="19" t="s">
        <v>67</v>
      </c>
      <c r="C97" s="19">
        <v>0.8</v>
      </c>
      <c r="D97" s="19">
        <v>42.317080699999998</v>
      </c>
      <c r="E97" s="20">
        <v>-20.672000000000001</v>
      </c>
      <c r="F97" s="20">
        <v>15.331837500000001</v>
      </c>
      <c r="G97" s="20">
        <v>11.808</v>
      </c>
      <c r="H97" s="20">
        <v>3.220092013324126</v>
      </c>
      <c r="I97" s="18" t="s">
        <v>68</v>
      </c>
      <c r="J97" s="18">
        <v>0.82</v>
      </c>
      <c r="K97" s="18">
        <v>41.240788600000002</v>
      </c>
      <c r="L97" s="18">
        <v>-20.632000000000001</v>
      </c>
      <c r="M97" s="23">
        <v>15.278052199999999</v>
      </c>
      <c r="N97" s="23">
        <v>11.798</v>
      </c>
      <c r="O97" s="17">
        <f t="shared" si="26"/>
        <v>0.24589351877884105</v>
      </c>
      <c r="P97" s="19" t="s">
        <v>69</v>
      </c>
      <c r="Q97" s="19">
        <v>0.83</v>
      </c>
      <c r="R97" s="19">
        <v>40.482213700000003</v>
      </c>
      <c r="S97" s="19">
        <v>-20.715</v>
      </c>
      <c r="T97" s="19">
        <v>14.958716000000001</v>
      </c>
      <c r="U97" s="20">
        <v>11.773999999999999</v>
      </c>
      <c r="V97" s="20">
        <f t="shared" ref="V97:V102" si="27">(R97/T97)*(14/12)</f>
        <v>3.1573063701902404</v>
      </c>
      <c r="W97" s="19" t="s">
        <v>151</v>
      </c>
      <c r="X97" s="19">
        <v>0.71</v>
      </c>
      <c r="Y97" s="19">
        <v>45.132064100000001</v>
      </c>
      <c r="Z97" s="19">
        <v>-20.649000000000001</v>
      </c>
      <c r="AA97" s="19">
        <v>16.417388500000001</v>
      </c>
      <c r="AB97" s="19">
        <v>11.71</v>
      </c>
      <c r="AC97" s="20">
        <v>3.2072137894119601</v>
      </c>
      <c r="AK97" s="20">
        <f t="shared" ref="AK97:AK102" si="28">AVERAGE(E97,S97,Z97)</f>
        <v>-20.678666666666668</v>
      </c>
      <c r="AL97" s="20">
        <f t="shared" ref="AL97:AL102" si="29">STDEV(E97,S97,Z97)</f>
        <v>3.3501243758005422E-2</v>
      </c>
      <c r="AM97" s="20">
        <v>3</v>
      </c>
      <c r="AN97" s="20">
        <f t="shared" ref="AN97:AN102" si="30">AVERAGE(G97,U97,AB97)</f>
        <v>11.764000000000001</v>
      </c>
      <c r="AO97" s="20">
        <f t="shared" ref="AO97:AO102" si="31">STDEV(G97,U97,AB97)</f>
        <v>4.9759421218498287E-2</v>
      </c>
      <c r="AP97" s="20">
        <v>3</v>
      </c>
      <c r="AQ97" s="20">
        <f t="shared" ref="AQ97:AQ102" si="32">AVERAGE(H97,V97,AC97)</f>
        <v>3.1948707243087759</v>
      </c>
      <c r="AR97" s="20">
        <f t="shared" ref="AR97:AR102" si="33">STDEV(H97,V97,AC97)</f>
        <v>3.3162820869763153E-2</v>
      </c>
      <c r="AS97" s="20">
        <v>3</v>
      </c>
    </row>
    <row r="98" spans="1:45" s="20" customFormat="1">
      <c r="A98" s="19" t="s">
        <v>136</v>
      </c>
      <c r="B98" s="19" t="s">
        <v>67</v>
      </c>
      <c r="C98" s="19">
        <v>0.77</v>
      </c>
      <c r="D98" s="19">
        <v>28.817449199999999</v>
      </c>
      <c r="E98" s="20">
        <v>-22.678000000000001</v>
      </c>
      <c r="F98" s="20">
        <v>10.5026551</v>
      </c>
      <c r="G98" s="20">
        <v>5.5110000000000001</v>
      </c>
      <c r="H98" s="20">
        <v>3.2011293410939485</v>
      </c>
      <c r="I98" s="18" t="s">
        <v>68</v>
      </c>
      <c r="J98" s="18">
        <v>0.87</v>
      </c>
      <c r="K98" s="18">
        <v>28.358767700000001</v>
      </c>
      <c r="L98" s="18">
        <v>-22.64</v>
      </c>
      <c r="M98" s="23">
        <v>10.593940999999999</v>
      </c>
      <c r="N98" s="23">
        <v>5.5579999999999998</v>
      </c>
      <c r="O98" s="17">
        <f t="shared" si="26"/>
        <v>0.35252706220876068</v>
      </c>
      <c r="P98" s="19" t="s">
        <v>69</v>
      </c>
      <c r="Q98" s="19">
        <v>0.8</v>
      </c>
      <c r="R98" s="19">
        <v>27.824878200000001</v>
      </c>
      <c r="S98" s="19">
        <v>-22.702999999999999</v>
      </c>
      <c r="T98" s="19">
        <v>10.3650401</v>
      </c>
      <c r="U98" s="20">
        <v>5.4639999999999995</v>
      </c>
      <c r="V98" s="20">
        <f t="shared" si="27"/>
        <v>3.1319085683035617</v>
      </c>
      <c r="W98" s="19" t="s">
        <v>151</v>
      </c>
      <c r="X98" s="19">
        <v>0.78</v>
      </c>
      <c r="Y98" s="19">
        <v>32.179699900000003</v>
      </c>
      <c r="Z98" s="19">
        <v>-22.66</v>
      </c>
      <c r="AA98" s="19">
        <v>11.820810699999999</v>
      </c>
      <c r="AB98" s="19">
        <v>5.4539999999999997</v>
      </c>
      <c r="AC98" s="20">
        <v>3.1760074811676557</v>
      </c>
      <c r="AK98" s="20">
        <f t="shared" si="28"/>
        <v>-22.680333333333333</v>
      </c>
      <c r="AL98" s="20">
        <f t="shared" si="29"/>
        <v>2.1594752448993598E-2</v>
      </c>
      <c r="AM98" s="20">
        <v>3</v>
      </c>
      <c r="AN98" s="20">
        <f t="shared" si="30"/>
        <v>5.4763333333333328</v>
      </c>
      <c r="AO98" s="20">
        <f t="shared" si="31"/>
        <v>3.0435724623102851E-2</v>
      </c>
      <c r="AP98" s="20">
        <v>3</v>
      </c>
      <c r="AQ98" s="20">
        <f t="shared" si="32"/>
        <v>3.1696817968550555</v>
      </c>
      <c r="AR98" s="20">
        <f t="shared" si="33"/>
        <v>3.5041255085136426E-2</v>
      </c>
      <c r="AS98" s="20">
        <v>3</v>
      </c>
    </row>
    <row r="99" spans="1:45" s="20" customFormat="1">
      <c r="A99" s="19" t="s">
        <v>137</v>
      </c>
      <c r="B99" s="19" t="s">
        <v>67</v>
      </c>
      <c r="C99" s="19">
        <v>0.86</v>
      </c>
      <c r="D99" s="19">
        <v>18.7039896</v>
      </c>
      <c r="E99" s="20">
        <v>-22.434999999999999</v>
      </c>
      <c r="F99" s="20">
        <v>6.7330819000000002</v>
      </c>
      <c r="G99" s="20">
        <v>4.9770000000000003</v>
      </c>
      <c r="H99" s="20">
        <v>3.2409112979897063</v>
      </c>
      <c r="I99" s="18" t="s">
        <v>68</v>
      </c>
      <c r="J99" s="18">
        <v>0.89</v>
      </c>
      <c r="K99" s="18">
        <v>19.5323882</v>
      </c>
      <c r="L99" s="18">
        <v>-22.541</v>
      </c>
      <c r="M99" s="23">
        <v>7.1573855000000002</v>
      </c>
      <c r="N99" s="23">
        <v>5.649</v>
      </c>
      <c r="O99" s="17">
        <f t="shared" si="26"/>
        <v>0.52827435115629739</v>
      </c>
      <c r="P99" s="19" t="s">
        <v>69</v>
      </c>
      <c r="Q99" s="19">
        <v>0.89</v>
      </c>
      <c r="R99" s="19">
        <v>19.489903300000002</v>
      </c>
      <c r="S99" s="19">
        <v>-22.474</v>
      </c>
      <c r="T99" s="19">
        <v>7.1599208000000001</v>
      </c>
      <c r="U99" s="20">
        <v>5.1050000000000004</v>
      </c>
      <c r="V99" s="20">
        <f t="shared" si="27"/>
        <v>3.1757642510049369</v>
      </c>
      <c r="W99" s="19" t="s">
        <v>151</v>
      </c>
      <c r="X99" s="19">
        <v>0.8</v>
      </c>
      <c r="Y99" s="19">
        <v>19.130901600000001</v>
      </c>
      <c r="Z99" s="19">
        <v>-22.417999999999999</v>
      </c>
      <c r="AA99" s="19">
        <v>6.9256330999999998</v>
      </c>
      <c r="AB99" s="19">
        <v>4.8659999999999997</v>
      </c>
      <c r="AC99" s="20">
        <v>3.2227212844988866</v>
      </c>
      <c r="AK99" s="20">
        <f t="shared" si="28"/>
        <v>-22.442333333333334</v>
      </c>
      <c r="AL99" s="20">
        <f t="shared" si="29"/>
        <v>2.8711205710199056E-2</v>
      </c>
      <c r="AM99" s="20">
        <v>3</v>
      </c>
      <c r="AN99" s="20">
        <f t="shared" si="30"/>
        <v>4.9826666666666668</v>
      </c>
      <c r="AO99" s="20">
        <f t="shared" si="31"/>
        <v>0.11960072463548631</v>
      </c>
      <c r="AP99" s="20">
        <v>3</v>
      </c>
      <c r="AQ99" s="20">
        <f t="shared" si="32"/>
        <v>3.2131322778311766</v>
      </c>
      <c r="AR99" s="20">
        <f t="shared" si="33"/>
        <v>3.3615416394326886E-2</v>
      </c>
      <c r="AS99" s="20">
        <v>3</v>
      </c>
    </row>
    <row r="100" spans="1:45" s="20" customFormat="1">
      <c r="A100" s="19" t="s">
        <v>138</v>
      </c>
      <c r="B100" s="19" t="s">
        <v>67</v>
      </c>
      <c r="C100" s="19">
        <v>0.76</v>
      </c>
      <c r="D100" s="19">
        <v>32.826796000000002</v>
      </c>
      <c r="E100" s="20">
        <v>-20.683</v>
      </c>
      <c r="F100" s="20">
        <v>12.1133413</v>
      </c>
      <c r="G100" s="20">
        <v>11.95</v>
      </c>
      <c r="H100" s="20">
        <v>3.1616320978809269</v>
      </c>
      <c r="I100" s="18" t="s">
        <v>68</v>
      </c>
      <c r="J100" s="18">
        <v>0.78</v>
      </c>
      <c r="K100" s="18">
        <v>31.372630099999999</v>
      </c>
      <c r="L100" s="18">
        <v>-20.654</v>
      </c>
      <c r="M100" s="23">
        <v>11.8388349</v>
      </c>
      <c r="N100" s="23">
        <v>12.212</v>
      </c>
      <c r="O100" s="17">
        <f t="shared" si="26"/>
        <v>0.31156535351811365</v>
      </c>
      <c r="P100" s="19" t="s">
        <v>69</v>
      </c>
      <c r="Q100" s="19">
        <v>0.75</v>
      </c>
      <c r="R100" s="19">
        <v>30.555528899999999</v>
      </c>
      <c r="S100" s="19">
        <v>-20.710999999999999</v>
      </c>
      <c r="T100" s="19">
        <v>11.434928599999999</v>
      </c>
      <c r="U100" s="20">
        <v>11.933999999999999</v>
      </c>
      <c r="V100" s="20">
        <f t="shared" si="27"/>
        <v>3.1174761379795588</v>
      </c>
      <c r="W100" s="19" t="s">
        <v>151</v>
      </c>
      <c r="X100" s="19">
        <v>0.83</v>
      </c>
      <c r="Y100" s="19">
        <v>32.9812704</v>
      </c>
      <c r="Z100" s="19">
        <v>-20.693999999999999</v>
      </c>
      <c r="AA100" s="19">
        <v>12.1271716</v>
      </c>
      <c r="AB100" s="19">
        <v>11.904</v>
      </c>
      <c r="AC100" s="20">
        <v>3.1728873037469021</v>
      </c>
      <c r="AK100" s="20">
        <f t="shared" si="28"/>
        <v>-20.695999999999998</v>
      </c>
      <c r="AL100" s="20">
        <f t="shared" si="29"/>
        <v>1.4106735979665243E-2</v>
      </c>
      <c r="AM100" s="20">
        <v>3</v>
      </c>
      <c r="AN100" s="20">
        <f t="shared" si="30"/>
        <v>11.929333333333332</v>
      </c>
      <c r="AO100" s="20">
        <f t="shared" si="31"/>
        <v>2.3352373184182318E-2</v>
      </c>
      <c r="AP100" s="20">
        <v>3</v>
      </c>
      <c r="AQ100" s="20">
        <f t="shared" si="32"/>
        <v>3.1506651798691294</v>
      </c>
      <c r="AR100" s="20">
        <f t="shared" si="33"/>
        <v>2.9288296142522832E-2</v>
      </c>
      <c r="AS100" s="20">
        <v>3</v>
      </c>
    </row>
    <row r="101" spans="1:45" s="20" customFormat="1">
      <c r="A101" s="19" t="s">
        <v>139</v>
      </c>
      <c r="B101" s="19" t="s">
        <v>67</v>
      </c>
      <c r="C101" s="19">
        <v>0.77</v>
      </c>
      <c r="D101" s="19">
        <v>30.991094400000001</v>
      </c>
      <c r="E101" s="20">
        <v>-22.163999999999998</v>
      </c>
      <c r="F101" s="20">
        <v>11.3381989</v>
      </c>
      <c r="G101" s="20">
        <v>3.2789999999999999</v>
      </c>
      <c r="H101" s="20">
        <v>3.1888906799826917</v>
      </c>
      <c r="I101" s="18" t="s">
        <v>68</v>
      </c>
      <c r="J101" s="18">
        <v>0.83</v>
      </c>
      <c r="K101" s="18">
        <v>30.766000900000002</v>
      </c>
      <c r="L101" s="18">
        <v>-22.114999999999998</v>
      </c>
      <c r="M101" s="23">
        <v>11.566568999999999</v>
      </c>
      <c r="N101" s="23">
        <v>3.1829999999999998</v>
      </c>
      <c r="O101" s="17">
        <f t="shared" si="26"/>
        <v>0.32164874994303039</v>
      </c>
      <c r="P101" s="19" t="s">
        <v>69</v>
      </c>
      <c r="Q101" s="19">
        <v>0.82</v>
      </c>
      <c r="R101" s="19">
        <v>31.402911700000001</v>
      </c>
      <c r="S101" s="19">
        <v>-22.128</v>
      </c>
      <c r="T101" s="19">
        <v>11.706714399999999</v>
      </c>
      <c r="U101" s="20">
        <v>3.2050000000000001</v>
      </c>
      <c r="V101" s="20">
        <f t="shared" si="27"/>
        <v>3.1295484851553801</v>
      </c>
      <c r="W101" s="19" t="s">
        <v>151</v>
      </c>
      <c r="X101" s="19">
        <v>0.85</v>
      </c>
      <c r="Y101" s="19">
        <v>34.142590499999997</v>
      </c>
      <c r="Z101" s="19">
        <v>-22.082000000000001</v>
      </c>
      <c r="AA101" s="19">
        <v>12.527334400000001</v>
      </c>
      <c r="AB101" s="19">
        <v>3.194</v>
      </c>
      <c r="AC101" s="20">
        <v>3.1796885896172769</v>
      </c>
      <c r="AK101" s="20">
        <f t="shared" si="28"/>
        <v>-22.124666666666666</v>
      </c>
      <c r="AL101" s="20">
        <f t="shared" si="29"/>
        <v>4.110150037812757E-2</v>
      </c>
      <c r="AM101" s="20">
        <v>3</v>
      </c>
      <c r="AN101" s="20">
        <f t="shared" si="30"/>
        <v>3.2260000000000004</v>
      </c>
      <c r="AO101" s="20">
        <f t="shared" si="31"/>
        <v>4.6227697325304837E-2</v>
      </c>
      <c r="AP101" s="20">
        <v>3</v>
      </c>
      <c r="AQ101" s="20">
        <f t="shared" si="32"/>
        <v>3.1660425849184493</v>
      </c>
      <c r="AR101" s="20">
        <f t="shared" si="33"/>
        <v>3.1937972773971819E-2</v>
      </c>
      <c r="AS101" s="20">
        <v>3</v>
      </c>
    </row>
    <row r="102" spans="1:45" s="20" customFormat="1">
      <c r="A102" s="19" t="s">
        <v>140</v>
      </c>
      <c r="B102" s="19" t="s">
        <v>67</v>
      </c>
      <c r="C102" s="19">
        <v>0.84</v>
      </c>
      <c r="D102" s="19">
        <v>29.317035199999999</v>
      </c>
      <c r="E102" s="20">
        <v>-20.265999999999998</v>
      </c>
      <c r="F102" s="20">
        <v>10.6390469</v>
      </c>
      <c r="G102" s="20">
        <v>6.0049999999999999</v>
      </c>
      <c r="H102" s="20">
        <v>3.2148751720732931</v>
      </c>
      <c r="I102" s="18" t="s">
        <v>68</v>
      </c>
      <c r="J102" s="18">
        <v>0.89</v>
      </c>
      <c r="K102" s="18">
        <v>30.2800309</v>
      </c>
      <c r="L102" s="18">
        <v>-20.254000000000001</v>
      </c>
      <c r="M102" s="23">
        <v>11.2290229</v>
      </c>
      <c r="N102" s="23">
        <v>5.9889999999999999</v>
      </c>
      <c r="O102" s="17">
        <f t="shared" si="26"/>
        <v>0.33401728130344943</v>
      </c>
      <c r="P102" s="19" t="s">
        <v>69</v>
      </c>
      <c r="Q102" s="19">
        <v>0.77</v>
      </c>
      <c r="R102" s="19">
        <v>30.8183127</v>
      </c>
      <c r="S102" s="19">
        <v>-20.308</v>
      </c>
      <c r="T102" s="19">
        <v>11.4028674</v>
      </c>
      <c r="U102" s="20">
        <v>5.9369999999999994</v>
      </c>
      <c r="V102" s="20">
        <f t="shared" si="27"/>
        <v>3.1531277957332033</v>
      </c>
      <c r="W102" s="19" t="s">
        <v>151</v>
      </c>
      <c r="X102" s="19">
        <v>0.85</v>
      </c>
      <c r="Y102" s="19">
        <v>29.661761500000001</v>
      </c>
      <c r="Z102" s="19">
        <v>-20.353999999999999</v>
      </c>
      <c r="AA102" s="19">
        <v>10.7322253</v>
      </c>
      <c r="AB102" s="19">
        <v>5.9</v>
      </c>
      <c r="AC102" s="20">
        <v>3.2244373789531484</v>
      </c>
      <c r="AK102" s="20">
        <f t="shared" si="28"/>
        <v>-20.309333333333331</v>
      </c>
      <c r="AL102" s="20">
        <f t="shared" si="29"/>
        <v>4.4015148907317968E-2</v>
      </c>
      <c r="AM102" s="20">
        <v>3</v>
      </c>
      <c r="AN102" s="20">
        <f t="shared" si="30"/>
        <v>5.9473333333333329</v>
      </c>
      <c r="AO102" s="20">
        <f t="shared" si="31"/>
        <v>5.3257237379846473E-2</v>
      </c>
      <c r="AP102" s="20">
        <v>3</v>
      </c>
      <c r="AQ102" s="20">
        <f t="shared" si="32"/>
        <v>3.1974801155865484</v>
      </c>
      <c r="AR102" s="20">
        <f t="shared" si="33"/>
        <v>3.8706655207901265E-2</v>
      </c>
      <c r="AS102" s="20">
        <v>3</v>
      </c>
    </row>
    <row r="103" spans="1:45">
      <c r="A103" s="3" t="s">
        <v>141</v>
      </c>
      <c r="B103" s="3" t="s">
        <v>81</v>
      </c>
      <c r="C103" s="3">
        <v>0.84</v>
      </c>
      <c r="D103" s="3">
        <v>43.845463000000002</v>
      </c>
      <c r="E103">
        <v>-21.597999999999999</v>
      </c>
      <c r="F103">
        <v>16.0963201</v>
      </c>
      <c r="G103">
        <v>5.6950000000000003</v>
      </c>
      <c r="H103">
        <v>3.1779338289045751</v>
      </c>
      <c r="I103" s="3" t="s">
        <v>104</v>
      </c>
      <c r="J103" s="3">
        <v>0.86</v>
      </c>
      <c r="K103" s="3">
        <v>46.944073000000003</v>
      </c>
      <c r="L103" s="3">
        <v>-21.554000000000002</v>
      </c>
      <c r="M103">
        <v>17.0512905</v>
      </c>
      <c r="N103">
        <v>5.72</v>
      </c>
      <c r="O103">
        <v>3.2119612979830867</v>
      </c>
      <c r="P103" s="3" t="s">
        <v>105</v>
      </c>
      <c r="Q103" s="3">
        <v>0.83</v>
      </c>
      <c r="R103" s="3">
        <v>44.339636200000001</v>
      </c>
      <c r="S103" s="3">
        <v>-21.577000000000002</v>
      </c>
      <c r="T103">
        <v>16.1844103</v>
      </c>
      <c r="U103">
        <v>5.6879999999999997</v>
      </c>
      <c r="V103">
        <v>3.1962595243069605</v>
      </c>
      <c r="AK103" s="20">
        <f t="shared" ref="AK103:AK111" si="34">AVERAGE(E103,L103,S103)</f>
        <v>-21.576333333333334</v>
      </c>
      <c r="AL103" s="20">
        <f t="shared" ref="AL103:AL111" si="35">STDEV(E103,L103,S103)</f>
        <v>2.2007574453657235E-2</v>
      </c>
      <c r="AM103" s="20">
        <v>3</v>
      </c>
      <c r="AN103" s="20">
        <f t="shared" ref="AN103:AN111" si="36">AVERAGE(G103,N103,U103)</f>
        <v>5.7009999999999996</v>
      </c>
      <c r="AO103" s="20">
        <f t="shared" ref="AO103:AO111" si="37">STDEV(G103,N103,U103)</f>
        <v>1.6822603841260639E-2</v>
      </c>
      <c r="AP103" s="20">
        <v>3</v>
      </c>
      <c r="AQ103" s="20">
        <f t="shared" ref="AQ103:AQ111" si="38">AVERAGE(H103,O103,V103)</f>
        <v>3.1953848837315406</v>
      </c>
      <c r="AR103" s="20">
        <f t="shared" ref="AR103:AR111" si="39">STDEV(H103,O103,V103)</f>
        <v>1.7030587484710973E-2</v>
      </c>
      <c r="AS103" s="20">
        <v>3</v>
      </c>
    </row>
    <row r="104" spans="1:45">
      <c r="A104" s="3" t="s">
        <v>142</v>
      </c>
      <c r="B104" s="3" t="s">
        <v>81</v>
      </c>
      <c r="C104" s="3">
        <v>0.83</v>
      </c>
      <c r="D104" s="3">
        <v>30.9243208</v>
      </c>
      <c r="E104">
        <v>-22.225000000000001</v>
      </c>
      <c r="F104">
        <v>11.373480600000001</v>
      </c>
      <c r="G104">
        <v>6.2450000000000001</v>
      </c>
      <c r="H104">
        <v>3.1721489256918121</v>
      </c>
      <c r="I104" s="3" t="s">
        <v>104</v>
      </c>
      <c r="J104" s="3">
        <v>0.78</v>
      </c>
      <c r="K104" s="3">
        <v>37.138640799999997</v>
      </c>
      <c r="L104" s="3">
        <v>-22.190999999999999</v>
      </c>
      <c r="M104">
        <v>13.569546600000001</v>
      </c>
      <c r="N104">
        <v>6.2610000000000001</v>
      </c>
      <c r="O104">
        <v>3.1930627856546563</v>
      </c>
      <c r="P104" s="3" t="s">
        <v>105</v>
      </c>
      <c r="Q104" s="3">
        <v>0.9</v>
      </c>
      <c r="R104" s="3">
        <v>37.407550499999999</v>
      </c>
      <c r="S104" s="3">
        <v>-22.211000000000002</v>
      </c>
      <c r="T104">
        <v>13.6581815</v>
      </c>
      <c r="U104">
        <v>6.2640000000000002</v>
      </c>
      <c r="V104">
        <v>3.1953113414110073</v>
      </c>
      <c r="AK104" s="20">
        <f t="shared" si="34"/>
        <v>-22.209</v>
      </c>
      <c r="AL104" s="20">
        <f t="shared" si="35"/>
        <v>1.7088007490636402E-2</v>
      </c>
      <c r="AM104" s="20">
        <v>3</v>
      </c>
      <c r="AN104" s="20">
        <f t="shared" si="36"/>
        <v>6.2566666666666668</v>
      </c>
      <c r="AO104" s="20">
        <f t="shared" si="37"/>
        <v>1.0214368964029757E-2</v>
      </c>
      <c r="AP104" s="20">
        <v>3</v>
      </c>
      <c r="AQ104" s="20">
        <f t="shared" si="38"/>
        <v>3.1868410175858251</v>
      </c>
      <c r="AR104" s="20">
        <f t="shared" si="39"/>
        <v>1.2773299257198579E-2</v>
      </c>
      <c r="AS104" s="20">
        <v>3</v>
      </c>
    </row>
    <row r="105" spans="1:45" s="26" customFormat="1">
      <c r="A105" s="14" t="s">
        <v>143</v>
      </c>
      <c r="B105" s="24" t="s">
        <v>81</v>
      </c>
      <c r="C105" s="24">
        <v>0.7</v>
      </c>
      <c r="D105" s="24">
        <v>19.446293499999999</v>
      </c>
      <c r="E105" s="25">
        <v>-22.803000000000001</v>
      </c>
      <c r="F105" s="25">
        <v>6.6211682999999999</v>
      </c>
      <c r="G105" s="25">
        <v>5.6589999999999998</v>
      </c>
      <c r="H105" s="25">
        <v>3.4264862919534407</v>
      </c>
      <c r="I105" s="14" t="s">
        <v>104</v>
      </c>
      <c r="J105" s="14">
        <v>0.88</v>
      </c>
      <c r="K105" s="14">
        <v>23.8283308</v>
      </c>
      <c r="L105" s="14">
        <v>-22.978999999999999</v>
      </c>
      <c r="M105" s="26">
        <v>7.9190749</v>
      </c>
      <c r="N105" s="26">
        <v>5.72</v>
      </c>
      <c r="O105" s="26">
        <v>3.5104756070266072</v>
      </c>
      <c r="P105" s="24" t="s">
        <v>105</v>
      </c>
      <c r="Q105" s="24">
        <v>0.74</v>
      </c>
      <c r="R105" s="24">
        <v>16.368139200000002</v>
      </c>
      <c r="S105" s="24">
        <v>-22.845000000000002</v>
      </c>
      <c r="T105" s="25">
        <v>5.5213538</v>
      </c>
      <c r="U105" s="25">
        <v>5.4930000000000003</v>
      </c>
      <c r="V105" s="25">
        <v>3.4586014756018719</v>
      </c>
      <c r="W105" s="14" t="s">
        <v>151</v>
      </c>
      <c r="X105" s="14">
        <v>0.85</v>
      </c>
      <c r="Y105" s="14">
        <v>17.8587068</v>
      </c>
      <c r="Z105" s="14">
        <v>-22.757999999999999</v>
      </c>
      <c r="AA105" s="14">
        <v>6.0335470999999998</v>
      </c>
      <c r="AB105" s="14">
        <v>5.5250000000000004</v>
      </c>
      <c r="AC105" s="26">
        <v>3.4532187431392285</v>
      </c>
      <c r="AK105" s="26">
        <f>AVERAGE(L105,Z105)</f>
        <v>-22.868499999999997</v>
      </c>
      <c r="AL105" s="26">
        <f>STDEV(L105,Z105)</f>
        <v>0.15627059864222706</v>
      </c>
      <c r="AM105" s="26">
        <v>2</v>
      </c>
      <c r="AN105" s="26">
        <f>AVERAGE(N105,AB105)</f>
        <v>5.6225000000000005</v>
      </c>
      <c r="AO105" s="26">
        <f>STDEV(N105,AB105)</f>
        <v>0.13788582233137633</v>
      </c>
      <c r="AP105" s="26">
        <v>2</v>
      </c>
      <c r="AQ105" s="26">
        <f>AVERAGE(O105,AC105)</f>
        <v>3.4818471750829181</v>
      </c>
      <c r="AR105" s="26">
        <f>STDEV(O105,AC105)</f>
        <v>4.0486716724240639E-2</v>
      </c>
      <c r="AS105" s="26">
        <v>2</v>
      </c>
    </row>
    <row r="106" spans="1:45">
      <c r="A106" s="3" t="s">
        <v>144</v>
      </c>
      <c r="B106" s="3" t="s">
        <v>81</v>
      </c>
      <c r="C106" s="3">
        <v>0.9</v>
      </c>
      <c r="D106" s="3">
        <v>31.869674499999999</v>
      </c>
      <c r="E106">
        <v>-21.756</v>
      </c>
      <c r="F106">
        <v>11.8492868</v>
      </c>
      <c r="G106">
        <v>4.407</v>
      </c>
      <c r="H106">
        <v>3.1378501967448935</v>
      </c>
      <c r="I106" s="3" t="s">
        <v>104</v>
      </c>
      <c r="J106" s="3">
        <v>0.83</v>
      </c>
      <c r="K106" s="3">
        <v>36.512191100000003</v>
      </c>
      <c r="L106" s="3">
        <v>-21.808</v>
      </c>
      <c r="M106">
        <v>13.5748272</v>
      </c>
      <c r="N106">
        <v>4.367</v>
      </c>
      <c r="O106">
        <v>3.1379814752509958</v>
      </c>
      <c r="P106" s="3" t="s">
        <v>105</v>
      </c>
      <c r="Q106" s="3">
        <v>0.83</v>
      </c>
      <c r="R106" s="3">
        <v>32.275152300000002</v>
      </c>
      <c r="S106" s="3">
        <v>-21.783000000000001</v>
      </c>
      <c r="T106">
        <v>11.8864579</v>
      </c>
      <c r="U106">
        <v>4.3780000000000001</v>
      </c>
      <c r="V106">
        <v>3.1678355879256515</v>
      </c>
      <c r="AK106" s="20">
        <f t="shared" si="34"/>
        <v>-21.782333333333337</v>
      </c>
      <c r="AL106" s="20">
        <f t="shared" si="35"/>
        <v>2.6006409466385855E-2</v>
      </c>
      <c r="AM106" s="20">
        <v>3</v>
      </c>
      <c r="AN106" s="20">
        <f t="shared" si="36"/>
        <v>4.3840000000000003</v>
      </c>
      <c r="AO106" s="20">
        <f t="shared" si="37"/>
        <v>2.0663978319771827E-2</v>
      </c>
      <c r="AP106" s="20">
        <v>3</v>
      </c>
      <c r="AQ106" s="20">
        <f t="shared" si="38"/>
        <v>3.1478890866405131</v>
      </c>
      <c r="AR106" s="20">
        <f t="shared" si="39"/>
        <v>1.7274301538703261E-2</v>
      </c>
      <c r="AS106" s="20">
        <v>3</v>
      </c>
    </row>
    <row r="107" spans="1:45">
      <c r="A107" s="3" t="s">
        <v>145</v>
      </c>
      <c r="B107" s="3" t="s">
        <v>81</v>
      </c>
      <c r="C107" s="3">
        <v>0.76</v>
      </c>
      <c r="D107" s="3">
        <v>27.759042300000001</v>
      </c>
      <c r="E107">
        <v>-21.317</v>
      </c>
      <c r="F107">
        <v>10.1830509</v>
      </c>
      <c r="G107">
        <v>5.7770000000000001</v>
      </c>
      <c r="H107">
        <v>3.1803385515828078</v>
      </c>
      <c r="I107" s="3" t="s">
        <v>104</v>
      </c>
      <c r="J107" s="3">
        <v>0.8</v>
      </c>
      <c r="K107" s="3">
        <v>32.500011899999997</v>
      </c>
      <c r="L107" s="3">
        <v>-21.257000000000001</v>
      </c>
      <c r="M107">
        <v>12.0370905</v>
      </c>
      <c r="N107">
        <v>5.7839999999999998</v>
      </c>
      <c r="O107">
        <v>3.1499871625954796</v>
      </c>
      <c r="P107" s="3" t="s">
        <v>105</v>
      </c>
      <c r="Q107" s="3">
        <v>0.87</v>
      </c>
      <c r="R107" s="3">
        <v>30.815568800000001</v>
      </c>
      <c r="S107" s="3">
        <v>-21.269000000000002</v>
      </c>
      <c r="T107">
        <v>11.2886399</v>
      </c>
      <c r="U107">
        <v>5.8129999999999997</v>
      </c>
      <c r="V107">
        <v>3.1847500896306684</v>
      </c>
      <c r="AK107" s="20">
        <f t="shared" si="34"/>
        <v>-21.281000000000002</v>
      </c>
      <c r="AL107" s="20">
        <f t="shared" si="35"/>
        <v>3.1749015732774277E-2</v>
      </c>
      <c r="AM107" s="20">
        <v>3</v>
      </c>
      <c r="AN107" s="20">
        <f t="shared" si="36"/>
        <v>5.7913333333333332</v>
      </c>
      <c r="AO107" s="20">
        <f t="shared" si="37"/>
        <v>1.9087517736293705E-2</v>
      </c>
      <c r="AP107" s="20">
        <v>3</v>
      </c>
      <c r="AQ107" s="20">
        <f t="shared" si="38"/>
        <v>3.1716919346029848</v>
      </c>
      <c r="AR107" s="20">
        <f t="shared" si="39"/>
        <v>1.8925862276532635E-2</v>
      </c>
      <c r="AS107" s="20">
        <v>3</v>
      </c>
    </row>
    <row r="108" spans="1:45">
      <c r="A108" s="3" t="s">
        <v>146</v>
      </c>
      <c r="B108" s="3" t="s">
        <v>81</v>
      </c>
      <c r="C108" s="3">
        <v>0.75</v>
      </c>
      <c r="D108" s="3">
        <v>28.884630999999999</v>
      </c>
      <c r="E108">
        <v>-19.475999999999999</v>
      </c>
      <c r="F108">
        <v>10.479134699999999</v>
      </c>
      <c r="G108">
        <v>7.1929999999999996</v>
      </c>
      <c r="H108">
        <v>3.2157937779601848</v>
      </c>
      <c r="I108" s="3" t="s">
        <v>104</v>
      </c>
      <c r="J108" s="3">
        <v>0.86</v>
      </c>
      <c r="K108" s="3">
        <v>30.987457899999999</v>
      </c>
      <c r="L108" s="3">
        <v>-19.434000000000001</v>
      </c>
      <c r="M108">
        <v>11.2746292</v>
      </c>
      <c r="N108">
        <v>7.157</v>
      </c>
      <c r="O108">
        <v>3.2064942957651033</v>
      </c>
      <c r="P108" s="3" t="s">
        <v>105</v>
      </c>
      <c r="Q108" s="3">
        <v>0.84</v>
      </c>
      <c r="R108" s="3">
        <v>29.912159899999999</v>
      </c>
      <c r="S108" s="3">
        <v>-19.45</v>
      </c>
      <c r="T108">
        <v>10.8098589</v>
      </c>
      <c r="U108">
        <v>7.1189999999999998</v>
      </c>
      <c r="V108">
        <v>3.228304847099654</v>
      </c>
      <c r="AK108" s="20">
        <f t="shared" si="34"/>
        <v>-19.453333333333333</v>
      </c>
      <c r="AL108" s="20">
        <f t="shared" si="35"/>
        <v>2.1197484127445286E-2</v>
      </c>
      <c r="AM108" s="20">
        <v>3</v>
      </c>
      <c r="AN108" s="20">
        <f t="shared" si="36"/>
        <v>7.1563333333333334</v>
      </c>
      <c r="AO108" s="20">
        <f t="shared" si="37"/>
        <v>3.7004504230341038E-2</v>
      </c>
      <c r="AP108" s="20">
        <v>3</v>
      </c>
      <c r="AQ108" s="20">
        <f t="shared" si="38"/>
        <v>3.2168643069416469</v>
      </c>
      <c r="AR108" s="20">
        <f t="shared" si="39"/>
        <v>1.0944613360205201E-2</v>
      </c>
      <c r="AS108" s="20">
        <v>3</v>
      </c>
    </row>
    <row r="109" spans="1:45">
      <c r="A109" s="3" t="s">
        <v>147</v>
      </c>
      <c r="B109" s="3" t="s">
        <v>81</v>
      </c>
      <c r="C109" s="3">
        <v>0.81</v>
      </c>
      <c r="D109" s="3">
        <v>34.995336799999997</v>
      </c>
      <c r="E109">
        <v>-21.846</v>
      </c>
      <c r="F109">
        <v>12.997769999999999</v>
      </c>
      <c r="G109">
        <v>6.9059999999999997</v>
      </c>
      <c r="H109">
        <v>3.1411459760661509</v>
      </c>
      <c r="I109" s="3" t="s">
        <v>104</v>
      </c>
      <c r="J109" s="3">
        <v>0.8</v>
      </c>
      <c r="K109" s="3">
        <v>37.230104599999997</v>
      </c>
      <c r="L109" s="3">
        <v>-21.829000000000001</v>
      </c>
      <c r="M109">
        <v>13.8551974</v>
      </c>
      <c r="N109">
        <v>6.87</v>
      </c>
      <c r="O109">
        <v>3.1349334678792329</v>
      </c>
      <c r="P109" s="3" t="s">
        <v>105</v>
      </c>
      <c r="Q109" s="3">
        <v>0.9</v>
      </c>
      <c r="R109" s="3">
        <v>34.3486902</v>
      </c>
      <c r="S109" s="3">
        <v>-21.876000000000001</v>
      </c>
      <c r="T109">
        <v>12.6955349</v>
      </c>
      <c r="U109">
        <v>6.8550000000000004</v>
      </c>
      <c r="V109">
        <v>3.1565012593522153</v>
      </c>
      <c r="AK109" s="20">
        <f t="shared" si="34"/>
        <v>-21.850333333333335</v>
      </c>
      <c r="AL109" s="20">
        <f t="shared" si="35"/>
        <v>2.379775899813575E-2</v>
      </c>
      <c r="AM109" s="20">
        <v>3</v>
      </c>
      <c r="AN109" s="20">
        <f t="shared" si="36"/>
        <v>6.8769999999999998</v>
      </c>
      <c r="AO109" s="20">
        <f t="shared" si="37"/>
        <v>2.621068484416195E-2</v>
      </c>
      <c r="AP109" s="20">
        <v>3</v>
      </c>
      <c r="AQ109" s="20">
        <f t="shared" si="38"/>
        <v>3.1441935677658663</v>
      </c>
      <c r="AR109" s="20">
        <f t="shared" si="39"/>
        <v>1.1102174049781591E-2</v>
      </c>
      <c r="AS109" s="20">
        <v>3</v>
      </c>
    </row>
    <row r="110" spans="1:45">
      <c r="A110" s="3" t="s">
        <v>148</v>
      </c>
      <c r="B110" s="3" t="s">
        <v>81</v>
      </c>
      <c r="C110" s="3">
        <v>0.87</v>
      </c>
      <c r="D110" s="3">
        <v>32.112915399999999</v>
      </c>
      <c r="E110">
        <v>-20.315999999999999</v>
      </c>
      <c r="F110">
        <v>11.8379686</v>
      </c>
      <c r="G110">
        <v>6.1669999999999998</v>
      </c>
      <c r="H110">
        <v>3.164822380646175</v>
      </c>
      <c r="I110" s="3" t="s">
        <v>105</v>
      </c>
      <c r="J110" s="3">
        <v>0.77</v>
      </c>
      <c r="K110" s="3">
        <v>34.549033899999998</v>
      </c>
      <c r="L110" s="3">
        <v>-20.341000000000001</v>
      </c>
      <c r="M110">
        <v>12.780774299999999</v>
      </c>
      <c r="N110">
        <v>6.1479999999999997</v>
      </c>
      <c r="O110">
        <v>3.1537374239263944</v>
      </c>
      <c r="P110" s="3" t="s">
        <v>105</v>
      </c>
      <c r="Q110" s="3">
        <v>0.79</v>
      </c>
      <c r="R110" s="3">
        <v>31.979009099999999</v>
      </c>
      <c r="S110" s="3">
        <v>-20.334</v>
      </c>
      <c r="T110">
        <v>11.7513825</v>
      </c>
      <c r="U110">
        <v>6.1370000000000005</v>
      </c>
      <c r="V110">
        <v>3.1748472105303356</v>
      </c>
      <c r="AK110" s="20">
        <f t="shared" si="34"/>
        <v>-20.330333333333332</v>
      </c>
      <c r="AL110" s="20">
        <f t="shared" si="35"/>
        <v>1.289702808143638E-2</v>
      </c>
      <c r="AM110" s="20">
        <v>3</v>
      </c>
      <c r="AN110" s="20">
        <f t="shared" si="36"/>
        <v>6.1506666666666661</v>
      </c>
      <c r="AO110" s="20">
        <f t="shared" si="37"/>
        <v>1.5176736583776005E-2</v>
      </c>
      <c r="AP110" s="20">
        <v>3</v>
      </c>
      <c r="AQ110" s="20">
        <f t="shared" si="38"/>
        <v>3.1644690050343018</v>
      </c>
      <c r="AR110" s="20">
        <f t="shared" si="39"/>
        <v>1.055932897291695E-2</v>
      </c>
      <c r="AS110" s="20">
        <v>3</v>
      </c>
    </row>
    <row r="111" spans="1:45">
      <c r="A111" s="3" t="s">
        <v>149</v>
      </c>
      <c r="B111" s="3" t="s">
        <v>81</v>
      </c>
      <c r="C111" s="3">
        <v>0.77</v>
      </c>
      <c r="D111" s="3">
        <v>34.893773400000001</v>
      </c>
      <c r="E111">
        <v>-22.211000000000002</v>
      </c>
      <c r="F111">
        <v>12.831413</v>
      </c>
      <c r="G111">
        <v>6.5270000000000001</v>
      </c>
      <c r="H111">
        <v>3.1726359598899982</v>
      </c>
      <c r="I111" s="3" t="s">
        <v>105</v>
      </c>
      <c r="J111" s="3">
        <v>0.74</v>
      </c>
      <c r="K111" s="3">
        <v>37.971058300000003</v>
      </c>
      <c r="L111" s="3">
        <v>-22.176000000000002</v>
      </c>
      <c r="M111">
        <v>13.9454441</v>
      </c>
      <c r="N111">
        <v>6.54</v>
      </c>
      <c r="O111">
        <v>3.1766337234585933</v>
      </c>
      <c r="P111" s="3" t="s">
        <v>105</v>
      </c>
      <c r="Q111" s="3">
        <v>0.9</v>
      </c>
      <c r="R111" s="3">
        <v>34.056021999999999</v>
      </c>
      <c r="S111" s="3">
        <v>-22.208000000000002</v>
      </c>
      <c r="T111">
        <v>12.4565088</v>
      </c>
      <c r="U111">
        <v>6.5129999999999999</v>
      </c>
      <c r="V111">
        <v>3.1896598240003384</v>
      </c>
      <c r="AK111" s="20">
        <f t="shared" si="34"/>
        <v>-22.198333333333334</v>
      </c>
      <c r="AL111" s="20">
        <f t="shared" si="35"/>
        <v>1.9399312702602003E-2</v>
      </c>
      <c r="AM111" s="20">
        <v>3</v>
      </c>
      <c r="AN111" s="20">
        <f t="shared" si="36"/>
        <v>6.5266666666666664</v>
      </c>
      <c r="AO111" s="20">
        <f t="shared" si="37"/>
        <v>1.3503086067019466E-2</v>
      </c>
      <c r="AP111" s="20">
        <v>3</v>
      </c>
      <c r="AQ111" s="20">
        <f t="shared" si="38"/>
        <v>3.1796431691163103</v>
      </c>
      <c r="AR111" s="20">
        <f t="shared" si="39"/>
        <v>8.9019975110586572E-3</v>
      </c>
      <c r="AS111" s="2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C94"/>
  <sheetViews>
    <sheetView topLeftCell="A54" workbookViewId="0">
      <selection activeCell="B96" sqref="B96:C96"/>
    </sheetView>
  </sheetViews>
  <sheetFormatPr baseColWidth="10" defaultRowHeight="16"/>
  <cols>
    <col min="1" max="3" width="10.83203125" style="20"/>
  </cols>
  <sheetData>
    <row r="1" spans="1:3">
      <c r="A1" s="28" t="s">
        <v>21</v>
      </c>
      <c r="B1" s="28" t="s">
        <v>22</v>
      </c>
      <c r="C1" s="28" t="s">
        <v>23</v>
      </c>
    </row>
    <row r="2" spans="1:3">
      <c r="A2" s="19" t="s">
        <v>31</v>
      </c>
      <c r="B2" s="29">
        <v>-20.285</v>
      </c>
      <c r="C2" s="29">
        <v>9.1489999999999991</v>
      </c>
    </row>
    <row r="3" spans="1:3">
      <c r="A3" s="19" t="s">
        <v>35</v>
      </c>
      <c r="B3" s="29">
        <v>-20.236333333333334</v>
      </c>
      <c r="C3" s="29">
        <v>9.4713333333333338</v>
      </c>
    </row>
    <row r="4" spans="1:3">
      <c r="A4" s="19" t="s">
        <v>36</v>
      </c>
      <c r="B4" s="29">
        <v>-20.05</v>
      </c>
      <c r="C4" s="29">
        <v>10.115333333333332</v>
      </c>
    </row>
    <row r="5" spans="1:3">
      <c r="A5" s="19" t="s">
        <v>37</v>
      </c>
      <c r="B5" s="29">
        <v>-19.971</v>
      </c>
      <c r="C5" s="29">
        <v>9.3570000000000011</v>
      </c>
    </row>
    <row r="6" spans="1:3">
      <c r="A6" s="19" t="s">
        <v>38</v>
      </c>
      <c r="B6" s="29">
        <v>-19.567333333333334</v>
      </c>
      <c r="C6" s="29">
        <v>9.7336666666666662</v>
      </c>
    </row>
    <row r="7" spans="1:3">
      <c r="A7" s="19" t="s">
        <v>39</v>
      </c>
      <c r="B7" s="29">
        <v>-19.408666666666665</v>
      </c>
      <c r="C7" s="29">
        <v>11.811333333333332</v>
      </c>
    </row>
    <row r="8" spans="1:3">
      <c r="A8" s="19" t="s">
        <v>40</v>
      </c>
      <c r="B8" s="29">
        <v>-20.437999999999999</v>
      </c>
      <c r="C8" s="29">
        <v>9.2293333333333347</v>
      </c>
    </row>
    <row r="9" spans="1:3">
      <c r="A9" s="19" t="s">
        <v>41</v>
      </c>
      <c r="B9" s="29">
        <v>-20.112333333333336</v>
      </c>
      <c r="C9" s="29">
        <v>9.9323333333333323</v>
      </c>
    </row>
    <row r="10" spans="1:3">
      <c r="A10" s="19" t="s">
        <v>42</v>
      </c>
      <c r="B10" s="29">
        <v>-19.795333333333335</v>
      </c>
      <c r="C10" s="29">
        <v>10.435</v>
      </c>
    </row>
    <row r="11" spans="1:3">
      <c r="A11" s="19" t="s">
        <v>43</v>
      </c>
      <c r="B11" s="29">
        <v>-20.302333333333333</v>
      </c>
      <c r="C11" s="29">
        <v>10.186666666666667</v>
      </c>
    </row>
    <row r="12" spans="1:3">
      <c r="A12" s="19" t="s">
        <v>44</v>
      </c>
      <c r="B12" s="29">
        <v>-20.016333333333332</v>
      </c>
      <c r="C12" s="29">
        <v>10.170999999999999</v>
      </c>
    </row>
    <row r="13" spans="1:3">
      <c r="A13" s="19" t="s">
        <v>45</v>
      </c>
      <c r="B13" s="29">
        <v>-22.019000000000002</v>
      </c>
      <c r="C13" s="29">
        <v>5.9946666666666673</v>
      </c>
    </row>
    <row r="14" spans="1:3">
      <c r="A14" s="19" t="s">
        <v>46</v>
      </c>
      <c r="B14" s="29">
        <v>-20.009</v>
      </c>
      <c r="C14" s="29">
        <v>9.8016666666666676</v>
      </c>
    </row>
    <row r="15" spans="1:3">
      <c r="A15" s="19" t="s">
        <v>47</v>
      </c>
      <c r="B15" s="29">
        <v>-20.292333333333332</v>
      </c>
      <c r="C15" s="29">
        <v>9.5923333333333343</v>
      </c>
    </row>
    <row r="16" spans="1:3">
      <c r="A16" s="19" t="s">
        <v>48</v>
      </c>
      <c r="B16" s="29">
        <v>-20.027333333333335</v>
      </c>
      <c r="C16" s="29">
        <v>10.320333333333332</v>
      </c>
    </row>
    <row r="17" spans="1:3">
      <c r="A17" s="19" t="s">
        <v>49</v>
      </c>
      <c r="B17" s="29">
        <v>-20.221999999999998</v>
      </c>
      <c r="C17" s="29">
        <v>9.2309999999999999</v>
      </c>
    </row>
    <row r="18" spans="1:3">
      <c r="A18" s="19" t="s">
        <v>50</v>
      </c>
      <c r="B18" s="29">
        <v>-20.888333333333335</v>
      </c>
      <c r="C18" s="29">
        <v>10.750666666666667</v>
      </c>
    </row>
    <row r="19" spans="1:3">
      <c r="A19" s="19" t="s">
        <v>51</v>
      </c>
      <c r="B19" s="29">
        <v>-20.371666666666666</v>
      </c>
      <c r="C19" s="29">
        <v>10.442333333333332</v>
      </c>
    </row>
    <row r="20" spans="1:3">
      <c r="A20" s="19" t="s">
        <v>52</v>
      </c>
      <c r="B20" s="29">
        <v>-19.986666666666668</v>
      </c>
      <c r="C20" s="29">
        <v>10.294666666666666</v>
      </c>
    </row>
    <row r="21" spans="1:3">
      <c r="A21" s="19" t="s">
        <v>53</v>
      </c>
      <c r="B21" s="29">
        <v>-20.212</v>
      </c>
      <c r="C21" s="29">
        <v>9.6563333333333343</v>
      </c>
    </row>
    <row r="22" spans="1:3">
      <c r="A22" s="19" t="s">
        <v>54</v>
      </c>
      <c r="B22" s="29">
        <v>-20.462999999999997</v>
      </c>
      <c r="C22" s="29">
        <v>9.5083333333333346</v>
      </c>
    </row>
    <row r="23" spans="1:3">
      <c r="A23" s="19" t="s">
        <v>55</v>
      </c>
      <c r="B23" s="29">
        <v>-20.097666666666665</v>
      </c>
      <c r="C23" s="29">
        <v>9.5703333333333322</v>
      </c>
    </row>
    <row r="24" spans="1:3">
      <c r="A24" s="19" t="s">
        <v>56</v>
      </c>
      <c r="B24" s="29">
        <v>-20.382666666666665</v>
      </c>
      <c r="C24" s="29">
        <v>10.796666666666667</v>
      </c>
    </row>
    <row r="25" spans="1:3">
      <c r="A25" s="19" t="s">
        <v>57</v>
      </c>
      <c r="B25" s="29">
        <v>-20.004999999999999</v>
      </c>
      <c r="C25" s="29">
        <v>10.588666666666667</v>
      </c>
    </row>
    <row r="26" spans="1:3">
      <c r="A26" s="19" t="s">
        <v>58</v>
      </c>
      <c r="B26" s="29">
        <v>-19.793000000000003</v>
      </c>
      <c r="C26" s="29">
        <v>9.4976666666666674</v>
      </c>
    </row>
    <row r="27" spans="1:3">
      <c r="A27" s="19" t="s">
        <v>59</v>
      </c>
      <c r="B27" s="29">
        <v>-20.562666666666669</v>
      </c>
      <c r="C27" s="29">
        <v>10.705666666666666</v>
      </c>
    </row>
    <row r="28" spans="1:3">
      <c r="A28" s="19" t="s">
        <v>60</v>
      </c>
      <c r="B28" s="29">
        <v>-20.029333333333337</v>
      </c>
      <c r="C28" s="29">
        <v>10.531000000000001</v>
      </c>
    </row>
    <row r="29" spans="1:3">
      <c r="A29" s="19" t="s">
        <v>61</v>
      </c>
      <c r="B29" s="29">
        <v>-20.295999999999999</v>
      </c>
      <c r="C29" s="29">
        <v>8.8116666666666674</v>
      </c>
    </row>
    <row r="30" spans="1:3">
      <c r="A30" s="19" t="s">
        <v>62</v>
      </c>
      <c r="B30" s="29">
        <v>-20.231666666666669</v>
      </c>
      <c r="C30" s="29">
        <v>8.3026666666666671</v>
      </c>
    </row>
    <row r="31" spans="1:3">
      <c r="A31" s="19" t="s">
        <v>63</v>
      </c>
      <c r="B31" s="29">
        <v>-20.839000000000002</v>
      </c>
      <c r="C31" s="29">
        <v>8.3103333333333342</v>
      </c>
    </row>
    <row r="32" spans="1:3">
      <c r="A32" s="19" t="s">
        <v>64</v>
      </c>
      <c r="B32" s="29">
        <v>-20.808333333333334</v>
      </c>
      <c r="C32" s="29">
        <v>8.1396666666666651</v>
      </c>
    </row>
    <row r="33" spans="1:3">
      <c r="A33" s="19" t="s">
        <v>65</v>
      </c>
      <c r="B33" s="29">
        <v>-20.312333333333331</v>
      </c>
      <c r="C33" s="29">
        <v>10.605</v>
      </c>
    </row>
    <row r="34" spans="1:3">
      <c r="A34" s="19" t="s">
        <v>66</v>
      </c>
      <c r="B34" s="29">
        <v>-20.200000000000003</v>
      </c>
      <c r="C34" s="29">
        <v>11.389333333333333</v>
      </c>
    </row>
    <row r="35" spans="1:3">
      <c r="A35" s="19" t="s">
        <v>70</v>
      </c>
      <c r="B35" s="29">
        <v>-20.043666666666667</v>
      </c>
      <c r="C35" s="29">
        <v>7.886333333333333</v>
      </c>
    </row>
    <row r="36" spans="1:3">
      <c r="A36" s="19" t="s">
        <v>71</v>
      </c>
      <c r="B36" s="29">
        <v>-19.579999999999998</v>
      </c>
      <c r="C36" s="29">
        <v>9.6016666666666666</v>
      </c>
    </row>
    <row r="37" spans="1:3">
      <c r="A37" s="19" t="s">
        <v>72</v>
      </c>
      <c r="B37" s="29">
        <v>-20.100333333333335</v>
      </c>
      <c r="C37" s="29">
        <v>10.502000000000001</v>
      </c>
    </row>
    <row r="38" spans="1:3">
      <c r="A38" s="19" t="s">
        <v>73</v>
      </c>
      <c r="B38" s="29">
        <v>-20.339000000000002</v>
      </c>
      <c r="C38" s="29">
        <v>11.018666666666668</v>
      </c>
    </row>
    <row r="39" spans="1:3">
      <c r="A39" s="19" t="s">
        <v>74</v>
      </c>
      <c r="B39" s="29">
        <v>-20.731666666666669</v>
      </c>
      <c r="C39" s="29">
        <v>9.7423333333333328</v>
      </c>
    </row>
    <row r="40" spans="1:3">
      <c r="A40" s="19" t="s">
        <v>75</v>
      </c>
      <c r="B40" s="29">
        <v>-19.688333333333333</v>
      </c>
      <c r="C40" s="29">
        <v>10.667333333333332</v>
      </c>
    </row>
    <row r="41" spans="1:3">
      <c r="A41" s="19" t="s">
        <v>76</v>
      </c>
      <c r="B41" s="29">
        <v>-20.385000000000002</v>
      </c>
      <c r="C41" s="29">
        <v>8.972666666666667</v>
      </c>
    </row>
    <row r="42" spans="1:3">
      <c r="A42" s="19" t="s">
        <v>78</v>
      </c>
      <c r="B42" s="29">
        <v>-19.844666666666669</v>
      </c>
      <c r="C42" s="29">
        <v>8.8059999999999992</v>
      </c>
    </row>
    <row r="43" spans="1:3">
      <c r="A43" s="19" t="s">
        <v>79</v>
      </c>
      <c r="B43" s="29">
        <v>-20.635666666666665</v>
      </c>
      <c r="C43" s="29">
        <v>9.1826666666666643</v>
      </c>
    </row>
    <row r="44" spans="1:3">
      <c r="A44" s="19" t="s">
        <v>80</v>
      </c>
      <c r="B44" s="29">
        <v>-19.875666666666664</v>
      </c>
      <c r="C44" s="29">
        <v>9.977666666666666</v>
      </c>
    </row>
    <row r="45" spans="1:3">
      <c r="A45" s="19" t="s">
        <v>82</v>
      </c>
      <c r="B45" s="29">
        <v>-20.308</v>
      </c>
      <c r="C45" s="29">
        <v>9.163666666666666</v>
      </c>
    </row>
    <row r="46" spans="1:3">
      <c r="A46" s="19" t="s">
        <v>83</v>
      </c>
      <c r="B46" s="29">
        <v>-20.466999999999999</v>
      </c>
      <c r="C46" s="29">
        <v>8.2466666666666661</v>
      </c>
    </row>
    <row r="47" spans="1:3">
      <c r="A47" s="19" t="s">
        <v>84</v>
      </c>
      <c r="B47" s="29">
        <v>-19.957999999999998</v>
      </c>
      <c r="C47" s="29">
        <v>10.875999999999999</v>
      </c>
    </row>
    <row r="48" spans="1:3">
      <c r="A48" s="19" t="s">
        <v>85</v>
      </c>
      <c r="B48" s="29">
        <v>-20.088999999999999</v>
      </c>
      <c r="C48" s="29">
        <v>9.0653333333333332</v>
      </c>
    </row>
    <row r="49" spans="1:3">
      <c r="A49" s="19" t="s">
        <v>86</v>
      </c>
      <c r="B49" s="29">
        <v>-20.21766666666667</v>
      </c>
      <c r="C49" s="29">
        <v>9.5886666666666667</v>
      </c>
    </row>
    <row r="50" spans="1:3">
      <c r="A50" s="19" t="s">
        <v>87</v>
      </c>
      <c r="B50" s="29">
        <v>-20.549333333333333</v>
      </c>
      <c r="C50" s="29">
        <v>10.834333333333333</v>
      </c>
    </row>
    <row r="51" spans="1:3">
      <c r="A51" s="19" t="s">
        <v>88</v>
      </c>
      <c r="B51" s="29">
        <v>-19.840333333333334</v>
      </c>
      <c r="C51" s="29">
        <v>9.0980000000000008</v>
      </c>
    </row>
    <row r="52" spans="1:3">
      <c r="A52" s="19" t="s">
        <v>89</v>
      </c>
      <c r="B52" s="29">
        <v>-19.894333333333332</v>
      </c>
      <c r="C52" s="29">
        <v>8.9166666666666661</v>
      </c>
    </row>
    <row r="53" spans="1:3">
      <c r="A53" s="19" t="s">
        <v>90</v>
      </c>
      <c r="B53" s="29">
        <v>-20.095666666666666</v>
      </c>
      <c r="C53" s="29">
        <v>9.2493333333333325</v>
      </c>
    </row>
    <row r="54" spans="1:3">
      <c r="A54" s="19" t="s">
        <v>91</v>
      </c>
      <c r="B54" s="29">
        <v>-20.606999999999999</v>
      </c>
      <c r="C54" s="29">
        <v>10.144333333333334</v>
      </c>
    </row>
    <row r="55" spans="1:3">
      <c r="A55" s="19" t="s">
        <v>92</v>
      </c>
      <c r="B55" s="29">
        <v>-20.343333333333334</v>
      </c>
      <c r="C55" s="29">
        <v>11.101333333333335</v>
      </c>
    </row>
    <row r="56" spans="1:3">
      <c r="A56" s="19" t="s">
        <v>93</v>
      </c>
      <c r="B56" s="29">
        <v>-19.524333333333335</v>
      </c>
      <c r="C56" s="29">
        <v>9.4860000000000007</v>
      </c>
    </row>
    <row r="57" spans="1:3">
      <c r="A57" s="19" t="s">
        <v>94</v>
      </c>
      <c r="B57" s="29">
        <v>-20.097666666666665</v>
      </c>
      <c r="C57" s="29">
        <v>8.636333333333333</v>
      </c>
    </row>
    <row r="58" spans="1:3">
      <c r="A58" s="19" t="s">
        <v>95</v>
      </c>
      <c r="B58" s="29">
        <v>-20.007666666666669</v>
      </c>
      <c r="C58" s="29">
        <v>9.8970000000000002</v>
      </c>
    </row>
    <row r="59" spans="1:3">
      <c r="A59" s="19" t="s">
        <v>96</v>
      </c>
      <c r="B59" s="29">
        <v>-20.059999999999999</v>
      </c>
      <c r="C59" s="29">
        <v>8.6323333333333334</v>
      </c>
    </row>
    <row r="60" spans="1:3">
      <c r="A60" s="19" t="s">
        <v>97</v>
      </c>
      <c r="B60" s="29">
        <v>-20.419333333333331</v>
      </c>
      <c r="C60" s="29">
        <v>8.6646666666666672</v>
      </c>
    </row>
    <row r="61" spans="1:3">
      <c r="A61" s="19" t="s">
        <v>98</v>
      </c>
      <c r="B61" s="29">
        <v>-20.123333333333331</v>
      </c>
      <c r="C61" s="29">
        <v>7.9029999999999996</v>
      </c>
    </row>
    <row r="62" spans="1:3">
      <c r="A62" s="19" t="s">
        <v>99</v>
      </c>
      <c r="B62" s="29">
        <v>-20.072999999999997</v>
      </c>
      <c r="C62" s="29">
        <v>10.954666666666668</v>
      </c>
    </row>
    <row r="63" spans="1:3">
      <c r="A63" s="19" t="s">
        <v>100</v>
      </c>
      <c r="B63" s="29">
        <v>-19.991</v>
      </c>
      <c r="C63" s="29">
        <v>9.9076666666666657</v>
      </c>
    </row>
    <row r="64" spans="1:3">
      <c r="A64" s="19" t="s">
        <v>101</v>
      </c>
      <c r="B64" s="29">
        <v>-20.146666666666665</v>
      </c>
      <c r="C64" s="29">
        <v>10.042</v>
      </c>
    </row>
    <row r="65" spans="1:3">
      <c r="A65" s="19" t="s">
        <v>102</v>
      </c>
      <c r="B65" s="29">
        <v>-19.997333333333334</v>
      </c>
      <c r="C65" s="29">
        <v>10.772333333333334</v>
      </c>
    </row>
    <row r="66" spans="1:3">
      <c r="A66" s="19" t="s">
        <v>103</v>
      </c>
      <c r="B66" s="29">
        <v>-19.774666666666665</v>
      </c>
      <c r="C66" s="29">
        <v>10.818999999999997</v>
      </c>
    </row>
    <row r="67" spans="1:3">
      <c r="A67" s="19" t="s">
        <v>106</v>
      </c>
      <c r="B67" s="29">
        <v>-20.161333333333335</v>
      </c>
      <c r="C67" s="29">
        <v>9.8190000000000008</v>
      </c>
    </row>
    <row r="68" spans="1:3">
      <c r="A68" s="19" t="s">
        <v>107</v>
      </c>
      <c r="B68" s="29">
        <v>-20.454666666666668</v>
      </c>
      <c r="C68" s="29">
        <v>9.2396666666666665</v>
      </c>
    </row>
    <row r="69" spans="1:3">
      <c r="A69" s="19" t="s">
        <v>108</v>
      </c>
      <c r="B69" s="29">
        <v>-20.741</v>
      </c>
      <c r="C69" s="29">
        <v>9.0383333333333322</v>
      </c>
    </row>
    <row r="70" spans="1:3">
      <c r="A70" s="19" t="s">
        <v>109</v>
      </c>
      <c r="B70" s="29">
        <v>-20.271666666666665</v>
      </c>
      <c r="C70" s="29">
        <v>9.3783333333333321</v>
      </c>
    </row>
    <row r="71" spans="1:3">
      <c r="A71" s="19" t="s">
        <v>110</v>
      </c>
      <c r="B71" s="29">
        <v>-19.748333333333331</v>
      </c>
      <c r="C71" s="29">
        <v>10.289333333333333</v>
      </c>
    </row>
    <row r="72" spans="1:3">
      <c r="A72" s="19" t="s">
        <v>111</v>
      </c>
      <c r="B72" s="29">
        <v>-20.098000000000003</v>
      </c>
      <c r="C72" s="29">
        <v>7.9916666666666663</v>
      </c>
    </row>
    <row r="73" spans="1:3">
      <c r="A73" s="19" t="s">
        <v>112</v>
      </c>
      <c r="B73" s="29">
        <v>-20.033666666666665</v>
      </c>
      <c r="C73" s="29">
        <v>10.530666666666667</v>
      </c>
    </row>
    <row r="74" spans="1:3">
      <c r="A74" s="19" t="s">
        <v>113</v>
      </c>
      <c r="B74" s="29">
        <v>-20.24966666666667</v>
      </c>
      <c r="C74" s="29">
        <v>9.5673333333333357</v>
      </c>
    </row>
    <row r="75" spans="1:3">
      <c r="A75" s="19" t="s">
        <v>114</v>
      </c>
      <c r="B75" s="29">
        <v>-19.902666666666665</v>
      </c>
      <c r="C75" s="29">
        <v>7.9343333333333321</v>
      </c>
    </row>
    <row r="76" spans="1:3">
      <c r="A76" s="19" t="s">
        <v>115</v>
      </c>
      <c r="B76" s="29">
        <v>-19.899666666666665</v>
      </c>
      <c r="C76" s="29">
        <v>9.777333333333333</v>
      </c>
    </row>
    <row r="77" spans="1:3">
      <c r="A77" s="19" t="s">
        <v>116</v>
      </c>
      <c r="B77" s="29">
        <v>-20.571666666666669</v>
      </c>
      <c r="C77" s="29">
        <v>9.8830000000000009</v>
      </c>
    </row>
    <row r="78" spans="1:3">
      <c r="A78" s="19" t="s">
        <v>117</v>
      </c>
      <c r="B78" s="29">
        <v>-20.340000000000003</v>
      </c>
      <c r="C78" s="29">
        <v>8.9826666666666668</v>
      </c>
    </row>
    <row r="79" spans="1:3">
      <c r="A79" s="19" t="s">
        <v>118</v>
      </c>
      <c r="B79" s="29">
        <v>-19.758333333333336</v>
      </c>
      <c r="C79" s="29">
        <v>10.148333333333332</v>
      </c>
    </row>
    <row r="80" spans="1:3">
      <c r="A80" s="19" t="s">
        <v>119</v>
      </c>
      <c r="B80" s="29">
        <v>-19.510333333333332</v>
      </c>
      <c r="C80" s="29">
        <v>11.130333333333333</v>
      </c>
    </row>
    <row r="81" spans="1:3">
      <c r="A81" s="19" t="s">
        <v>120</v>
      </c>
      <c r="B81" s="29">
        <v>-20.138999999999999</v>
      </c>
      <c r="C81" s="29">
        <v>9.7663333333333338</v>
      </c>
    </row>
    <row r="82" spans="1:3">
      <c r="A82" s="19" t="s">
        <v>121</v>
      </c>
      <c r="B82" s="29">
        <v>-19.856333333333335</v>
      </c>
      <c r="C82" s="29">
        <v>10.561999999999999</v>
      </c>
    </row>
    <row r="83" spans="1:3">
      <c r="A83" s="19" t="s">
        <v>122</v>
      </c>
      <c r="B83" s="29">
        <v>-19.898666666666667</v>
      </c>
      <c r="C83" s="29">
        <v>10.286000000000001</v>
      </c>
    </row>
    <row r="84" spans="1:3">
      <c r="A84" s="19" t="s">
        <v>123</v>
      </c>
      <c r="B84" s="29">
        <v>-19.77</v>
      </c>
      <c r="C84" s="29">
        <v>10.513666666666667</v>
      </c>
    </row>
    <row r="85" spans="1:3">
      <c r="A85" s="19" t="s">
        <v>124</v>
      </c>
      <c r="B85" s="29">
        <v>-20.234999999999999</v>
      </c>
      <c r="C85" s="29">
        <v>8.5776666666666674</v>
      </c>
    </row>
    <row r="86" spans="1:3">
      <c r="A86" s="19" t="s">
        <v>125</v>
      </c>
      <c r="B86" s="29">
        <v>-20.045333333333335</v>
      </c>
      <c r="C86" s="29">
        <v>8.4893333333333327</v>
      </c>
    </row>
    <row r="87" spans="1:3">
      <c r="A87" s="19" t="s">
        <v>126</v>
      </c>
      <c r="B87" s="29">
        <v>-20.108999999999998</v>
      </c>
      <c r="C87" s="29">
        <v>9.0940000000000012</v>
      </c>
    </row>
    <row r="88" spans="1:3">
      <c r="A88" s="19" t="s">
        <v>127</v>
      </c>
      <c r="B88" s="29">
        <v>-20.148666666666667</v>
      </c>
      <c r="C88" s="29">
        <v>9.3986666666666672</v>
      </c>
    </row>
    <row r="89" spans="1:3">
      <c r="A89" s="19" t="s">
        <v>128</v>
      </c>
      <c r="B89" s="29">
        <v>-20.038666666666668</v>
      </c>
      <c r="C89" s="29">
        <v>8.9193333333333342</v>
      </c>
    </row>
    <row r="90" spans="1:3">
      <c r="A90" s="19" t="s">
        <v>129</v>
      </c>
      <c r="B90" s="29">
        <v>-20.074333333333335</v>
      </c>
      <c r="C90" s="30">
        <v>9.516</v>
      </c>
    </row>
    <row r="91" spans="1:3">
      <c r="A91" s="19" t="s">
        <v>130</v>
      </c>
      <c r="B91" s="29">
        <v>-20.175999999999998</v>
      </c>
      <c r="C91" s="29">
        <v>9.5630000000000006</v>
      </c>
    </row>
    <row r="92" spans="1:3">
      <c r="A92" s="19" t="s">
        <v>131</v>
      </c>
      <c r="B92" s="29">
        <v>-20.053333333333331</v>
      </c>
      <c r="C92" s="29">
        <v>9.14</v>
      </c>
    </row>
    <row r="93" spans="1:3">
      <c r="A93" s="19" t="s">
        <v>132</v>
      </c>
      <c r="B93" s="29">
        <v>-20.185666666666666</v>
      </c>
      <c r="C93" s="29">
        <v>9.1289999999999996</v>
      </c>
    </row>
    <row r="94" spans="1:3">
      <c r="A94" s="19" t="s">
        <v>133</v>
      </c>
      <c r="B94" s="29">
        <v>-20.138000000000002</v>
      </c>
      <c r="C94" s="29">
        <v>9.0663333333333327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C1"/>
  <sheetViews>
    <sheetView workbookViewId="0">
      <selection activeCell="A2" sqref="A2:XFD7"/>
    </sheetView>
  </sheetViews>
  <sheetFormatPr baseColWidth="10" defaultRowHeight="16"/>
  <sheetData>
    <row r="1" spans="1:3">
      <c r="A1" s="4" t="s">
        <v>21</v>
      </c>
      <c r="B1" s="4" t="s">
        <v>22</v>
      </c>
      <c r="C1" s="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:E17"/>
  <sheetViews>
    <sheetView workbookViewId="0">
      <selection activeCell="C28" sqref="C28"/>
    </sheetView>
  </sheetViews>
  <sheetFormatPr baseColWidth="10" defaultRowHeight="16"/>
  <cols>
    <col min="1" max="1" width="17.83203125" bestFit="1" customWidth="1"/>
  </cols>
  <sheetData>
    <row r="1" spans="1:5">
      <c r="A1" t="s">
        <v>21</v>
      </c>
      <c r="B1" t="s">
        <v>156</v>
      </c>
      <c r="C1" t="s">
        <v>157</v>
      </c>
      <c r="D1" t="s">
        <v>22</v>
      </c>
      <c r="E1" t="s">
        <v>23</v>
      </c>
    </row>
    <row r="2" spans="1:5">
      <c r="A2" s="27" t="s">
        <v>135</v>
      </c>
      <c r="B2" s="27" t="s">
        <v>158</v>
      </c>
      <c r="C2" t="s">
        <v>161</v>
      </c>
      <c r="D2" s="27">
        <v>-20.678667000000001</v>
      </c>
      <c r="E2" s="27">
        <v>11.763999999999999</v>
      </c>
    </row>
    <row r="3" spans="1:5">
      <c r="A3" s="27" t="s">
        <v>138</v>
      </c>
      <c r="B3" s="27" t="s">
        <v>158</v>
      </c>
      <c r="D3" s="27">
        <v>-20.696000000000002</v>
      </c>
      <c r="E3" s="27">
        <v>11.9293333</v>
      </c>
    </row>
    <row r="4" spans="1:5">
      <c r="A4" s="27" t="s">
        <v>140</v>
      </c>
      <c r="B4" s="27" t="s">
        <v>158</v>
      </c>
      <c r="C4" t="s">
        <v>165</v>
      </c>
      <c r="D4" s="27">
        <v>-20.309332999999999</v>
      </c>
      <c r="E4" s="27">
        <v>5.9473333300000002</v>
      </c>
    </row>
    <row r="5" spans="1:5">
      <c r="A5" s="27" t="s">
        <v>144</v>
      </c>
      <c r="B5" s="27" t="s">
        <v>158</v>
      </c>
      <c r="C5" t="s">
        <v>164</v>
      </c>
      <c r="D5" s="27">
        <v>-21.782333000000001</v>
      </c>
      <c r="E5" s="27">
        <v>4.3840000000000003</v>
      </c>
    </row>
    <row r="6" spans="1:5">
      <c r="A6" s="27" t="s">
        <v>145</v>
      </c>
      <c r="B6" s="27" t="s">
        <v>158</v>
      </c>
      <c r="D6" s="27">
        <v>-21.280999999999999</v>
      </c>
      <c r="E6" s="27">
        <v>5.7913333299999996</v>
      </c>
    </row>
    <row r="7" spans="1:5">
      <c r="A7" s="27" t="s">
        <v>146</v>
      </c>
      <c r="B7" s="27" t="s">
        <v>158</v>
      </c>
      <c r="D7" s="27">
        <v>-19.453333000000001</v>
      </c>
      <c r="E7" s="27">
        <v>7.1563333299999998</v>
      </c>
    </row>
    <row r="8" spans="1:5">
      <c r="A8" s="27" t="s">
        <v>148</v>
      </c>
      <c r="B8" s="27" t="s">
        <v>158</v>
      </c>
      <c r="C8" t="s">
        <v>163</v>
      </c>
      <c r="D8" s="27">
        <v>-20.330333</v>
      </c>
      <c r="E8" s="27">
        <v>6.1506666699999997</v>
      </c>
    </row>
    <row r="9" spans="1:5">
      <c r="A9" s="27" t="s">
        <v>136</v>
      </c>
      <c r="B9" s="27" t="s">
        <v>159</v>
      </c>
      <c r="C9" t="s">
        <v>164</v>
      </c>
      <c r="D9" s="27">
        <v>-22.680333000000001</v>
      </c>
      <c r="E9" s="27">
        <v>5.4763333300000001</v>
      </c>
    </row>
    <row r="10" spans="1:5">
      <c r="A10" s="27" t="s">
        <v>137</v>
      </c>
      <c r="B10" s="27" t="s">
        <v>159</v>
      </c>
      <c r="C10" t="s">
        <v>165</v>
      </c>
      <c r="D10" s="27">
        <v>-22.442333000000001</v>
      </c>
      <c r="E10" s="27">
        <v>4.9826666700000004</v>
      </c>
    </row>
    <row r="11" spans="1:5">
      <c r="A11" s="27" t="s">
        <v>141</v>
      </c>
      <c r="B11" s="27" t="s">
        <v>159</v>
      </c>
      <c r="C11" t="s">
        <v>162</v>
      </c>
      <c r="D11" s="27">
        <v>-21.576333000000002</v>
      </c>
      <c r="E11" s="27">
        <v>5.7009999999999996</v>
      </c>
    </row>
    <row r="12" spans="1:5">
      <c r="A12" s="27" t="s">
        <v>142</v>
      </c>
      <c r="B12" s="27" t="s">
        <v>159</v>
      </c>
      <c r="C12" t="s">
        <v>164</v>
      </c>
      <c r="D12" s="27">
        <v>-22.209</v>
      </c>
      <c r="E12" s="27">
        <v>6.2566666700000004</v>
      </c>
    </row>
    <row r="13" spans="1:5">
      <c r="A13" s="31" t="s">
        <v>143</v>
      </c>
      <c r="B13" s="31" t="s">
        <v>159</v>
      </c>
      <c r="C13" s="20" t="s">
        <v>162</v>
      </c>
      <c r="D13" s="31">
        <v>-22.868500000000001</v>
      </c>
      <c r="E13" s="31">
        <v>5.6224999999999996</v>
      </c>
    </row>
    <row r="14" spans="1:5">
      <c r="A14" s="27" t="s">
        <v>147</v>
      </c>
      <c r="B14" s="27" t="s">
        <v>159</v>
      </c>
      <c r="D14" s="27">
        <v>-21.850332999999999</v>
      </c>
      <c r="E14" s="27">
        <v>6.8769999999999998</v>
      </c>
    </row>
    <row r="15" spans="1:5">
      <c r="A15" s="27" t="s">
        <v>149</v>
      </c>
      <c r="B15" s="27" t="s">
        <v>159</v>
      </c>
      <c r="C15" t="s">
        <v>164</v>
      </c>
      <c r="D15" s="27">
        <v>-22.198333000000002</v>
      </c>
      <c r="E15" s="27">
        <v>6.52666667</v>
      </c>
    </row>
    <row r="16" spans="1:5">
      <c r="A16" s="27" t="s">
        <v>134</v>
      </c>
      <c r="B16" s="27" t="s">
        <v>160</v>
      </c>
      <c r="C16" t="s">
        <v>163</v>
      </c>
      <c r="D16" s="27">
        <v>-20.850667000000001</v>
      </c>
      <c r="E16" s="27">
        <v>12.1746667</v>
      </c>
    </row>
    <row r="17" spans="1:5">
      <c r="A17" s="27" t="s">
        <v>139</v>
      </c>
      <c r="B17" s="27" t="s">
        <v>160</v>
      </c>
      <c r="C17" t="s">
        <v>162</v>
      </c>
      <c r="D17" s="27">
        <v>-22.124666999999999</v>
      </c>
      <c r="E17" s="27">
        <v>3.226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E110"/>
  <sheetViews>
    <sheetView tabSelected="1" topLeftCell="A66" workbookViewId="0">
      <selection activeCell="C1" sqref="C1:F1048576"/>
    </sheetView>
  </sheetViews>
  <sheetFormatPr baseColWidth="10" defaultRowHeight="16"/>
  <cols>
    <col min="1" max="1" width="17.83203125" style="33" bestFit="1" customWidth="1"/>
    <col min="2" max="16384" width="10.83203125" style="33"/>
  </cols>
  <sheetData>
    <row r="1" spans="1:4">
      <c r="A1" s="34" t="s">
        <v>21</v>
      </c>
      <c r="B1" s="34" t="s">
        <v>24</v>
      </c>
      <c r="C1" s="34" t="s">
        <v>22</v>
      </c>
      <c r="D1" s="34" t="s">
        <v>23</v>
      </c>
    </row>
    <row r="2" spans="1:4">
      <c r="A2" s="35" t="s">
        <v>31</v>
      </c>
      <c r="B2" s="33" t="s">
        <v>168</v>
      </c>
      <c r="C2" s="36">
        <v>-20.285</v>
      </c>
      <c r="D2" s="36">
        <v>9.1489999999999991</v>
      </c>
    </row>
    <row r="3" spans="1:4">
      <c r="A3" s="35" t="s">
        <v>35</v>
      </c>
      <c r="B3" s="33" t="s">
        <v>168</v>
      </c>
      <c r="C3" s="36">
        <v>-20.236333333333334</v>
      </c>
      <c r="D3" s="36">
        <v>9.4713333333333338</v>
      </c>
    </row>
    <row r="4" spans="1:4">
      <c r="A4" s="35" t="s">
        <v>36</v>
      </c>
      <c r="B4" s="33" t="s">
        <v>168</v>
      </c>
      <c r="C4" s="36">
        <v>-20.05</v>
      </c>
      <c r="D4" s="36">
        <v>10.115333333333332</v>
      </c>
    </row>
    <row r="5" spans="1:4">
      <c r="A5" s="35" t="s">
        <v>37</v>
      </c>
      <c r="B5" s="33" t="s">
        <v>168</v>
      </c>
      <c r="C5" s="36">
        <v>-19.971</v>
      </c>
      <c r="D5" s="36">
        <v>9.3570000000000011</v>
      </c>
    </row>
    <row r="6" spans="1:4">
      <c r="A6" s="35" t="s">
        <v>38</v>
      </c>
      <c r="B6" s="33" t="s">
        <v>168</v>
      </c>
      <c r="C6" s="36">
        <v>-19.567333333333334</v>
      </c>
      <c r="D6" s="36">
        <v>9.7336666666666662</v>
      </c>
    </row>
    <row r="7" spans="1:4">
      <c r="A7" s="35" t="s">
        <v>39</v>
      </c>
      <c r="B7" s="33" t="s">
        <v>168</v>
      </c>
      <c r="C7" s="36">
        <v>-19.408666666666665</v>
      </c>
      <c r="D7" s="36">
        <v>11.811333333333332</v>
      </c>
    </row>
    <row r="8" spans="1:4">
      <c r="A8" s="35" t="s">
        <v>40</v>
      </c>
      <c r="B8" s="33" t="s">
        <v>168</v>
      </c>
      <c r="C8" s="36">
        <v>-20.437999999999999</v>
      </c>
      <c r="D8" s="36">
        <v>9.2293333333333347</v>
      </c>
    </row>
    <row r="9" spans="1:4">
      <c r="A9" s="35" t="s">
        <v>41</v>
      </c>
      <c r="B9" s="33" t="s">
        <v>168</v>
      </c>
      <c r="C9" s="36">
        <v>-20.112333333333336</v>
      </c>
      <c r="D9" s="36">
        <v>9.9323333333333323</v>
      </c>
    </row>
    <row r="10" spans="1:4">
      <c r="A10" s="35" t="s">
        <v>42</v>
      </c>
      <c r="B10" s="33" t="s">
        <v>168</v>
      </c>
      <c r="C10" s="36">
        <v>-19.795333333333335</v>
      </c>
      <c r="D10" s="36">
        <v>10.435</v>
      </c>
    </row>
    <row r="11" spans="1:4">
      <c r="A11" s="35" t="s">
        <v>43</v>
      </c>
      <c r="B11" s="33" t="s">
        <v>168</v>
      </c>
      <c r="C11" s="36">
        <v>-20.302333333333333</v>
      </c>
      <c r="D11" s="36">
        <v>10.186666666666667</v>
      </c>
    </row>
    <row r="12" spans="1:4">
      <c r="A12" s="35" t="s">
        <v>44</v>
      </c>
      <c r="B12" s="33" t="s">
        <v>168</v>
      </c>
      <c r="C12" s="36">
        <v>-20.016333333333332</v>
      </c>
      <c r="D12" s="36">
        <v>10.170999999999999</v>
      </c>
    </row>
    <row r="13" spans="1:4">
      <c r="A13" s="35" t="s">
        <v>45</v>
      </c>
      <c r="B13" s="33" t="s">
        <v>168</v>
      </c>
      <c r="C13" s="36">
        <v>-22.019000000000002</v>
      </c>
      <c r="D13" s="36">
        <v>5.9946666666666673</v>
      </c>
    </row>
    <row r="14" spans="1:4">
      <c r="A14" s="35" t="s">
        <v>46</v>
      </c>
      <c r="B14" s="33" t="s">
        <v>168</v>
      </c>
      <c r="C14" s="36">
        <v>-20.009</v>
      </c>
      <c r="D14" s="36">
        <v>9.8016666666666676</v>
      </c>
    </row>
    <row r="15" spans="1:4">
      <c r="A15" s="35" t="s">
        <v>47</v>
      </c>
      <c r="B15" s="33" t="s">
        <v>168</v>
      </c>
      <c r="C15" s="36">
        <v>-20.292333333333332</v>
      </c>
      <c r="D15" s="36">
        <v>9.5923333333333343</v>
      </c>
    </row>
    <row r="16" spans="1:4">
      <c r="A16" s="35" t="s">
        <v>48</v>
      </c>
      <c r="B16" s="33" t="s">
        <v>168</v>
      </c>
      <c r="C16" s="36">
        <v>-20.027333333333335</v>
      </c>
      <c r="D16" s="36">
        <v>10.320333333333332</v>
      </c>
    </row>
    <row r="17" spans="1:4">
      <c r="A17" s="35" t="s">
        <v>49</v>
      </c>
      <c r="B17" s="33" t="s">
        <v>168</v>
      </c>
      <c r="C17" s="36">
        <v>-20.221999999999998</v>
      </c>
      <c r="D17" s="36">
        <v>9.2309999999999999</v>
      </c>
    </row>
    <row r="18" spans="1:4">
      <c r="A18" s="35" t="s">
        <v>50</v>
      </c>
      <c r="B18" s="33" t="s">
        <v>168</v>
      </c>
      <c r="C18" s="36">
        <v>-20.888333333333335</v>
      </c>
      <c r="D18" s="36">
        <v>10.750666666666667</v>
      </c>
    </row>
    <row r="19" spans="1:4">
      <c r="A19" s="35" t="s">
        <v>51</v>
      </c>
      <c r="B19" s="33" t="s">
        <v>168</v>
      </c>
      <c r="C19" s="36">
        <v>-20.371666666666666</v>
      </c>
      <c r="D19" s="36">
        <v>10.442333333333332</v>
      </c>
    </row>
    <row r="20" spans="1:4">
      <c r="A20" s="35" t="s">
        <v>52</v>
      </c>
      <c r="B20" s="33" t="s">
        <v>168</v>
      </c>
      <c r="C20" s="36">
        <v>-19.986666666666668</v>
      </c>
      <c r="D20" s="36">
        <v>10.294666666666666</v>
      </c>
    </row>
    <row r="21" spans="1:4">
      <c r="A21" s="35" t="s">
        <v>53</v>
      </c>
      <c r="B21" s="33" t="s">
        <v>168</v>
      </c>
      <c r="C21" s="36">
        <v>-20.212</v>
      </c>
      <c r="D21" s="36">
        <v>9.6563333333333343</v>
      </c>
    </row>
    <row r="22" spans="1:4">
      <c r="A22" s="35" t="s">
        <v>54</v>
      </c>
      <c r="B22" s="33" t="s">
        <v>168</v>
      </c>
      <c r="C22" s="36">
        <v>-20.462999999999997</v>
      </c>
      <c r="D22" s="36">
        <v>9.5083333333333346</v>
      </c>
    </row>
    <row r="23" spans="1:4">
      <c r="A23" s="35" t="s">
        <v>55</v>
      </c>
      <c r="B23" s="33" t="s">
        <v>168</v>
      </c>
      <c r="C23" s="36">
        <v>-20.097666666666665</v>
      </c>
      <c r="D23" s="36">
        <v>9.5703333333333322</v>
      </c>
    </row>
    <row r="24" spans="1:4">
      <c r="A24" s="35" t="s">
        <v>56</v>
      </c>
      <c r="B24" s="33" t="s">
        <v>168</v>
      </c>
      <c r="C24" s="36">
        <v>-20.382666666666665</v>
      </c>
      <c r="D24" s="36">
        <v>10.796666666666667</v>
      </c>
    </row>
    <row r="25" spans="1:4">
      <c r="A25" s="35" t="s">
        <v>57</v>
      </c>
      <c r="B25" s="33" t="s">
        <v>168</v>
      </c>
      <c r="C25" s="36">
        <v>-20.004999999999999</v>
      </c>
      <c r="D25" s="36">
        <v>10.588666666666667</v>
      </c>
    </row>
    <row r="26" spans="1:4">
      <c r="A26" s="35" t="s">
        <v>58</v>
      </c>
      <c r="B26" s="33" t="s">
        <v>168</v>
      </c>
      <c r="C26" s="36">
        <v>-19.793000000000003</v>
      </c>
      <c r="D26" s="36">
        <v>9.4976666666666674</v>
      </c>
    </row>
    <row r="27" spans="1:4">
      <c r="A27" s="35" t="s">
        <v>59</v>
      </c>
      <c r="B27" s="33" t="s">
        <v>168</v>
      </c>
      <c r="C27" s="36">
        <v>-20.562666666666669</v>
      </c>
      <c r="D27" s="36">
        <v>10.705666666666666</v>
      </c>
    </row>
    <row r="28" spans="1:4">
      <c r="A28" s="35" t="s">
        <v>60</v>
      </c>
      <c r="B28" s="33" t="s">
        <v>168</v>
      </c>
      <c r="C28" s="36">
        <v>-20.029333333333337</v>
      </c>
      <c r="D28" s="36">
        <v>10.531000000000001</v>
      </c>
    </row>
    <row r="29" spans="1:4">
      <c r="A29" s="35" t="s">
        <v>61</v>
      </c>
      <c r="B29" s="33" t="s">
        <v>168</v>
      </c>
      <c r="C29" s="36">
        <v>-20.295999999999999</v>
      </c>
      <c r="D29" s="36">
        <v>8.8116666666666674</v>
      </c>
    </row>
    <row r="30" spans="1:4">
      <c r="A30" s="35" t="s">
        <v>62</v>
      </c>
      <c r="B30" s="33" t="s">
        <v>168</v>
      </c>
      <c r="C30" s="36">
        <v>-20.231666666666669</v>
      </c>
      <c r="D30" s="36">
        <v>8.3026666666666671</v>
      </c>
    </row>
    <row r="31" spans="1:4">
      <c r="A31" s="35" t="s">
        <v>63</v>
      </c>
      <c r="B31" s="33" t="s">
        <v>168</v>
      </c>
      <c r="C31" s="36">
        <v>-20.839000000000002</v>
      </c>
      <c r="D31" s="36">
        <v>8.3103333333333342</v>
      </c>
    </row>
    <row r="32" spans="1:4">
      <c r="A32" s="35" t="s">
        <v>64</v>
      </c>
      <c r="B32" s="33" t="s">
        <v>168</v>
      </c>
      <c r="C32" s="36">
        <v>-20.808333333333334</v>
      </c>
      <c r="D32" s="36">
        <v>8.1396666666666651</v>
      </c>
    </row>
    <row r="33" spans="1:4">
      <c r="A33" s="35" t="s">
        <v>65</v>
      </c>
      <c r="B33" s="33" t="s">
        <v>168</v>
      </c>
      <c r="C33" s="36">
        <v>-20.312333333333331</v>
      </c>
      <c r="D33" s="36">
        <v>10.605</v>
      </c>
    </row>
    <row r="34" spans="1:4">
      <c r="A34" s="35" t="s">
        <v>66</v>
      </c>
      <c r="B34" s="33" t="s">
        <v>168</v>
      </c>
      <c r="C34" s="36">
        <v>-20.200000000000003</v>
      </c>
      <c r="D34" s="36">
        <v>11.389333333333333</v>
      </c>
    </row>
    <row r="35" spans="1:4">
      <c r="A35" s="35" t="s">
        <v>70</v>
      </c>
      <c r="B35" s="33" t="s">
        <v>168</v>
      </c>
      <c r="C35" s="36">
        <v>-20.043666666666667</v>
      </c>
      <c r="D35" s="36">
        <v>7.886333333333333</v>
      </c>
    </row>
    <row r="36" spans="1:4">
      <c r="A36" s="35" t="s">
        <v>71</v>
      </c>
      <c r="B36" s="33" t="s">
        <v>168</v>
      </c>
      <c r="C36" s="36">
        <v>-19.579999999999998</v>
      </c>
      <c r="D36" s="36">
        <v>9.6016666666666666</v>
      </c>
    </row>
    <row r="37" spans="1:4">
      <c r="A37" s="35" t="s">
        <v>72</v>
      </c>
      <c r="B37" s="33" t="s">
        <v>168</v>
      </c>
      <c r="C37" s="36">
        <v>-20.100333333333335</v>
      </c>
      <c r="D37" s="36">
        <v>10.502000000000001</v>
      </c>
    </row>
    <row r="38" spans="1:4">
      <c r="A38" s="35" t="s">
        <v>73</v>
      </c>
      <c r="B38" s="33" t="s">
        <v>168</v>
      </c>
      <c r="C38" s="36">
        <v>-20.339000000000002</v>
      </c>
      <c r="D38" s="36">
        <v>11.018666666666668</v>
      </c>
    </row>
    <row r="39" spans="1:4">
      <c r="A39" s="35" t="s">
        <v>74</v>
      </c>
      <c r="B39" s="33" t="s">
        <v>168</v>
      </c>
      <c r="C39" s="36">
        <v>-20.731666666666669</v>
      </c>
      <c r="D39" s="36">
        <v>9.7423333333333328</v>
      </c>
    </row>
    <row r="40" spans="1:4">
      <c r="A40" s="35" t="s">
        <v>75</v>
      </c>
      <c r="B40" s="33" t="s">
        <v>168</v>
      </c>
      <c r="C40" s="36">
        <v>-19.688333333333333</v>
      </c>
      <c r="D40" s="36">
        <v>10.667333333333332</v>
      </c>
    </row>
    <row r="41" spans="1:4">
      <c r="A41" s="35" t="s">
        <v>76</v>
      </c>
      <c r="B41" s="33" t="s">
        <v>168</v>
      </c>
      <c r="C41" s="36">
        <v>-20.385000000000002</v>
      </c>
      <c r="D41" s="36">
        <v>8.972666666666667</v>
      </c>
    </row>
    <row r="42" spans="1:4">
      <c r="A42" s="35" t="s">
        <v>78</v>
      </c>
      <c r="B42" s="33" t="s">
        <v>168</v>
      </c>
      <c r="C42" s="36">
        <v>-19.844666666666669</v>
      </c>
      <c r="D42" s="36">
        <v>8.8059999999999992</v>
      </c>
    </row>
    <row r="43" spans="1:4">
      <c r="A43" s="35" t="s">
        <v>79</v>
      </c>
      <c r="B43" s="33" t="s">
        <v>168</v>
      </c>
      <c r="C43" s="36">
        <v>-20.635666666666665</v>
      </c>
      <c r="D43" s="36">
        <v>9.1826666666666643</v>
      </c>
    </row>
    <row r="44" spans="1:4">
      <c r="A44" s="35" t="s">
        <v>80</v>
      </c>
      <c r="B44" s="33" t="s">
        <v>168</v>
      </c>
      <c r="C44" s="36">
        <v>-19.875666666666664</v>
      </c>
      <c r="D44" s="36">
        <v>9.977666666666666</v>
      </c>
    </row>
    <row r="45" spans="1:4">
      <c r="A45" s="35" t="s">
        <v>82</v>
      </c>
      <c r="B45" s="33" t="s">
        <v>168</v>
      </c>
      <c r="C45" s="36">
        <v>-20.308</v>
      </c>
      <c r="D45" s="36">
        <v>9.163666666666666</v>
      </c>
    </row>
    <row r="46" spans="1:4">
      <c r="A46" s="35" t="s">
        <v>83</v>
      </c>
      <c r="B46" s="33" t="s">
        <v>168</v>
      </c>
      <c r="C46" s="36">
        <v>-20.466999999999999</v>
      </c>
      <c r="D46" s="36">
        <v>8.2466666666666661</v>
      </c>
    </row>
    <row r="47" spans="1:4">
      <c r="A47" s="35" t="s">
        <v>84</v>
      </c>
      <c r="B47" s="33" t="s">
        <v>168</v>
      </c>
      <c r="C47" s="36">
        <v>-19.957999999999998</v>
      </c>
      <c r="D47" s="36">
        <v>10.875999999999999</v>
      </c>
    </row>
    <row r="48" spans="1:4">
      <c r="A48" s="35" t="s">
        <v>85</v>
      </c>
      <c r="B48" s="33" t="s">
        <v>168</v>
      </c>
      <c r="C48" s="36">
        <v>-20.088999999999999</v>
      </c>
      <c r="D48" s="36">
        <v>9.0653333333333332</v>
      </c>
    </row>
    <row r="49" spans="1:4">
      <c r="A49" s="35" t="s">
        <v>86</v>
      </c>
      <c r="B49" s="33" t="s">
        <v>168</v>
      </c>
      <c r="C49" s="36">
        <v>-20.21766666666667</v>
      </c>
      <c r="D49" s="36">
        <v>9.5886666666666667</v>
      </c>
    </row>
    <row r="50" spans="1:4">
      <c r="A50" s="35" t="s">
        <v>87</v>
      </c>
      <c r="B50" s="33" t="s">
        <v>168</v>
      </c>
      <c r="C50" s="36">
        <v>-20.549333333333333</v>
      </c>
      <c r="D50" s="36">
        <v>10.834333333333333</v>
      </c>
    </row>
    <row r="51" spans="1:4">
      <c r="A51" s="35" t="s">
        <v>88</v>
      </c>
      <c r="B51" s="33" t="s">
        <v>168</v>
      </c>
      <c r="C51" s="36">
        <v>-19.840333333333334</v>
      </c>
      <c r="D51" s="36">
        <v>9.0980000000000008</v>
      </c>
    </row>
    <row r="52" spans="1:4">
      <c r="A52" s="35" t="s">
        <v>89</v>
      </c>
      <c r="B52" s="33" t="s">
        <v>168</v>
      </c>
      <c r="C52" s="36">
        <v>-19.894333333333332</v>
      </c>
      <c r="D52" s="36">
        <v>8.9166666666666661</v>
      </c>
    </row>
    <row r="53" spans="1:4">
      <c r="A53" s="35" t="s">
        <v>90</v>
      </c>
      <c r="B53" s="33" t="s">
        <v>168</v>
      </c>
      <c r="C53" s="36">
        <v>-20.095666666666666</v>
      </c>
      <c r="D53" s="36">
        <v>9.2493333333333325</v>
      </c>
    </row>
    <row r="54" spans="1:4">
      <c r="A54" s="35" t="s">
        <v>91</v>
      </c>
      <c r="B54" s="33" t="s">
        <v>168</v>
      </c>
      <c r="C54" s="36">
        <v>-20.606999999999999</v>
      </c>
      <c r="D54" s="36">
        <v>10.144333333333334</v>
      </c>
    </row>
    <row r="55" spans="1:4">
      <c r="A55" s="35" t="s">
        <v>92</v>
      </c>
      <c r="B55" s="33" t="s">
        <v>168</v>
      </c>
      <c r="C55" s="36">
        <v>-20.343333333333334</v>
      </c>
      <c r="D55" s="36">
        <v>11.101333333333335</v>
      </c>
    </row>
    <row r="56" spans="1:4">
      <c r="A56" s="35" t="s">
        <v>93</v>
      </c>
      <c r="B56" s="33" t="s">
        <v>168</v>
      </c>
      <c r="C56" s="36">
        <v>-19.524333333333335</v>
      </c>
      <c r="D56" s="36">
        <v>9.4860000000000007</v>
      </c>
    </row>
    <row r="57" spans="1:4">
      <c r="A57" s="35" t="s">
        <v>94</v>
      </c>
      <c r="B57" s="33" t="s">
        <v>168</v>
      </c>
      <c r="C57" s="36">
        <v>-20.097666666666665</v>
      </c>
      <c r="D57" s="36">
        <v>8.636333333333333</v>
      </c>
    </row>
    <row r="58" spans="1:4">
      <c r="A58" s="35" t="s">
        <v>95</v>
      </c>
      <c r="B58" s="33" t="s">
        <v>168</v>
      </c>
      <c r="C58" s="36">
        <v>-20.007666666666669</v>
      </c>
      <c r="D58" s="36">
        <v>9.8970000000000002</v>
      </c>
    </row>
    <row r="59" spans="1:4">
      <c r="A59" s="35" t="s">
        <v>96</v>
      </c>
      <c r="B59" s="33" t="s">
        <v>168</v>
      </c>
      <c r="C59" s="36">
        <v>-20.059999999999999</v>
      </c>
      <c r="D59" s="36">
        <v>8.6323333333333334</v>
      </c>
    </row>
    <row r="60" spans="1:4">
      <c r="A60" s="35" t="s">
        <v>97</v>
      </c>
      <c r="B60" s="33" t="s">
        <v>168</v>
      </c>
      <c r="C60" s="36">
        <v>-20.419333333333331</v>
      </c>
      <c r="D60" s="36">
        <v>8.6646666666666672</v>
      </c>
    </row>
    <row r="61" spans="1:4">
      <c r="A61" s="35" t="s">
        <v>98</v>
      </c>
      <c r="B61" s="33" t="s">
        <v>168</v>
      </c>
      <c r="C61" s="36">
        <v>-20.123333333333331</v>
      </c>
      <c r="D61" s="36">
        <v>7.9029999999999996</v>
      </c>
    </row>
    <row r="62" spans="1:4">
      <c r="A62" s="35" t="s">
        <v>99</v>
      </c>
      <c r="B62" s="33" t="s">
        <v>168</v>
      </c>
      <c r="C62" s="36">
        <v>-20.072999999999997</v>
      </c>
      <c r="D62" s="36">
        <v>10.954666666666668</v>
      </c>
    </row>
    <row r="63" spans="1:4">
      <c r="A63" s="35" t="s">
        <v>100</v>
      </c>
      <c r="B63" s="33" t="s">
        <v>168</v>
      </c>
      <c r="C63" s="36">
        <v>-19.991</v>
      </c>
      <c r="D63" s="36">
        <v>9.9076666666666657</v>
      </c>
    </row>
    <row r="64" spans="1:4">
      <c r="A64" s="35" t="s">
        <v>101</v>
      </c>
      <c r="B64" s="33" t="s">
        <v>168</v>
      </c>
      <c r="C64" s="36">
        <v>-20.146666666666665</v>
      </c>
      <c r="D64" s="36">
        <v>10.042</v>
      </c>
    </row>
    <row r="65" spans="1:4">
      <c r="A65" s="35" t="s">
        <v>102</v>
      </c>
      <c r="B65" s="33" t="s">
        <v>168</v>
      </c>
      <c r="C65" s="36">
        <v>-19.997333333333334</v>
      </c>
      <c r="D65" s="36">
        <v>10.772333333333334</v>
      </c>
    </row>
    <row r="66" spans="1:4">
      <c r="A66" s="35" t="s">
        <v>103</v>
      </c>
      <c r="B66" s="33" t="s">
        <v>168</v>
      </c>
      <c r="C66" s="36">
        <v>-19.774666666666665</v>
      </c>
      <c r="D66" s="36">
        <v>10.818999999999997</v>
      </c>
    </row>
    <row r="67" spans="1:4">
      <c r="A67" s="35" t="s">
        <v>106</v>
      </c>
      <c r="B67" s="33" t="s">
        <v>168</v>
      </c>
      <c r="C67" s="36">
        <v>-20.161333333333335</v>
      </c>
      <c r="D67" s="36">
        <v>9.8190000000000008</v>
      </c>
    </row>
    <row r="68" spans="1:4">
      <c r="A68" s="35" t="s">
        <v>107</v>
      </c>
      <c r="B68" s="33" t="s">
        <v>168</v>
      </c>
      <c r="C68" s="36">
        <v>-20.454666666666668</v>
      </c>
      <c r="D68" s="36">
        <v>9.2396666666666665</v>
      </c>
    </row>
    <row r="69" spans="1:4">
      <c r="A69" s="35" t="s">
        <v>108</v>
      </c>
      <c r="B69" s="33" t="s">
        <v>168</v>
      </c>
      <c r="C69" s="36">
        <v>-20.741</v>
      </c>
      <c r="D69" s="36">
        <v>9.0383333333333322</v>
      </c>
    </row>
    <row r="70" spans="1:4">
      <c r="A70" s="35" t="s">
        <v>109</v>
      </c>
      <c r="B70" s="33" t="s">
        <v>168</v>
      </c>
      <c r="C70" s="36">
        <v>-20.271666666666665</v>
      </c>
      <c r="D70" s="36">
        <v>9.3783333333333321</v>
      </c>
    </row>
    <row r="71" spans="1:4">
      <c r="A71" s="35" t="s">
        <v>110</v>
      </c>
      <c r="B71" s="33" t="s">
        <v>168</v>
      </c>
      <c r="C71" s="36">
        <v>-19.748333333333331</v>
      </c>
      <c r="D71" s="36">
        <v>10.289333333333333</v>
      </c>
    </row>
    <row r="72" spans="1:4">
      <c r="A72" s="35" t="s">
        <v>111</v>
      </c>
      <c r="B72" s="33" t="s">
        <v>168</v>
      </c>
      <c r="C72" s="36">
        <v>-20.098000000000003</v>
      </c>
      <c r="D72" s="36">
        <v>7.9916666666666663</v>
      </c>
    </row>
    <row r="73" spans="1:4">
      <c r="A73" s="35" t="s">
        <v>112</v>
      </c>
      <c r="B73" s="33" t="s">
        <v>168</v>
      </c>
      <c r="C73" s="36">
        <v>-20.033666666666665</v>
      </c>
      <c r="D73" s="36">
        <v>10.530666666666667</v>
      </c>
    </row>
    <row r="74" spans="1:4">
      <c r="A74" s="35" t="s">
        <v>113</v>
      </c>
      <c r="B74" s="33" t="s">
        <v>168</v>
      </c>
      <c r="C74" s="36">
        <v>-20.24966666666667</v>
      </c>
      <c r="D74" s="36">
        <v>9.5673333333333357</v>
      </c>
    </row>
    <row r="75" spans="1:4">
      <c r="A75" s="35" t="s">
        <v>114</v>
      </c>
      <c r="B75" s="33" t="s">
        <v>168</v>
      </c>
      <c r="C75" s="36">
        <v>-19.902666666666665</v>
      </c>
      <c r="D75" s="36">
        <v>7.9343333333333321</v>
      </c>
    </row>
    <row r="76" spans="1:4">
      <c r="A76" s="35" t="s">
        <v>115</v>
      </c>
      <c r="B76" s="33" t="s">
        <v>168</v>
      </c>
      <c r="C76" s="36">
        <v>-19.899666666666665</v>
      </c>
      <c r="D76" s="36">
        <v>9.777333333333333</v>
      </c>
    </row>
    <row r="77" spans="1:4">
      <c r="A77" s="35" t="s">
        <v>116</v>
      </c>
      <c r="B77" s="33" t="s">
        <v>168</v>
      </c>
      <c r="C77" s="36">
        <v>-20.571666666666669</v>
      </c>
      <c r="D77" s="36">
        <v>9.8830000000000009</v>
      </c>
    </row>
    <row r="78" spans="1:4">
      <c r="A78" s="35" t="s">
        <v>117</v>
      </c>
      <c r="B78" s="33" t="s">
        <v>168</v>
      </c>
      <c r="C78" s="36">
        <v>-20.340000000000003</v>
      </c>
      <c r="D78" s="36">
        <v>8.9826666666666668</v>
      </c>
    </row>
    <row r="79" spans="1:4">
      <c r="A79" s="35" t="s">
        <v>118</v>
      </c>
      <c r="B79" s="33" t="s">
        <v>168</v>
      </c>
      <c r="C79" s="36">
        <v>-19.758333333333336</v>
      </c>
      <c r="D79" s="36">
        <v>10.148333333333332</v>
      </c>
    </row>
    <row r="80" spans="1:4">
      <c r="A80" s="35" t="s">
        <v>119</v>
      </c>
      <c r="B80" s="33" t="s">
        <v>168</v>
      </c>
      <c r="C80" s="36">
        <v>-19.510333333333332</v>
      </c>
      <c r="D80" s="36">
        <v>11.130333333333333</v>
      </c>
    </row>
    <row r="81" spans="1:4">
      <c r="A81" s="35" t="s">
        <v>120</v>
      </c>
      <c r="B81" s="33" t="s">
        <v>168</v>
      </c>
      <c r="C81" s="36">
        <v>-20.138999999999999</v>
      </c>
      <c r="D81" s="36">
        <v>9.7663333333333338</v>
      </c>
    </row>
    <row r="82" spans="1:4">
      <c r="A82" s="35" t="s">
        <v>121</v>
      </c>
      <c r="B82" s="33" t="s">
        <v>168</v>
      </c>
      <c r="C82" s="36">
        <v>-19.856333333333335</v>
      </c>
      <c r="D82" s="36">
        <v>10.561999999999999</v>
      </c>
    </row>
    <row r="83" spans="1:4">
      <c r="A83" s="35" t="s">
        <v>122</v>
      </c>
      <c r="B83" s="33" t="s">
        <v>168</v>
      </c>
      <c r="C83" s="36">
        <v>-19.898666666666667</v>
      </c>
      <c r="D83" s="36">
        <v>10.286000000000001</v>
      </c>
    </row>
    <row r="84" spans="1:4">
      <c r="A84" s="35" t="s">
        <v>123</v>
      </c>
      <c r="B84" s="33" t="s">
        <v>168</v>
      </c>
      <c r="C84" s="36">
        <v>-19.77</v>
      </c>
      <c r="D84" s="36">
        <v>10.513666666666667</v>
      </c>
    </row>
    <row r="85" spans="1:4">
      <c r="A85" s="35" t="s">
        <v>124</v>
      </c>
      <c r="B85" s="33" t="s">
        <v>168</v>
      </c>
      <c r="C85" s="36">
        <v>-20.234999999999999</v>
      </c>
      <c r="D85" s="36">
        <v>8.5776666666666674</v>
      </c>
    </row>
    <row r="86" spans="1:4">
      <c r="A86" s="35" t="s">
        <v>125</v>
      </c>
      <c r="B86" s="33" t="s">
        <v>168</v>
      </c>
      <c r="C86" s="36">
        <v>-20.045333333333335</v>
      </c>
      <c r="D86" s="36">
        <v>8.4893333333333327</v>
      </c>
    </row>
    <row r="87" spans="1:4">
      <c r="A87" s="35" t="s">
        <v>126</v>
      </c>
      <c r="B87" s="33" t="s">
        <v>168</v>
      </c>
      <c r="C87" s="36">
        <v>-20.108999999999998</v>
      </c>
      <c r="D87" s="36">
        <v>9.0940000000000012</v>
      </c>
    </row>
    <row r="88" spans="1:4">
      <c r="A88" s="35" t="s">
        <v>127</v>
      </c>
      <c r="B88" s="33" t="s">
        <v>168</v>
      </c>
      <c r="C88" s="36">
        <v>-20.148666666666667</v>
      </c>
      <c r="D88" s="36">
        <v>9.3986666666666672</v>
      </c>
    </row>
    <row r="89" spans="1:4">
      <c r="A89" s="35" t="s">
        <v>128</v>
      </c>
      <c r="B89" s="33" t="s">
        <v>168</v>
      </c>
      <c r="C89" s="36">
        <v>-20.038666666666668</v>
      </c>
      <c r="D89" s="36">
        <v>8.9193333333333342</v>
      </c>
    </row>
    <row r="90" spans="1:4">
      <c r="A90" s="35" t="s">
        <v>129</v>
      </c>
      <c r="B90" s="33" t="s">
        <v>168</v>
      </c>
      <c r="C90" s="36">
        <v>-20.074333333333335</v>
      </c>
      <c r="D90" s="37">
        <v>9.516</v>
      </c>
    </row>
    <row r="91" spans="1:4">
      <c r="A91" s="35" t="s">
        <v>130</v>
      </c>
      <c r="B91" s="33" t="s">
        <v>168</v>
      </c>
      <c r="C91" s="36">
        <v>-20.175999999999998</v>
      </c>
      <c r="D91" s="36">
        <v>9.5630000000000006</v>
      </c>
    </row>
    <row r="92" spans="1:4">
      <c r="A92" s="35" t="s">
        <v>131</v>
      </c>
      <c r="B92" s="33" t="s">
        <v>168</v>
      </c>
      <c r="C92" s="36">
        <v>-20.053333333333331</v>
      </c>
      <c r="D92" s="36">
        <v>9.14</v>
      </c>
    </row>
    <row r="93" spans="1:4">
      <c r="A93" s="35" t="s">
        <v>132</v>
      </c>
      <c r="B93" s="33" t="s">
        <v>168</v>
      </c>
      <c r="C93" s="36">
        <v>-20.185666666666666</v>
      </c>
      <c r="D93" s="36">
        <v>9.1289999999999996</v>
      </c>
    </row>
    <row r="94" spans="1:4">
      <c r="A94" s="35" t="s">
        <v>133</v>
      </c>
      <c r="B94" s="33" t="s">
        <v>168</v>
      </c>
      <c r="C94" s="36">
        <v>-20.138000000000002</v>
      </c>
      <c r="D94" s="36">
        <v>9.0663333333333327</v>
      </c>
    </row>
    <row r="95" spans="1:4">
      <c r="A95" s="35" t="s">
        <v>135</v>
      </c>
      <c r="B95" s="33" t="s">
        <v>155</v>
      </c>
      <c r="C95" s="36">
        <v>-20.678666666666668</v>
      </c>
      <c r="D95" s="36">
        <v>11.764000000000001</v>
      </c>
    </row>
    <row r="96" spans="1:4">
      <c r="A96" s="35" t="s">
        <v>138</v>
      </c>
      <c r="B96" s="33" t="s">
        <v>155</v>
      </c>
      <c r="C96" s="36">
        <v>-20.695999999999998</v>
      </c>
      <c r="D96" s="36">
        <v>11.929333333333332</v>
      </c>
    </row>
    <row r="97" spans="1:5">
      <c r="A97" s="35" t="s">
        <v>140</v>
      </c>
      <c r="B97" s="33" t="s">
        <v>155</v>
      </c>
      <c r="C97" s="36">
        <v>-20.309333333333331</v>
      </c>
      <c r="D97" s="36">
        <v>5.9473333333333329</v>
      </c>
    </row>
    <row r="98" spans="1:5">
      <c r="A98" s="35" t="s">
        <v>144</v>
      </c>
      <c r="B98" s="33" t="s">
        <v>155</v>
      </c>
      <c r="C98" s="36">
        <v>-21.782333333333337</v>
      </c>
      <c r="D98" s="36">
        <v>4.3840000000000003</v>
      </c>
    </row>
    <row r="99" spans="1:5">
      <c r="A99" s="35" t="s">
        <v>145</v>
      </c>
      <c r="B99" s="33" t="s">
        <v>155</v>
      </c>
      <c r="C99" s="36">
        <v>-21.281000000000002</v>
      </c>
      <c r="D99" s="36">
        <v>5.7913333333333332</v>
      </c>
    </row>
    <row r="100" spans="1:5">
      <c r="A100" s="35" t="s">
        <v>146</v>
      </c>
      <c r="B100" s="33" t="s">
        <v>155</v>
      </c>
      <c r="C100" s="36">
        <v>-19.453333333333333</v>
      </c>
      <c r="D100" s="36">
        <v>7.1563333333333334</v>
      </c>
    </row>
    <row r="101" spans="1:5">
      <c r="A101" s="35" t="s">
        <v>148</v>
      </c>
      <c r="B101" s="33" t="s">
        <v>155</v>
      </c>
      <c r="C101" s="36">
        <v>-20.330333333333332</v>
      </c>
      <c r="D101" s="36">
        <v>6.1506666666666661</v>
      </c>
    </row>
    <row r="102" spans="1:5">
      <c r="A102" s="35" t="s">
        <v>136</v>
      </c>
      <c r="B102" s="33" t="s">
        <v>155</v>
      </c>
      <c r="C102" s="36">
        <v>-22.680333333333333</v>
      </c>
      <c r="D102" s="36">
        <v>5.4763333333333328</v>
      </c>
    </row>
    <row r="103" spans="1:5">
      <c r="A103" s="35" t="s">
        <v>137</v>
      </c>
      <c r="B103" s="33" t="s">
        <v>155</v>
      </c>
      <c r="C103" s="36">
        <v>-22.442333333333334</v>
      </c>
      <c r="D103" s="36">
        <v>4.9826666666666668</v>
      </c>
    </row>
    <row r="104" spans="1:5">
      <c r="A104" s="35" t="s">
        <v>141</v>
      </c>
      <c r="B104" s="33" t="s">
        <v>155</v>
      </c>
      <c r="C104" s="36">
        <v>-21.576333333333334</v>
      </c>
      <c r="D104" s="36">
        <v>5.7009999999999996</v>
      </c>
    </row>
    <row r="105" spans="1:5">
      <c r="A105" s="35" t="s">
        <v>142</v>
      </c>
      <c r="B105" s="33" t="s">
        <v>155</v>
      </c>
      <c r="C105" s="36">
        <v>-22.209</v>
      </c>
      <c r="D105" s="36">
        <v>6.2566666666666668</v>
      </c>
    </row>
    <row r="106" spans="1:5">
      <c r="A106" s="35" t="s">
        <v>143</v>
      </c>
      <c r="B106" s="33" t="s">
        <v>155</v>
      </c>
      <c r="C106" s="36">
        <v>-22.868499999999997</v>
      </c>
      <c r="D106" s="36">
        <v>5.6225000000000005</v>
      </c>
      <c r="E106" s="33" t="s">
        <v>166</v>
      </c>
    </row>
    <row r="107" spans="1:5">
      <c r="A107" s="35" t="s">
        <v>147</v>
      </c>
      <c r="B107" s="33" t="s">
        <v>155</v>
      </c>
      <c r="C107" s="36">
        <v>-21.850333333333335</v>
      </c>
      <c r="D107" s="36">
        <v>6.8769999999999998</v>
      </c>
    </row>
    <row r="108" spans="1:5">
      <c r="A108" s="35" t="s">
        <v>149</v>
      </c>
      <c r="B108" s="33" t="s">
        <v>155</v>
      </c>
      <c r="C108" s="36">
        <v>-22.198333333333334</v>
      </c>
      <c r="D108" s="36">
        <v>6.5266666666666664</v>
      </c>
    </row>
    <row r="109" spans="1:5">
      <c r="A109" s="35" t="s">
        <v>134</v>
      </c>
      <c r="B109" s="33" t="s">
        <v>155</v>
      </c>
      <c r="C109" s="36">
        <v>-20.850666666666669</v>
      </c>
      <c r="D109" s="36">
        <v>12.174666666666667</v>
      </c>
    </row>
    <row r="110" spans="1:5">
      <c r="A110" s="35" t="s">
        <v>139</v>
      </c>
      <c r="B110" s="33" t="s">
        <v>155</v>
      </c>
      <c r="C110" s="36">
        <v>-22.124666666666666</v>
      </c>
      <c r="D110" s="36">
        <v>3.2260000000000004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E1"/>
  <sheetViews>
    <sheetView workbookViewId="0">
      <selection activeCell="I35" sqref="I35"/>
    </sheetView>
  </sheetViews>
  <sheetFormatPr baseColWidth="10" defaultRowHeight="16"/>
  <sheetData>
    <row r="1" spans="1:5">
      <c r="A1" s="4" t="s">
        <v>21</v>
      </c>
      <c r="B1" s="7" t="s">
        <v>25</v>
      </c>
      <c r="C1" s="7" t="s">
        <v>22</v>
      </c>
      <c r="D1" s="8" t="s">
        <v>29</v>
      </c>
      <c r="E1" s="8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D7"/>
  <sheetViews>
    <sheetView workbookViewId="0">
      <selection activeCell="B3" sqref="B3"/>
    </sheetView>
  </sheetViews>
  <sheetFormatPr baseColWidth="10" defaultRowHeight="16"/>
  <sheetData>
    <row r="1" spans="1:4">
      <c r="A1" t="s">
        <v>21</v>
      </c>
      <c r="B1" t="s">
        <v>26</v>
      </c>
      <c r="C1" t="s">
        <v>27</v>
      </c>
      <c r="D1" t="s">
        <v>28</v>
      </c>
    </row>
    <row r="2" spans="1:4">
      <c r="A2" s="3"/>
      <c r="B2" s="9"/>
      <c r="C2" s="6"/>
      <c r="D2" s="5"/>
    </row>
    <row r="3" spans="1:4">
      <c r="A3" s="3"/>
      <c r="B3" s="9"/>
      <c r="C3" s="6"/>
      <c r="D3" s="6"/>
    </row>
    <row r="4" spans="1:4">
      <c r="A4" s="3"/>
      <c r="B4" s="9"/>
      <c r="C4" s="6"/>
      <c r="D4" s="5"/>
    </row>
    <row r="5" spans="1:4">
      <c r="A5" s="3"/>
      <c r="B5" s="9"/>
      <c r="C5" s="6"/>
      <c r="D5" s="5"/>
    </row>
    <row r="6" spans="1:4">
      <c r="A6" s="3"/>
      <c r="B6" s="9"/>
      <c r="C6" s="6"/>
      <c r="D6" s="5"/>
    </row>
    <row r="7" spans="1:4">
      <c r="A7" s="3"/>
      <c r="B7" s="9"/>
      <c r="C7" s="6"/>
      <c r="D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2019-08-19T14:30:18Z</dcterms:modified>
</cp:coreProperties>
</file>