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ropbox/PhD Cantab/Run_Files/Results/Cleaned data/"/>
    </mc:Choice>
  </mc:AlternateContent>
  <xr:revisionPtr revIDLastSave="0" documentId="13_ncr:1_{86939546-1627-D245-9327-8E10FD6A319F}" xr6:coauthVersionLast="43" xr6:coauthVersionMax="43" xr10:uidLastSave="{00000000-0000-0000-0000-000000000000}"/>
  <bookViews>
    <workbookView xWindow="28800" yWindow="860" windowWidth="25600" windowHeight="16540" activeTab="6" xr2:uid="{C47DCF75-C9E2-FF46-B4EB-6CF6E23F19DA}"/>
  </bookViews>
  <sheets>
    <sheet name="Raw with re-weighs" sheetId="1" r:id="rId1"/>
    <sheet name="Postcrania" sheetId="2" r:id="rId2"/>
    <sheet name="Dentine" sheetId="3" r:id="rId3"/>
    <sheet name="Fauna" sheetId="4" r:id="rId4"/>
    <sheet name="All C&amp;N" sheetId="5" r:id="rId5"/>
    <sheet name="Carbonate" sheetId="6" r:id="rId6"/>
    <sheet name="Carbon Only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R48" i="1" l="1"/>
  <c r="AQ48" i="1"/>
  <c r="AO48" i="1"/>
  <c r="AN48" i="1"/>
  <c r="AL48" i="1"/>
  <c r="AK48" i="1"/>
  <c r="AR42" i="1"/>
  <c r="AQ42" i="1"/>
  <c r="AO42" i="1"/>
  <c r="AN42" i="1"/>
  <c r="AL42" i="1"/>
  <c r="AK42" i="1"/>
  <c r="AR40" i="1"/>
  <c r="AQ40" i="1"/>
  <c r="AO40" i="1"/>
  <c r="AN40" i="1"/>
  <c r="AL40" i="1"/>
  <c r="AK40" i="1"/>
  <c r="AR36" i="1"/>
  <c r="AQ36" i="1"/>
  <c r="AO36" i="1"/>
  <c r="AN36" i="1"/>
  <c r="AL36" i="1"/>
  <c r="AK36" i="1"/>
  <c r="AR34" i="1"/>
  <c r="AQ34" i="1"/>
  <c r="AO34" i="1"/>
  <c r="AN34" i="1"/>
  <c r="AL34" i="1"/>
  <c r="AK34" i="1"/>
  <c r="AO45" i="1"/>
  <c r="AN45" i="1"/>
  <c r="AL45" i="1"/>
  <c r="AK45" i="1"/>
  <c r="AK32" i="1"/>
  <c r="AR27" i="1"/>
  <c r="AR28" i="1"/>
  <c r="AR29" i="1"/>
  <c r="AR30" i="1"/>
  <c r="AR31" i="1"/>
  <c r="AR32" i="1"/>
  <c r="AR26" i="1"/>
  <c r="AQ26" i="1"/>
  <c r="AQ27" i="1"/>
  <c r="AQ28" i="1"/>
  <c r="AQ29" i="1"/>
  <c r="AQ30" i="1"/>
  <c r="AQ31" i="1"/>
  <c r="AQ32" i="1"/>
  <c r="AO27" i="1"/>
  <c r="AO28" i="1"/>
  <c r="AO29" i="1"/>
  <c r="AO30" i="1"/>
  <c r="AO31" i="1"/>
  <c r="AO32" i="1"/>
  <c r="AN27" i="1"/>
  <c r="AN28" i="1"/>
  <c r="AN29" i="1"/>
  <c r="AN30" i="1"/>
  <c r="AN31" i="1"/>
  <c r="AN32" i="1"/>
  <c r="AL28" i="1"/>
  <c r="AL29" i="1"/>
  <c r="AL30" i="1"/>
  <c r="AL31" i="1"/>
  <c r="AL32" i="1"/>
  <c r="AK28" i="1"/>
  <c r="AK29" i="1"/>
  <c r="AK30" i="1"/>
  <c r="AK31" i="1"/>
  <c r="AL27" i="1"/>
  <c r="AK27" i="1"/>
  <c r="V27" i="1"/>
  <c r="V28" i="1"/>
  <c r="V29" i="1"/>
  <c r="V30" i="1"/>
  <c r="V31" i="1"/>
  <c r="V32" i="1"/>
  <c r="V26" i="1"/>
  <c r="O27" i="1"/>
  <c r="O28" i="1"/>
  <c r="O29" i="1"/>
  <c r="O30" i="1"/>
  <c r="O31" i="1"/>
  <c r="O32" i="1"/>
  <c r="O26" i="1"/>
  <c r="AO26" i="1"/>
  <c r="AN26" i="1"/>
  <c r="AL26" i="1"/>
  <c r="AK26" i="1"/>
  <c r="AR13" i="1"/>
  <c r="AQ13" i="1"/>
  <c r="AO13" i="1"/>
  <c r="AN13" i="1"/>
  <c r="AL13" i="1"/>
  <c r="AK13" i="1"/>
  <c r="AR49" i="1"/>
  <c r="AQ49" i="1"/>
  <c r="AO49" i="1"/>
  <c r="AN49" i="1"/>
  <c r="AL49" i="1"/>
  <c r="AK49" i="1"/>
  <c r="AR47" i="1"/>
  <c r="AQ47" i="1"/>
  <c r="AO47" i="1"/>
  <c r="AN47" i="1"/>
  <c r="AL47" i="1"/>
  <c r="AK47" i="1"/>
  <c r="AR46" i="1"/>
  <c r="AQ46" i="1"/>
  <c r="AO46" i="1"/>
  <c r="AN46" i="1"/>
  <c r="AL46" i="1"/>
  <c r="AK46" i="1"/>
  <c r="AR45" i="1"/>
  <c r="AQ45" i="1"/>
  <c r="AR44" i="1"/>
  <c r="AQ44" i="1"/>
  <c r="AO44" i="1"/>
  <c r="AN44" i="1"/>
  <c r="AL44" i="1"/>
  <c r="AK44" i="1"/>
  <c r="AR43" i="1"/>
  <c r="AQ43" i="1"/>
  <c r="AO43" i="1"/>
  <c r="AN43" i="1"/>
  <c r="AL43" i="1"/>
  <c r="AK43" i="1"/>
  <c r="AR41" i="1"/>
  <c r="AQ41" i="1"/>
  <c r="AO41" i="1"/>
  <c r="AN41" i="1"/>
  <c r="AL41" i="1"/>
  <c r="AK41" i="1"/>
  <c r="AR39" i="1"/>
  <c r="AQ39" i="1"/>
  <c r="AO39" i="1"/>
  <c r="AN39" i="1"/>
  <c r="AL39" i="1"/>
  <c r="AK39" i="1"/>
  <c r="AR38" i="1"/>
  <c r="AQ38" i="1"/>
  <c r="AO38" i="1"/>
  <c r="AN38" i="1"/>
  <c r="AL38" i="1"/>
  <c r="AK38" i="1"/>
  <c r="AR37" i="1"/>
  <c r="AQ37" i="1"/>
  <c r="AO37" i="1"/>
  <c r="AN37" i="1"/>
  <c r="AL37" i="1"/>
  <c r="AK37" i="1"/>
  <c r="AR35" i="1"/>
  <c r="AQ35" i="1"/>
  <c r="AO35" i="1"/>
  <c r="AN35" i="1"/>
  <c r="AL35" i="1"/>
  <c r="AK35" i="1"/>
  <c r="AR33" i="1"/>
  <c r="AQ33" i="1"/>
  <c r="AO33" i="1"/>
  <c r="AN33" i="1"/>
  <c r="AL33" i="1"/>
  <c r="AK33" i="1"/>
  <c r="AR25" i="1" l="1"/>
  <c r="AQ25" i="1"/>
  <c r="AO25" i="1"/>
  <c r="AN25" i="1"/>
  <c r="AL25" i="1"/>
  <c r="AK25" i="1"/>
  <c r="AR24" i="1"/>
  <c r="AQ24" i="1"/>
  <c r="AO24" i="1"/>
  <c r="AN24" i="1"/>
  <c r="AL24" i="1"/>
  <c r="AK24" i="1"/>
  <c r="AR23" i="1"/>
  <c r="AQ23" i="1"/>
  <c r="AO23" i="1"/>
  <c r="AN23" i="1"/>
  <c r="AL23" i="1"/>
  <c r="AK23" i="1"/>
  <c r="AR22" i="1"/>
  <c r="AQ22" i="1"/>
  <c r="AO22" i="1"/>
  <c r="AN22" i="1"/>
  <c r="AL22" i="1"/>
  <c r="AK22" i="1"/>
  <c r="AR21" i="1"/>
  <c r="AQ21" i="1"/>
  <c r="AO21" i="1"/>
  <c r="AN21" i="1"/>
  <c r="AL21" i="1"/>
  <c r="AK21" i="1"/>
  <c r="AR20" i="1"/>
  <c r="AQ20" i="1"/>
  <c r="AO20" i="1"/>
  <c r="AN20" i="1"/>
  <c r="AL20" i="1"/>
  <c r="AK20" i="1"/>
  <c r="AR19" i="1"/>
  <c r="AQ19" i="1"/>
  <c r="AO19" i="1"/>
  <c r="AN19" i="1"/>
  <c r="AL19" i="1"/>
  <c r="AK19" i="1"/>
  <c r="AR18" i="1"/>
  <c r="AQ18" i="1"/>
  <c r="AO18" i="1"/>
  <c r="AN18" i="1"/>
  <c r="AL18" i="1"/>
  <c r="AK18" i="1"/>
  <c r="AR17" i="1"/>
  <c r="AQ17" i="1"/>
  <c r="AO17" i="1"/>
  <c r="AN17" i="1"/>
  <c r="AL17" i="1"/>
  <c r="AK17" i="1"/>
  <c r="AR16" i="1"/>
  <c r="AQ16" i="1"/>
  <c r="AO16" i="1"/>
  <c r="AN16" i="1"/>
  <c r="AL16" i="1"/>
  <c r="AK16" i="1"/>
  <c r="AR15" i="1"/>
  <c r="AQ15" i="1"/>
  <c r="AO15" i="1"/>
  <c r="AN15" i="1"/>
  <c r="AL15" i="1"/>
  <c r="AK15" i="1"/>
  <c r="AR14" i="1"/>
  <c r="AQ14" i="1"/>
  <c r="AO14" i="1"/>
  <c r="AN14" i="1"/>
  <c r="AL14" i="1"/>
  <c r="AK14" i="1"/>
  <c r="AR12" i="1"/>
  <c r="AQ12" i="1"/>
  <c r="AO12" i="1"/>
  <c r="AN12" i="1"/>
  <c r="AL12" i="1"/>
  <c r="AK12" i="1"/>
  <c r="AR11" i="1"/>
  <c r="AQ11" i="1"/>
  <c r="AO11" i="1"/>
  <c r="AN11" i="1"/>
  <c r="AL11" i="1"/>
  <c r="AK11" i="1"/>
  <c r="AR10" i="1"/>
  <c r="AQ10" i="1"/>
  <c r="AO10" i="1"/>
  <c r="AN10" i="1"/>
  <c r="AL10" i="1"/>
  <c r="AK10" i="1"/>
  <c r="AR9" i="1"/>
  <c r="AQ9" i="1"/>
  <c r="AO9" i="1"/>
  <c r="AN9" i="1"/>
  <c r="AL9" i="1"/>
  <c r="AK9" i="1"/>
  <c r="AR8" i="1"/>
  <c r="AQ8" i="1"/>
  <c r="AO8" i="1"/>
  <c r="AN8" i="1"/>
  <c r="AL8" i="1"/>
  <c r="AK8" i="1"/>
  <c r="AR7" i="1"/>
  <c r="AQ7" i="1"/>
  <c r="AO7" i="1"/>
  <c r="AN7" i="1"/>
  <c r="AL7" i="1"/>
  <c r="AK7" i="1"/>
  <c r="AR6" i="1"/>
  <c r="AQ6" i="1"/>
  <c r="AO6" i="1"/>
  <c r="AN6" i="1"/>
  <c r="AL6" i="1"/>
  <c r="AK6" i="1"/>
  <c r="AR5" i="1"/>
  <c r="AQ5" i="1"/>
  <c r="AO5" i="1"/>
  <c r="AN5" i="1"/>
  <c r="AL5" i="1"/>
  <c r="AK5" i="1"/>
  <c r="AR4" i="1"/>
  <c r="AQ4" i="1"/>
  <c r="AO4" i="1"/>
  <c r="AN4" i="1"/>
  <c r="AL4" i="1"/>
  <c r="AK4" i="1"/>
  <c r="AR3" i="1"/>
  <c r="AQ3" i="1"/>
  <c r="AO3" i="1"/>
  <c r="AN3" i="1"/>
  <c r="AL3" i="1"/>
  <c r="AK3" i="1"/>
</calcChain>
</file>

<file path=xl/sharedStrings.xml><?xml version="1.0" encoding="utf-8"?>
<sst xmlns="http://schemas.openxmlformats.org/spreadsheetml/2006/main" count="501" uniqueCount="151">
  <si>
    <t>Identifier 1</t>
  </si>
  <si>
    <t>Date</t>
  </si>
  <si>
    <t>Amount</t>
  </si>
  <si>
    <t>Amt%C</t>
  </si>
  <si>
    <t>d 13C/12C</t>
  </si>
  <si>
    <t>Amt%N</t>
  </si>
  <si>
    <t>d 15N/14N</t>
  </si>
  <si>
    <t>C/N ratio</t>
  </si>
  <si>
    <t>Amt%</t>
  </si>
  <si>
    <t>C/N</t>
  </si>
  <si>
    <t>Mean d13C</t>
  </si>
  <si>
    <t>Std dev C</t>
  </si>
  <si>
    <t>Reps-C</t>
  </si>
  <si>
    <t>Mean d15N</t>
  </si>
  <si>
    <t>Std dev N</t>
  </si>
  <si>
    <t>Reps-N</t>
  </si>
  <si>
    <t>Mean C/N</t>
  </si>
  <si>
    <t>Std dev C/N</t>
  </si>
  <si>
    <t>Reps-CN</t>
  </si>
  <si>
    <t>Aliquot a</t>
  </si>
  <si>
    <t>Aliquot b</t>
  </si>
  <si>
    <t>Aliquot c</t>
  </si>
  <si>
    <t>SRD88_17_R</t>
  </si>
  <si>
    <t>09/12/18</t>
  </si>
  <si>
    <t>09/14/18</t>
  </si>
  <si>
    <t>09/15/18</t>
  </si>
  <si>
    <t>SRD88_22_R</t>
  </si>
  <si>
    <t>SRD88_25A_R</t>
  </si>
  <si>
    <t>SRD88_25B_R</t>
  </si>
  <si>
    <t>SRD88_34_R</t>
  </si>
  <si>
    <t>SRD88_35_R</t>
  </si>
  <si>
    <t>SRD88_57_R</t>
  </si>
  <si>
    <t>SRD88_71_R</t>
  </si>
  <si>
    <t>SRD88_75_R</t>
  </si>
  <si>
    <t>SRD88_81_R</t>
  </si>
  <si>
    <t>SRD88_83_R</t>
  </si>
  <si>
    <t>SRD88_84_R</t>
  </si>
  <si>
    <t>SRD88_86_R</t>
  </si>
  <si>
    <t>SRD88_90_R</t>
  </si>
  <si>
    <t>SRD88_93_R</t>
  </si>
  <si>
    <t>SRD88_95_R</t>
  </si>
  <si>
    <t>SRD88_98_R</t>
  </si>
  <si>
    <t>SRD88_100_R</t>
  </si>
  <si>
    <t>SRD88_104_R</t>
  </si>
  <si>
    <t>SRD88_105A_R</t>
  </si>
  <si>
    <t>SRD88_105B_R</t>
  </si>
  <si>
    <t>SRD88_105C_R</t>
  </si>
  <si>
    <t>SRD88_106_R</t>
  </si>
  <si>
    <t>SRD88_17_D</t>
  </si>
  <si>
    <t>03/24/19</t>
  </si>
  <si>
    <t>03/25/19</t>
  </si>
  <si>
    <t>04/25/19</t>
  </si>
  <si>
    <t>SRD88_22_D</t>
  </si>
  <si>
    <t>SRD88_25B_D</t>
  </si>
  <si>
    <t>SRD87_33_D</t>
  </si>
  <si>
    <t>SRD88_34_D</t>
  </si>
  <si>
    <t>SRD88_57_D</t>
  </si>
  <si>
    <t>SRD88_73_D</t>
  </si>
  <si>
    <t>SRD88_75_D</t>
  </si>
  <si>
    <t>04/26/19</t>
  </si>
  <si>
    <t>05/02/19</t>
  </si>
  <si>
    <t>05/03/19</t>
  </si>
  <si>
    <t>SRD88_76_D</t>
  </si>
  <si>
    <t>SRD88_80_D</t>
  </si>
  <si>
    <t>SRD88_82_D</t>
  </si>
  <si>
    <t>SRD88_83_D</t>
  </si>
  <si>
    <t>SRD88_84_D</t>
  </si>
  <si>
    <t>SRD88_89_D</t>
  </si>
  <si>
    <t>SRD88_90_D</t>
  </si>
  <si>
    <t>SRD88_93_D</t>
  </si>
  <si>
    <t>SRD88_94_D</t>
  </si>
  <si>
    <t>SRD88_98_D</t>
  </si>
  <si>
    <t>SRD88_104_D</t>
  </si>
  <si>
    <t>SRD88_105A_D</t>
  </si>
  <si>
    <t>SRD88_105B_D</t>
  </si>
  <si>
    <t>SRD88_105C_D</t>
  </si>
  <si>
    <t>SRD88_106_D</t>
  </si>
  <si>
    <t>SRD87_125A_D</t>
  </si>
  <si>
    <t>reweighed</t>
  </si>
  <si>
    <t>06/20/19</t>
  </si>
  <si>
    <t>06/21/19</t>
  </si>
  <si>
    <t>07/01/19</t>
  </si>
  <si>
    <t>07/02/19</t>
  </si>
  <si>
    <t>ID</t>
  </si>
  <si>
    <t>d13C</t>
  </si>
  <si>
    <t>d15N</t>
  </si>
  <si>
    <t>07/25/19</t>
  </si>
  <si>
    <t>Tissue</t>
  </si>
  <si>
    <t>d18O</t>
  </si>
  <si>
    <t>O-PO4 SMOW</t>
  </si>
  <si>
    <t>Chenery correction</t>
  </si>
  <si>
    <t>Enamel</t>
  </si>
  <si>
    <t>Dentine</t>
  </si>
  <si>
    <t>Bone</t>
  </si>
  <si>
    <t>bone</t>
  </si>
  <si>
    <t>dentine</t>
  </si>
  <si>
    <t>SRD88_17_E</t>
  </si>
  <si>
    <t>SRD88_22_E</t>
  </si>
  <si>
    <t>SRD88_25B_E</t>
  </si>
  <si>
    <t>SRD87_33_E</t>
  </si>
  <si>
    <t>SRD88_34_E</t>
  </si>
  <si>
    <t>SRD88_57_E</t>
  </si>
  <si>
    <t>SRD88_73_E</t>
  </si>
  <si>
    <t>SRD88_75_E</t>
  </si>
  <si>
    <t>SRD88_76_E</t>
  </si>
  <si>
    <t>SRD88_80_E</t>
  </si>
  <si>
    <t>SRD88_82_E</t>
  </si>
  <si>
    <t>SRD88_83_E</t>
  </si>
  <si>
    <t>SRD88_84_E</t>
  </si>
  <si>
    <t>SRD88_89_E</t>
  </si>
  <si>
    <t>SRD88_90_E</t>
  </si>
  <si>
    <t>SRD88_93_E</t>
  </si>
  <si>
    <t>SRD88_94_E</t>
  </si>
  <si>
    <t>SRD88_98_E</t>
  </si>
  <si>
    <t>SRD88_104_E</t>
  </si>
  <si>
    <t>SRD88_105A_E</t>
  </si>
  <si>
    <t>SRD88_105B_E</t>
  </si>
  <si>
    <t>SRD88_105C_E</t>
  </si>
  <si>
    <t>SRD88_106_E</t>
  </si>
  <si>
    <t>SRD87_125A_E</t>
  </si>
  <si>
    <t>SRD88_17</t>
  </si>
  <si>
    <t>SRD88_22</t>
  </si>
  <si>
    <t>SRD88_25A</t>
  </si>
  <si>
    <t>SRD88_25B</t>
  </si>
  <si>
    <t>SRD88_34</t>
  </si>
  <si>
    <t>SRD88_35</t>
  </si>
  <si>
    <t>SRD88_57</t>
  </si>
  <si>
    <t>SRD88_71</t>
  </si>
  <si>
    <t>SRD88_75</t>
  </si>
  <si>
    <t>SRD88_81</t>
  </si>
  <si>
    <t>SRD88_83</t>
  </si>
  <si>
    <t>SRD88_84</t>
  </si>
  <si>
    <t>SRD88_86</t>
  </si>
  <si>
    <t>SRD88_90</t>
  </si>
  <si>
    <t>SRD88_93</t>
  </si>
  <si>
    <t>SRD88_95</t>
  </si>
  <si>
    <t>SRD88_98</t>
  </si>
  <si>
    <t>SRD88_100</t>
  </si>
  <si>
    <t>SRD88_104</t>
  </si>
  <si>
    <t>SRD88_105A</t>
  </si>
  <si>
    <t>SRD88_105B</t>
  </si>
  <si>
    <t>SRD88_105C</t>
  </si>
  <si>
    <t>SRD88_106</t>
  </si>
  <si>
    <t>SRD87_125A</t>
  </si>
  <si>
    <t>SRD87_33</t>
  </si>
  <si>
    <t>SRD88_73</t>
  </si>
  <si>
    <t>SRD88_76</t>
  </si>
  <si>
    <t>SRD88_80</t>
  </si>
  <si>
    <t>SRD88_82</t>
  </si>
  <si>
    <t>SRD88_89</t>
  </si>
  <si>
    <t>SRD88_94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</si>
</sst>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quotePrefix="1" applyFont="1"/>
    <xf numFmtId="0" fontId="2" fillId="0" borderId="0" xfId="0" applyFont="1"/>
    <xf numFmtId="0" fontId="0" fillId="0" borderId="0" xfId="0" quotePrefix="1"/>
    <xf numFmtId="0" fontId="3" fillId="0" borderId="0" xfId="0" applyFont="1"/>
    <xf numFmtId="0" fontId="0" fillId="0" borderId="0" xfId="0" quotePrefix="1" applyFill="1"/>
    <xf numFmtId="0" fontId="0" fillId="0" borderId="0" xfId="0" applyFill="1"/>
    <xf numFmtId="0" fontId="4" fillId="0" borderId="0" xfId="0" quotePrefix="1" applyFont="1" applyFill="1"/>
    <xf numFmtId="0" fontId="5" fillId="0" borderId="0" xfId="0" quotePrefix="1" applyFont="1" applyFill="1"/>
    <xf numFmtId="0" fontId="4" fillId="0" borderId="0" xfId="0" applyFont="1" applyFill="1"/>
    <xf numFmtId="0" fontId="5" fillId="0" borderId="0" xfId="0" applyFont="1" applyFill="1"/>
    <xf numFmtId="0" fontId="1" fillId="0" borderId="0" xfId="0" applyFont="1"/>
    <xf numFmtId="0" fontId="1" fillId="0" borderId="0" xfId="0" quotePrefix="1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6" fillId="0" borderId="0" xfId="0" quotePrefix="1" applyFont="1" applyFill="1"/>
    <xf numFmtId="0" fontId="6" fillId="0" borderId="0" xfId="0" applyFont="1" applyFill="1"/>
    <xf numFmtId="2" fontId="0" fillId="0" borderId="0" xfId="0" applyNumberFormat="1" applyFill="1"/>
    <xf numFmtId="2" fontId="6" fillId="0" borderId="0" xfId="0" applyNumberFormat="1" applyFont="1" applyFill="1"/>
    <xf numFmtId="0" fontId="1" fillId="0" borderId="0" xfId="0" applyFont="1" applyFill="1"/>
    <xf numFmtId="2" fontId="0" fillId="0" borderId="0" xfId="0" applyNumberFormat="1"/>
    <xf numFmtId="165" fontId="10" fillId="0" borderId="0" xfId="0" applyNumberFormat="1" applyFont="1"/>
    <xf numFmtId="2" fontId="11" fillId="0" borderId="0" xfId="0" applyNumberFormat="1" applyFont="1"/>
    <xf numFmtId="2" fontId="1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Ribs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C&amp;N'!$C$2:$C$24</c:f>
              <c:numCache>
                <c:formatCode>0.00</c:formatCode>
                <c:ptCount val="23"/>
                <c:pt idx="0">
                  <c:v>-19.670000000000002</c:v>
                </c:pt>
                <c:pt idx="1">
                  <c:v>-19.908000000000001</c:v>
                </c:pt>
                <c:pt idx="2">
                  <c:v>-20.379000000000001</c:v>
                </c:pt>
                <c:pt idx="3">
                  <c:v>-20.064666666666664</c:v>
                </c:pt>
                <c:pt idx="4">
                  <c:v>-19.773</c:v>
                </c:pt>
                <c:pt idx="5">
                  <c:v>-20.017666666666667</c:v>
                </c:pt>
                <c:pt idx="6">
                  <c:v>-20.265666666666664</c:v>
                </c:pt>
                <c:pt idx="7">
                  <c:v>-19.784666666666666</c:v>
                </c:pt>
                <c:pt idx="8">
                  <c:v>-20.114000000000001</c:v>
                </c:pt>
                <c:pt idx="9">
                  <c:v>-19.681999999999999</c:v>
                </c:pt>
                <c:pt idx="10">
                  <c:v>-20.015333333333334</c:v>
                </c:pt>
                <c:pt idx="11">
                  <c:v>-20.066999999999997</c:v>
                </c:pt>
                <c:pt idx="12">
                  <c:v>-22.054333333333332</c:v>
                </c:pt>
                <c:pt idx="13">
                  <c:v>-20.042000000000002</c:v>
                </c:pt>
                <c:pt idx="14">
                  <c:v>-19.689333333333334</c:v>
                </c:pt>
                <c:pt idx="15">
                  <c:v>-20.189333333333334</c:v>
                </c:pt>
                <c:pt idx="16">
                  <c:v>-19.914666666666665</c:v>
                </c:pt>
                <c:pt idx="17">
                  <c:v>-21.666666666666668</c:v>
                </c:pt>
                <c:pt idx="18">
                  <c:v>-20.026666666666667</c:v>
                </c:pt>
                <c:pt idx="19">
                  <c:v>-19.992333333333335</c:v>
                </c:pt>
                <c:pt idx="20">
                  <c:v>-19.750333333333334</c:v>
                </c:pt>
                <c:pt idx="21">
                  <c:v>-20.167666666666669</c:v>
                </c:pt>
                <c:pt idx="22">
                  <c:v>-20.262666666666664</c:v>
                </c:pt>
              </c:numCache>
            </c:numRef>
          </c:xVal>
          <c:yVal>
            <c:numRef>
              <c:f>'All C&amp;N'!$D$2:$D$24</c:f>
              <c:numCache>
                <c:formatCode>0.00</c:formatCode>
                <c:ptCount val="23"/>
                <c:pt idx="0">
                  <c:v>10.206000000000001</c:v>
                </c:pt>
                <c:pt idx="1">
                  <c:v>9.3853333333333335</c:v>
                </c:pt>
                <c:pt idx="2">
                  <c:v>9.8626666666666676</c:v>
                </c:pt>
                <c:pt idx="3">
                  <c:v>8.620000000000001</c:v>
                </c:pt>
                <c:pt idx="4">
                  <c:v>9.749666666666668</c:v>
                </c:pt>
                <c:pt idx="5">
                  <c:v>8.8066666666666666</c:v>
                </c:pt>
                <c:pt idx="6">
                  <c:v>9.174333333333335</c:v>
                </c:pt>
                <c:pt idx="7">
                  <c:v>11.838333333333333</c:v>
                </c:pt>
                <c:pt idx="8">
                  <c:v>9.1266666666666669</c:v>
                </c:pt>
                <c:pt idx="9">
                  <c:v>10.798333333333334</c:v>
                </c:pt>
                <c:pt idx="10">
                  <c:v>8.2199999999999989</c:v>
                </c:pt>
                <c:pt idx="11">
                  <c:v>8.4759999999999991</c:v>
                </c:pt>
                <c:pt idx="12">
                  <c:v>3.6093333333333333</c:v>
                </c:pt>
                <c:pt idx="13">
                  <c:v>9.2606666666666673</c:v>
                </c:pt>
                <c:pt idx="14">
                  <c:v>10.029333333333334</c:v>
                </c:pt>
                <c:pt idx="15">
                  <c:v>9.7996666666666652</c:v>
                </c:pt>
                <c:pt idx="16">
                  <c:v>9.0170000000000012</c:v>
                </c:pt>
                <c:pt idx="17">
                  <c:v>3.5276666666666667</c:v>
                </c:pt>
                <c:pt idx="18">
                  <c:v>9.689333333333332</c:v>
                </c:pt>
                <c:pt idx="19">
                  <c:v>8.9226666666666663</c:v>
                </c:pt>
                <c:pt idx="20">
                  <c:v>9.7466666666666679</c:v>
                </c:pt>
                <c:pt idx="21">
                  <c:v>9.8133333333333344</c:v>
                </c:pt>
                <c:pt idx="22">
                  <c:v>8.7530000000000001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6A-784F-8AA2-B25301FB4D4E}"/>
            </c:ext>
          </c:extLst>
        </c:ser>
        <c:ser>
          <c:idx val="1"/>
          <c:order val="1"/>
          <c:tx>
            <c:v>Dentine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C&amp;N'!$C$25:$C$48</c:f>
              <c:numCache>
                <c:formatCode>0.00</c:formatCode>
                <c:ptCount val="24"/>
                <c:pt idx="0">
                  <c:v>-19.037666666666667</c:v>
                </c:pt>
                <c:pt idx="1">
                  <c:v>-19.799333333333337</c:v>
                </c:pt>
                <c:pt idx="2">
                  <c:v>-20.175000000000001</c:v>
                </c:pt>
                <c:pt idx="3">
                  <c:v>-19.794</c:v>
                </c:pt>
                <c:pt idx="4">
                  <c:v>-19.701999999999998</c:v>
                </c:pt>
                <c:pt idx="5">
                  <c:v>-19.611000000000001</c:v>
                </c:pt>
                <c:pt idx="6">
                  <c:v>-20.260333333333332</c:v>
                </c:pt>
                <c:pt idx="7">
                  <c:v>-19.627666666666666</c:v>
                </c:pt>
                <c:pt idx="8">
                  <c:v>-19.882333333333332</c:v>
                </c:pt>
                <c:pt idx="9">
                  <c:v>-19.702333333333332</c:v>
                </c:pt>
                <c:pt idx="10">
                  <c:v>-20.055666666666667</c:v>
                </c:pt>
                <c:pt idx="11">
                  <c:v>-19.324000000000002</c:v>
                </c:pt>
                <c:pt idx="12">
                  <c:v>-19.893666666666665</c:v>
                </c:pt>
                <c:pt idx="13">
                  <c:v>-19.912000000000003</c:v>
                </c:pt>
                <c:pt idx="14">
                  <c:v>-19.701333333333334</c:v>
                </c:pt>
                <c:pt idx="15">
                  <c:v>-19.450333333333333</c:v>
                </c:pt>
                <c:pt idx="16">
                  <c:v>-19.630666666666666</c:v>
                </c:pt>
                <c:pt idx="17">
                  <c:v>-19.877333333333336</c:v>
                </c:pt>
                <c:pt idx="18">
                  <c:v>-19.752333333333336</c:v>
                </c:pt>
                <c:pt idx="19">
                  <c:v>-19.638333333333332</c:v>
                </c:pt>
                <c:pt idx="20">
                  <c:v>-19.844666666666669</c:v>
                </c:pt>
                <c:pt idx="21">
                  <c:v>-20.013333333333335</c:v>
                </c:pt>
                <c:pt idx="22">
                  <c:v>-19.755333333333333</c:v>
                </c:pt>
                <c:pt idx="23">
                  <c:v>-20.388000000000002</c:v>
                </c:pt>
              </c:numCache>
            </c:numRef>
          </c:xVal>
          <c:yVal>
            <c:numRef>
              <c:f>'All C&amp;N'!$D$25:$D$48</c:f>
              <c:numCache>
                <c:formatCode>0.00</c:formatCode>
                <c:ptCount val="24"/>
                <c:pt idx="0">
                  <c:v>13.391666666666667</c:v>
                </c:pt>
                <c:pt idx="1">
                  <c:v>9.6323333333333334</c:v>
                </c:pt>
                <c:pt idx="2">
                  <c:v>9.6383333333333336</c:v>
                </c:pt>
                <c:pt idx="3">
                  <c:v>10.202333333333334</c:v>
                </c:pt>
                <c:pt idx="4">
                  <c:v>9.6239999999999988</c:v>
                </c:pt>
                <c:pt idx="5">
                  <c:v>8.5903333333333336</c:v>
                </c:pt>
                <c:pt idx="6">
                  <c:v>9.1113333333333326</c:v>
                </c:pt>
                <c:pt idx="7">
                  <c:v>9.0153333333333325</c:v>
                </c:pt>
                <c:pt idx="8">
                  <c:v>9.5760000000000005</c:v>
                </c:pt>
                <c:pt idx="9">
                  <c:v>10.218666666666667</c:v>
                </c:pt>
                <c:pt idx="10">
                  <c:v>10.228666666666667</c:v>
                </c:pt>
                <c:pt idx="11">
                  <c:v>8.3686666666666678</c:v>
                </c:pt>
                <c:pt idx="12">
                  <c:v>9.8420000000000005</c:v>
                </c:pt>
                <c:pt idx="13">
                  <c:v>10.231</c:v>
                </c:pt>
                <c:pt idx="14">
                  <c:v>10.057</c:v>
                </c:pt>
                <c:pt idx="15">
                  <c:v>10.235666666666667</c:v>
                </c:pt>
                <c:pt idx="16">
                  <c:v>10.796333333333331</c:v>
                </c:pt>
                <c:pt idx="17">
                  <c:v>9.077</c:v>
                </c:pt>
                <c:pt idx="18">
                  <c:v>11.153666666666666</c:v>
                </c:pt>
                <c:pt idx="19">
                  <c:v>9.4386666666666645</c:v>
                </c:pt>
                <c:pt idx="20">
                  <c:v>9.9263333333333339</c:v>
                </c:pt>
                <c:pt idx="21">
                  <c:v>10.273</c:v>
                </c:pt>
                <c:pt idx="22">
                  <c:v>9.5579999999999998</c:v>
                </c:pt>
                <c:pt idx="23">
                  <c:v>11.335333333333333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6A-784F-8AA2-B25301FB4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06736"/>
        <c:axId val="48108368"/>
      </c:scatterChart>
      <c:valAx>
        <c:axId val="4810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8368"/>
        <c:crosses val="autoZero"/>
        <c:crossBetween val="midCat"/>
      </c:valAx>
      <c:valAx>
        <c:axId val="4810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</xdr:colOff>
      <xdr:row>1</xdr:row>
      <xdr:rowOff>25400</xdr:rowOff>
    </xdr:from>
    <xdr:to>
      <xdr:col>17</xdr:col>
      <xdr:colOff>787400</xdr:colOff>
      <xdr:row>34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6DC573-9D7E-034A-90D0-3341CC5FE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7AF9-9D50-C54D-8BC0-AA14EBFEED0B}">
  <dimension ref="A1:AS49"/>
  <sheetViews>
    <sheetView topLeftCell="A21" zoomScaleNormal="100" workbookViewId="0">
      <selection activeCell="A15" sqref="A15:XFD15"/>
    </sheetView>
  </sheetViews>
  <sheetFormatPr baseColWidth="10" defaultRowHeight="16" x14ac:dyDescent="0.2"/>
  <cols>
    <col min="1" max="1" width="13.83203125" bestFit="1" customWidth="1"/>
  </cols>
  <sheetData>
    <row r="1" spans="1:45" s="2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1</v>
      </c>
      <c r="J1" s="1" t="s">
        <v>2</v>
      </c>
      <c r="K1" s="1" t="s">
        <v>8</v>
      </c>
      <c r="L1" s="1" t="s">
        <v>4</v>
      </c>
      <c r="M1" s="1" t="s">
        <v>8</v>
      </c>
      <c r="N1" s="1" t="s">
        <v>6</v>
      </c>
      <c r="O1" s="2" t="s">
        <v>9</v>
      </c>
      <c r="P1" s="1" t="s">
        <v>1</v>
      </c>
      <c r="Q1" s="1" t="s">
        <v>2</v>
      </c>
      <c r="R1" s="1" t="s">
        <v>8</v>
      </c>
      <c r="S1" s="1" t="s">
        <v>4</v>
      </c>
      <c r="T1" s="1" t="s">
        <v>8</v>
      </c>
      <c r="U1" s="1" t="s">
        <v>6</v>
      </c>
      <c r="V1" s="2" t="s">
        <v>9</v>
      </c>
      <c r="W1" s="1" t="s">
        <v>1</v>
      </c>
      <c r="X1" s="1" t="s">
        <v>2</v>
      </c>
      <c r="Y1" s="1" t="s">
        <v>8</v>
      </c>
      <c r="Z1" s="1" t="s">
        <v>4</v>
      </c>
      <c r="AA1" s="1" t="s">
        <v>8</v>
      </c>
      <c r="AB1" s="1" t="s">
        <v>6</v>
      </c>
      <c r="AC1" s="2" t="s">
        <v>9</v>
      </c>
      <c r="AD1" s="1" t="s">
        <v>1</v>
      </c>
      <c r="AE1" s="1" t="s">
        <v>2</v>
      </c>
      <c r="AF1" s="1" t="s">
        <v>8</v>
      </c>
      <c r="AG1" s="1" t="s">
        <v>4</v>
      </c>
      <c r="AH1" s="1" t="s">
        <v>8</v>
      </c>
      <c r="AI1" s="1" t="s">
        <v>6</v>
      </c>
      <c r="AJ1" s="2" t="s">
        <v>9</v>
      </c>
      <c r="AK1" s="2" t="s">
        <v>10</v>
      </c>
      <c r="AL1" s="2" t="s">
        <v>11</v>
      </c>
      <c r="AM1" s="2" t="s">
        <v>12</v>
      </c>
      <c r="AN1" s="2" t="s">
        <v>13</v>
      </c>
      <c r="AO1" s="2" t="s">
        <v>14</v>
      </c>
      <c r="AP1" s="2" t="s">
        <v>15</v>
      </c>
      <c r="AQ1" s="2" t="s">
        <v>16</v>
      </c>
      <c r="AR1" s="2" t="s">
        <v>17</v>
      </c>
      <c r="AS1" s="2" t="s">
        <v>18</v>
      </c>
    </row>
    <row r="2" spans="1:45" s="2" customFormat="1" ht="15" x14ac:dyDescent="0.2">
      <c r="A2" s="1"/>
      <c r="B2" s="1"/>
      <c r="C2" s="1" t="s">
        <v>19</v>
      </c>
      <c r="D2" s="1" t="s">
        <v>19</v>
      </c>
      <c r="E2" s="1" t="s">
        <v>19</v>
      </c>
      <c r="F2" s="1" t="s">
        <v>19</v>
      </c>
      <c r="G2" s="1" t="s">
        <v>19</v>
      </c>
      <c r="H2" s="1" t="s">
        <v>19</v>
      </c>
      <c r="J2" s="2" t="s">
        <v>20</v>
      </c>
      <c r="K2" s="2" t="s">
        <v>20</v>
      </c>
      <c r="L2" s="2" t="s">
        <v>20</v>
      </c>
      <c r="M2" s="2" t="s">
        <v>20</v>
      </c>
      <c r="N2" s="2" t="s">
        <v>20</v>
      </c>
      <c r="O2" s="2" t="s">
        <v>20</v>
      </c>
      <c r="P2" s="2" t="s">
        <v>21</v>
      </c>
      <c r="Q2" s="2" t="s">
        <v>21</v>
      </c>
      <c r="R2" s="2" t="s">
        <v>21</v>
      </c>
      <c r="S2" s="2" t="s">
        <v>21</v>
      </c>
      <c r="T2" s="2" t="s">
        <v>21</v>
      </c>
      <c r="U2" s="2" t="s">
        <v>21</v>
      </c>
      <c r="V2" s="2" t="s">
        <v>21</v>
      </c>
      <c r="X2" s="2" t="s">
        <v>78</v>
      </c>
      <c r="Y2" s="2" t="s">
        <v>78</v>
      </c>
      <c r="Z2" s="2" t="s">
        <v>78</v>
      </c>
      <c r="AA2" s="2" t="s">
        <v>78</v>
      </c>
      <c r="AB2" s="2" t="s">
        <v>78</v>
      </c>
      <c r="AC2" s="2" t="s">
        <v>78</v>
      </c>
      <c r="AE2" s="2" t="s">
        <v>78</v>
      </c>
      <c r="AF2" s="2" t="s">
        <v>78</v>
      </c>
      <c r="AG2" s="2" t="s">
        <v>78</v>
      </c>
      <c r="AH2" s="2" t="s">
        <v>78</v>
      </c>
      <c r="AI2" s="2" t="s">
        <v>78</v>
      </c>
      <c r="AJ2" s="2" t="s">
        <v>78</v>
      </c>
    </row>
    <row r="3" spans="1:45" x14ac:dyDescent="0.2">
      <c r="A3" s="3" t="s">
        <v>22</v>
      </c>
      <c r="B3" s="3" t="s">
        <v>23</v>
      </c>
      <c r="C3" s="3">
        <v>0.85</v>
      </c>
      <c r="D3" s="3">
        <v>39.372583900000002</v>
      </c>
      <c r="E3" s="3">
        <v>-19.655999999999999</v>
      </c>
      <c r="F3">
        <v>14.3418426</v>
      </c>
      <c r="G3">
        <v>10.23</v>
      </c>
      <c r="H3">
        <v>3.2028437696469121</v>
      </c>
      <c r="I3" s="3" t="s">
        <v>24</v>
      </c>
      <c r="J3" s="3">
        <v>0.89</v>
      </c>
      <c r="K3" s="3">
        <v>39.899366000000001</v>
      </c>
      <c r="L3">
        <v>-19.682000000000002</v>
      </c>
      <c r="M3" s="3">
        <v>14.4729454</v>
      </c>
      <c r="N3" s="3">
        <v>10.179</v>
      </c>
      <c r="O3">
        <v>3.2162948900044448</v>
      </c>
      <c r="P3" s="3" t="s">
        <v>25</v>
      </c>
      <c r="Q3" s="3">
        <v>0.75</v>
      </c>
      <c r="R3" s="3">
        <v>38.751393399999998</v>
      </c>
      <c r="S3">
        <v>-19.672000000000001</v>
      </c>
      <c r="T3" s="3">
        <v>14.3425425</v>
      </c>
      <c r="U3">
        <v>10.209000000000001</v>
      </c>
      <c r="V3">
        <v>3.1521579222558809</v>
      </c>
      <c r="AK3">
        <f t="shared" ref="AK3:AK12" si="0">AVERAGE(E3,L3,S3)</f>
        <v>-19.670000000000002</v>
      </c>
      <c r="AL3">
        <f t="shared" ref="AL3:AL12" si="1">STDEV(E3,L3,S3)</f>
        <v>1.3114877048605672E-2</v>
      </c>
      <c r="AM3" s="4">
        <v>3</v>
      </c>
      <c r="AN3">
        <f t="shared" ref="AN3:AN12" si="2">AVERAGE(G3,N3,U3)</f>
        <v>10.206000000000001</v>
      </c>
      <c r="AO3">
        <f t="shared" ref="AO3:AO12" si="3">STDEV(G3,N3,U3)</f>
        <v>2.5632011235952733E-2</v>
      </c>
      <c r="AP3">
        <v>3</v>
      </c>
      <c r="AQ3">
        <f t="shared" ref="AQ3:AQ12" si="4">AVERAGE(H3,O3,V3)</f>
        <v>3.190432193969079</v>
      </c>
      <c r="AR3">
        <f t="shared" ref="AR3:AR12" si="5">STDEV(H3,O3,V3)</f>
        <v>3.3821931732235681E-2</v>
      </c>
      <c r="AS3">
        <v>3</v>
      </c>
    </row>
    <row r="4" spans="1:45" x14ac:dyDescent="0.2">
      <c r="A4" s="3" t="s">
        <v>26</v>
      </c>
      <c r="B4" s="3" t="s">
        <v>23</v>
      </c>
      <c r="C4" s="3">
        <v>0.72</v>
      </c>
      <c r="D4" s="3">
        <v>44.5634668</v>
      </c>
      <c r="E4" s="3">
        <v>-19.853000000000002</v>
      </c>
      <c r="F4">
        <v>16.247458699999999</v>
      </c>
      <c r="G4">
        <v>9.4390000000000001</v>
      </c>
      <c r="H4">
        <v>3.1999288151239722</v>
      </c>
      <c r="I4" s="3" t="s">
        <v>24</v>
      </c>
      <c r="J4" s="3">
        <v>0.78</v>
      </c>
      <c r="K4" s="3">
        <v>42.960816199999996</v>
      </c>
      <c r="L4">
        <v>-19.903000000000002</v>
      </c>
      <c r="M4" s="3">
        <v>16.074910899999999</v>
      </c>
      <c r="N4" s="3">
        <v>9.3360000000000003</v>
      </c>
      <c r="O4">
        <v>3.1179614335114816</v>
      </c>
      <c r="P4" s="3" t="s">
        <v>25</v>
      </c>
      <c r="Q4" s="3">
        <v>0.74</v>
      </c>
      <c r="R4" s="3">
        <v>42.004892900000002</v>
      </c>
      <c r="S4">
        <v>-19.968</v>
      </c>
      <c r="T4" s="3">
        <v>15.5575033</v>
      </c>
      <c r="U4">
        <v>9.3810000000000002</v>
      </c>
      <c r="V4">
        <v>3.1499725526867368</v>
      </c>
      <c r="AK4">
        <f t="shared" si="0"/>
        <v>-19.908000000000001</v>
      </c>
      <c r="AL4">
        <f t="shared" si="1"/>
        <v>5.7662812973353135E-2</v>
      </c>
      <c r="AM4" s="4">
        <v>3</v>
      </c>
      <c r="AN4">
        <f t="shared" si="2"/>
        <v>9.3853333333333335</v>
      </c>
      <c r="AO4">
        <f t="shared" si="3"/>
        <v>5.1636550362445015E-2</v>
      </c>
      <c r="AP4">
        <v>3</v>
      </c>
      <c r="AQ4">
        <f t="shared" si="4"/>
        <v>3.155954267107397</v>
      </c>
      <c r="AR4">
        <f t="shared" si="5"/>
        <v>4.1309788097491688E-2</v>
      </c>
      <c r="AS4">
        <v>3</v>
      </c>
    </row>
    <row r="5" spans="1:45" x14ac:dyDescent="0.2">
      <c r="A5" s="3" t="s">
        <v>27</v>
      </c>
      <c r="B5" s="3" t="s">
        <v>23</v>
      </c>
      <c r="C5" s="3">
        <v>0.78</v>
      </c>
      <c r="D5" s="3">
        <v>38.863683000000002</v>
      </c>
      <c r="E5" s="3">
        <v>-20.358000000000001</v>
      </c>
      <c r="F5">
        <v>13.685986</v>
      </c>
      <c r="G5">
        <v>9.891</v>
      </c>
      <c r="H5">
        <v>3.3129482596284991</v>
      </c>
      <c r="I5" s="3" t="s">
        <v>24</v>
      </c>
      <c r="J5" s="3">
        <v>0.86</v>
      </c>
      <c r="K5" s="3">
        <v>39.983697100000001</v>
      </c>
      <c r="L5">
        <v>-20.434999999999999</v>
      </c>
      <c r="M5" s="3">
        <v>14.2736172</v>
      </c>
      <c r="N5" s="3">
        <v>9.8209999999999997</v>
      </c>
      <c r="O5">
        <v>3.2681026794432086</v>
      </c>
      <c r="P5" s="3" t="s">
        <v>25</v>
      </c>
      <c r="Q5" s="3">
        <v>0.76</v>
      </c>
      <c r="R5" s="3">
        <v>40.229007000000003</v>
      </c>
      <c r="S5">
        <v>-20.344000000000001</v>
      </c>
      <c r="T5" s="3">
        <v>14.4520918</v>
      </c>
      <c r="U5">
        <v>9.8760000000000012</v>
      </c>
      <c r="V5">
        <v>3.2475465939124475</v>
      </c>
      <c r="AK5">
        <f t="shared" si="0"/>
        <v>-20.379000000000001</v>
      </c>
      <c r="AL5">
        <f t="shared" si="1"/>
        <v>4.8999999999998732E-2</v>
      </c>
      <c r="AM5" s="4">
        <v>3</v>
      </c>
      <c r="AN5">
        <f t="shared" si="2"/>
        <v>9.8626666666666676</v>
      </c>
      <c r="AO5">
        <f t="shared" si="3"/>
        <v>3.6855573979160346E-2</v>
      </c>
      <c r="AP5">
        <v>3</v>
      </c>
      <c r="AQ5">
        <f t="shared" si="4"/>
        <v>3.2761991776613848</v>
      </c>
      <c r="AR5">
        <f t="shared" si="5"/>
        <v>3.344412403033218E-2</v>
      </c>
      <c r="AS5">
        <v>3</v>
      </c>
    </row>
    <row r="6" spans="1:45" x14ac:dyDescent="0.2">
      <c r="A6" s="3" t="s">
        <v>28</v>
      </c>
      <c r="B6" s="3" t="s">
        <v>23</v>
      </c>
      <c r="C6" s="3">
        <v>0.83</v>
      </c>
      <c r="D6" s="3">
        <v>42.405920000000002</v>
      </c>
      <c r="E6" s="3">
        <v>-20.036999999999999</v>
      </c>
      <c r="F6">
        <v>15.3106423</v>
      </c>
      <c r="G6">
        <v>8.6390000000000011</v>
      </c>
      <c r="H6">
        <v>3.231319259109942</v>
      </c>
      <c r="I6" s="3" t="s">
        <v>24</v>
      </c>
      <c r="J6" s="3">
        <v>0.82</v>
      </c>
      <c r="K6" s="3">
        <v>41.5192251</v>
      </c>
      <c r="L6">
        <v>-20.09</v>
      </c>
      <c r="M6" s="3">
        <v>15.356064099999999</v>
      </c>
      <c r="N6" s="3">
        <v>8.5950000000000006</v>
      </c>
      <c r="O6">
        <v>3.1543952691627539</v>
      </c>
      <c r="P6" s="3" t="s">
        <v>25</v>
      </c>
      <c r="Q6" s="3">
        <v>0.86</v>
      </c>
      <c r="R6" s="3">
        <v>39.854905000000002</v>
      </c>
      <c r="S6">
        <v>-20.067</v>
      </c>
      <c r="T6" s="3">
        <v>14.6305402</v>
      </c>
      <c r="U6">
        <v>8.6260000000000012</v>
      </c>
      <c r="V6">
        <v>3.1781047405663583</v>
      </c>
      <c r="AK6">
        <f t="shared" si="0"/>
        <v>-20.064666666666664</v>
      </c>
      <c r="AL6">
        <f t="shared" si="1"/>
        <v>2.657693235370397E-2</v>
      </c>
      <c r="AM6" s="4">
        <v>3</v>
      </c>
      <c r="AN6">
        <f t="shared" si="2"/>
        <v>8.620000000000001</v>
      </c>
      <c r="AO6">
        <f t="shared" si="3"/>
        <v>2.2605309110914913E-2</v>
      </c>
      <c r="AP6">
        <v>3</v>
      </c>
      <c r="AQ6">
        <f t="shared" si="4"/>
        <v>3.1879397562796847</v>
      </c>
      <c r="AR6">
        <f t="shared" si="5"/>
        <v>3.9393790220157883E-2</v>
      </c>
      <c r="AS6">
        <v>3</v>
      </c>
    </row>
    <row r="7" spans="1:45" x14ac:dyDescent="0.2">
      <c r="A7" s="3" t="s">
        <v>29</v>
      </c>
      <c r="B7" s="3" t="s">
        <v>23</v>
      </c>
      <c r="C7" s="3">
        <v>0.82</v>
      </c>
      <c r="D7" s="3">
        <v>41.1477048</v>
      </c>
      <c r="E7" s="3">
        <v>-19.745000000000001</v>
      </c>
      <c r="F7">
        <v>14.9705095</v>
      </c>
      <c r="G7">
        <v>9.822000000000001</v>
      </c>
      <c r="H7">
        <v>3.2066814826843406</v>
      </c>
      <c r="I7" s="3" t="s">
        <v>24</v>
      </c>
      <c r="J7" s="3">
        <v>0.85</v>
      </c>
      <c r="K7" s="3">
        <v>39.448081100000003</v>
      </c>
      <c r="L7">
        <v>-19.803000000000001</v>
      </c>
      <c r="M7" s="3">
        <v>14.733127899999999</v>
      </c>
      <c r="N7" s="3">
        <v>9.6560000000000006</v>
      </c>
      <c r="O7">
        <v>3.1237603851476332</v>
      </c>
      <c r="P7" s="3" t="s">
        <v>25</v>
      </c>
      <c r="Q7" s="3">
        <v>0.8</v>
      </c>
      <c r="R7" s="3">
        <v>39.529852699999999</v>
      </c>
      <c r="S7">
        <v>-19.771000000000001</v>
      </c>
      <c r="T7" s="3">
        <v>14.613389400000001</v>
      </c>
      <c r="U7">
        <v>9.7710000000000008</v>
      </c>
      <c r="V7">
        <v>3.1558839787936761</v>
      </c>
      <c r="AK7">
        <f t="shared" si="0"/>
        <v>-19.773</v>
      </c>
      <c r="AL7">
        <f t="shared" si="1"/>
        <v>2.9051678092667819E-2</v>
      </c>
      <c r="AM7" s="4">
        <v>3</v>
      </c>
      <c r="AN7">
        <f t="shared" si="2"/>
        <v>9.749666666666668</v>
      </c>
      <c r="AO7">
        <f t="shared" si="3"/>
        <v>8.5031366761527269E-2</v>
      </c>
      <c r="AP7">
        <v>3</v>
      </c>
      <c r="AQ7">
        <f t="shared" si="4"/>
        <v>3.1621086155418836</v>
      </c>
      <c r="AR7">
        <f t="shared" si="5"/>
        <v>4.1809528592874422E-2</v>
      </c>
      <c r="AS7">
        <v>3</v>
      </c>
    </row>
    <row r="8" spans="1:45" x14ac:dyDescent="0.2">
      <c r="A8" s="3" t="s">
        <v>30</v>
      </c>
      <c r="B8" s="3" t="s">
        <v>23</v>
      </c>
      <c r="C8" s="3">
        <v>0.83</v>
      </c>
      <c r="D8" s="3">
        <v>43.7876197</v>
      </c>
      <c r="E8" s="3">
        <v>-19.984000000000002</v>
      </c>
      <c r="F8">
        <v>15.7247222</v>
      </c>
      <c r="G8">
        <v>8.8770000000000007</v>
      </c>
      <c r="H8">
        <v>3.2487414192071813</v>
      </c>
      <c r="I8" s="3" t="s">
        <v>24</v>
      </c>
      <c r="J8" s="3">
        <v>0.89</v>
      </c>
      <c r="K8" s="3">
        <v>42.255882399999997</v>
      </c>
      <c r="L8">
        <v>-20.032</v>
      </c>
      <c r="M8" s="3">
        <v>15.5493972</v>
      </c>
      <c r="N8" s="3">
        <v>8.7739999999999991</v>
      </c>
      <c r="O8">
        <v>3.1704463415897992</v>
      </c>
      <c r="P8" s="3" t="s">
        <v>25</v>
      </c>
      <c r="Q8" s="3">
        <v>0.75</v>
      </c>
      <c r="R8" s="3">
        <v>42.833644900000003</v>
      </c>
      <c r="S8">
        <v>-20.036999999999999</v>
      </c>
      <c r="T8" s="3">
        <v>15.6370053</v>
      </c>
      <c r="U8">
        <v>8.7690000000000001</v>
      </c>
      <c r="V8">
        <v>3.1957900351077244</v>
      </c>
      <c r="AK8">
        <f t="shared" si="0"/>
        <v>-20.017666666666667</v>
      </c>
      <c r="AL8">
        <f t="shared" si="1"/>
        <v>2.9263173671583466E-2</v>
      </c>
      <c r="AM8" s="4">
        <v>3</v>
      </c>
      <c r="AN8">
        <f t="shared" si="2"/>
        <v>8.8066666666666666</v>
      </c>
      <c r="AO8">
        <f t="shared" si="3"/>
        <v>6.0961736633181669E-2</v>
      </c>
      <c r="AP8">
        <v>3</v>
      </c>
      <c r="AQ8">
        <f t="shared" si="4"/>
        <v>3.204992598634901</v>
      </c>
      <c r="AR8">
        <f t="shared" si="5"/>
        <v>3.9950534118854665E-2</v>
      </c>
      <c r="AS8">
        <v>3</v>
      </c>
    </row>
    <row r="9" spans="1:45" x14ac:dyDescent="0.2">
      <c r="A9" s="3" t="s">
        <v>31</v>
      </c>
      <c r="B9" s="3" t="s">
        <v>23</v>
      </c>
      <c r="C9" s="3">
        <v>0.85</v>
      </c>
      <c r="D9" s="3">
        <v>35.148383199999998</v>
      </c>
      <c r="E9" s="3">
        <v>-20.277999999999999</v>
      </c>
      <c r="F9">
        <v>12.855881500000001</v>
      </c>
      <c r="G9">
        <v>9.1470000000000002</v>
      </c>
      <c r="H9">
        <v>3.1897032550172981</v>
      </c>
      <c r="I9" s="3" t="s">
        <v>24</v>
      </c>
      <c r="J9" s="3">
        <v>0.74</v>
      </c>
      <c r="K9" s="3">
        <v>40.928925</v>
      </c>
      <c r="L9">
        <v>-20.257000000000001</v>
      </c>
      <c r="M9" s="3">
        <v>15.2503232</v>
      </c>
      <c r="N9" s="3">
        <v>9.2059999999999995</v>
      </c>
      <c r="O9">
        <v>3.1311082312012903</v>
      </c>
      <c r="P9" s="3" t="s">
        <v>25</v>
      </c>
      <c r="Q9" s="3">
        <v>0.9</v>
      </c>
      <c r="R9" s="3">
        <v>36.192638600000002</v>
      </c>
      <c r="S9">
        <v>-20.262</v>
      </c>
      <c r="T9" s="3">
        <v>13.3656541</v>
      </c>
      <c r="U9">
        <v>9.17</v>
      </c>
      <c r="V9">
        <v>3.1591978003780103</v>
      </c>
      <c r="AK9">
        <f t="shared" si="0"/>
        <v>-20.265666666666664</v>
      </c>
      <c r="AL9">
        <f t="shared" si="1"/>
        <v>1.0969655114601507E-2</v>
      </c>
      <c r="AM9" s="4">
        <v>3</v>
      </c>
      <c r="AN9">
        <f t="shared" si="2"/>
        <v>9.174333333333335</v>
      </c>
      <c r="AO9">
        <f t="shared" si="3"/>
        <v>2.9737742572920892E-2</v>
      </c>
      <c r="AP9">
        <v>3</v>
      </c>
      <c r="AQ9">
        <f t="shared" si="4"/>
        <v>3.1600030955321992</v>
      </c>
      <c r="AR9">
        <f t="shared" si="5"/>
        <v>2.9305811355662046E-2</v>
      </c>
      <c r="AS9">
        <v>3</v>
      </c>
    </row>
    <row r="10" spans="1:45" x14ac:dyDescent="0.2">
      <c r="A10" s="3" t="s">
        <v>32</v>
      </c>
      <c r="B10" s="3" t="s">
        <v>23</v>
      </c>
      <c r="C10" s="3">
        <v>0.8</v>
      </c>
      <c r="D10" s="3">
        <v>41.414750099999999</v>
      </c>
      <c r="E10" s="3">
        <v>-19.803000000000001</v>
      </c>
      <c r="F10">
        <v>14.9831658</v>
      </c>
      <c r="G10">
        <v>11.883000000000001</v>
      </c>
      <c r="H10">
        <v>3.2247663207464474</v>
      </c>
      <c r="I10" s="3" t="s">
        <v>24</v>
      </c>
      <c r="J10" s="3">
        <v>0.89</v>
      </c>
      <c r="K10" s="3">
        <v>41.998783600000003</v>
      </c>
      <c r="L10">
        <v>-19.789000000000001</v>
      </c>
      <c r="M10" s="3">
        <v>15.6868816</v>
      </c>
      <c r="N10" s="3">
        <v>11.823</v>
      </c>
      <c r="O10">
        <v>3.123538643057437</v>
      </c>
      <c r="P10" s="3" t="s">
        <v>25</v>
      </c>
      <c r="Q10" s="3">
        <v>0.85</v>
      </c>
      <c r="R10" s="3">
        <v>42.098215199999999</v>
      </c>
      <c r="S10">
        <v>-19.762</v>
      </c>
      <c r="T10" s="3">
        <v>15.493434300000001</v>
      </c>
      <c r="U10">
        <v>11.809000000000001</v>
      </c>
      <c r="V10">
        <v>3.1700256669368647</v>
      </c>
      <c r="AK10">
        <f t="shared" si="0"/>
        <v>-19.784666666666666</v>
      </c>
      <c r="AL10">
        <f t="shared" si="1"/>
        <v>2.0840665376454383E-2</v>
      </c>
      <c r="AM10" s="4">
        <v>3</v>
      </c>
      <c r="AN10">
        <f t="shared" si="2"/>
        <v>11.838333333333333</v>
      </c>
      <c r="AO10">
        <f t="shared" si="3"/>
        <v>3.931072796748155E-2</v>
      </c>
      <c r="AP10">
        <v>3</v>
      </c>
      <c r="AQ10">
        <f t="shared" si="4"/>
        <v>3.1727768769135829</v>
      </c>
      <c r="AR10">
        <f t="shared" si="5"/>
        <v>5.066988799898358E-2</v>
      </c>
      <c r="AS10">
        <v>3</v>
      </c>
    </row>
    <row r="11" spans="1:45" x14ac:dyDescent="0.2">
      <c r="A11" s="3" t="s">
        <v>33</v>
      </c>
      <c r="B11" s="3" t="s">
        <v>23</v>
      </c>
      <c r="C11" s="3">
        <v>0.78</v>
      </c>
      <c r="D11" s="3">
        <v>40.405424400000001</v>
      </c>
      <c r="E11" s="3">
        <v>-20.132999999999999</v>
      </c>
      <c r="F11">
        <v>14.5212276</v>
      </c>
      <c r="G11">
        <v>9.1349999999999998</v>
      </c>
      <c r="H11">
        <v>3.2462587253986714</v>
      </c>
      <c r="I11" s="3" t="s">
        <v>24</v>
      </c>
      <c r="J11" s="3">
        <v>0.78</v>
      </c>
      <c r="K11" s="3">
        <v>43.794314999999997</v>
      </c>
      <c r="L11">
        <v>-20.135000000000002</v>
      </c>
      <c r="M11" s="3">
        <v>16.163099599999999</v>
      </c>
      <c r="N11" s="3">
        <v>9.1199999999999992</v>
      </c>
      <c r="O11">
        <v>3.1611119627079449</v>
      </c>
      <c r="P11" s="3" t="s">
        <v>25</v>
      </c>
      <c r="Q11" s="3">
        <v>0.86</v>
      </c>
      <c r="R11" s="3">
        <v>40.908042700000003</v>
      </c>
      <c r="S11">
        <v>-20.074000000000002</v>
      </c>
      <c r="T11" s="3">
        <v>15.005594800000001</v>
      </c>
      <c r="U11">
        <v>9.125</v>
      </c>
      <c r="V11">
        <v>3.180550351570647</v>
      </c>
      <c r="AK11">
        <f t="shared" si="0"/>
        <v>-20.114000000000001</v>
      </c>
      <c r="AL11">
        <f t="shared" si="1"/>
        <v>3.4655446902326206E-2</v>
      </c>
      <c r="AM11" s="4">
        <v>3</v>
      </c>
      <c r="AN11">
        <f t="shared" si="2"/>
        <v>9.1266666666666669</v>
      </c>
      <c r="AO11">
        <f t="shared" si="3"/>
        <v>7.6376261582599579E-3</v>
      </c>
      <c r="AP11" s="4">
        <v>3</v>
      </c>
      <c r="AQ11">
        <f t="shared" si="4"/>
        <v>3.1959736798924214</v>
      </c>
      <c r="AR11">
        <f t="shared" si="5"/>
        <v>4.461952590031245E-2</v>
      </c>
      <c r="AS11" s="4">
        <v>3</v>
      </c>
    </row>
    <row r="12" spans="1:45" x14ac:dyDescent="0.2">
      <c r="A12" s="3" t="s">
        <v>34</v>
      </c>
      <c r="B12" s="3" t="s">
        <v>23</v>
      </c>
      <c r="C12" s="3">
        <v>0.83</v>
      </c>
      <c r="D12" s="3">
        <v>42.743701899999998</v>
      </c>
      <c r="E12" s="3">
        <v>-19.66</v>
      </c>
      <c r="F12">
        <v>15.671536100000001</v>
      </c>
      <c r="G12">
        <v>10.824</v>
      </c>
      <c r="H12">
        <v>3.1820526015102417</v>
      </c>
      <c r="I12" s="3" t="s">
        <v>24</v>
      </c>
      <c r="J12" s="3">
        <v>0.83</v>
      </c>
      <c r="K12" s="3">
        <v>40.803747600000001</v>
      </c>
      <c r="L12">
        <v>-19.690999999999999</v>
      </c>
      <c r="M12" s="3">
        <v>15.3187976</v>
      </c>
      <c r="N12" s="3">
        <v>10.804</v>
      </c>
      <c r="O12">
        <v>3.1075789003178689</v>
      </c>
      <c r="P12" s="3" t="s">
        <v>25</v>
      </c>
      <c r="Q12" s="3">
        <v>0.85</v>
      </c>
      <c r="R12" s="3">
        <v>41.750601199999998</v>
      </c>
      <c r="S12">
        <v>-19.695</v>
      </c>
      <c r="T12" s="3">
        <v>15.556503299999999</v>
      </c>
      <c r="U12">
        <v>10.767000000000001</v>
      </c>
      <c r="V12">
        <v>3.1311043229961153</v>
      </c>
      <c r="AK12">
        <f t="shared" si="0"/>
        <v>-19.681999999999999</v>
      </c>
      <c r="AL12">
        <f t="shared" si="1"/>
        <v>1.9157244060667784E-2</v>
      </c>
      <c r="AM12" s="4">
        <v>3</v>
      </c>
      <c r="AN12">
        <f t="shared" si="2"/>
        <v>10.798333333333334</v>
      </c>
      <c r="AO12">
        <f t="shared" si="3"/>
        <v>2.8919428302324583E-2</v>
      </c>
      <c r="AP12" s="4">
        <v>3</v>
      </c>
      <c r="AQ12">
        <f t="shared" si="4"/>
        <v>3.1402452749414085</v>
      </c>
      <c r="AR12">
        <f t="shared" si="5"/>
        <v>3.8069026703769701E-2</v>
      </c>
      <c r="AS12" s="4">
        <v>3</v>
      </c>
    </row>
    <row r="13" spans="1:45" x14ac:dyDescent="0.2">
      <c r="A13" s="5" t="s">
        <v>35</v>
      </c>
      <c r="B13" s="12" t="s">
        <v>23</v>
      </c>
      <c r="C13" s="12">
        <v>0.74</v>
      </c>
      <c r="D13" s="12">
        <v>54.899799100000003</v>
      </c>
      <c r="E13" s="12">
        <v>-19.98</v>
      </c>
      <c r="F13" s="11">
        <v>20.120576799999998</v>
      </c>
      <c r="G13" s="11">
        <v>8.2960000000000012</v>
      </c>
      <c r="H13" s="11">
        <v>3.1832966943903256</v>
      </c>
      <c r="I13" s="3" t="s">
        <v>24</v>
      </c>
      <c r="J13" s="3">
        <v>0.74</v>
      </c>
      <c r="K13" s="3">
        <v>46.799720999999998</v>
      </c>
      <c r="L13">
        <v>-20.023</v>
      </c>
      <c r="M13" s="3">
        <v>17.574845</v>
      </c>
      <c r="N13" s="3">
        <v>8.2379999999999995</v>
      </c>
      <c r="O13">
        <v>3.106694511388294</v>
      </c>
      <c r="P13" s="3" t="s">
        <v>25</v>
      </c>
      <c r="Q13" s="3">
        <v>0.77</v>
      </c>
      <c r="R13" s="3">
        <v>43.676805100000003</v>
      </c>
      <c r="S13">
        <v>-19.989999999999998</v>
      </c>
      <c r="T13" s="3">
        <v>16.254606500000001</v>
      </c>
      <c r="U13">
        <v>8.2469999999999999</v>
      </c>
      <c r="V13">
        <v>3.1348819558730421</v>
      </c>
      <c r="W13" s="3" t="s">
        <v>79</v>
      </c>
      <c r="X13" s="3">
        <v>0.78</v>
      </c>
      <c r="Y13" s="3">
        <v>40.174844800000002</v>
      </c>
      <c r="Z13" s="3">
        <v>-20.033000000000001</v>
      </c>
      <c r="AA13" s="3">
        <v>13.8497878</v>
      </c>
      <c r="AB13">
        <v>8.1749999999999989</v>
      </c>
      <c r="AC13">
        <v>3.3842144690958134</v>
      </c>
      <c r="AK13">
        <f>AVERAGE(L13,S13,Z13)</f>
        <v>-20.015333333333334</v>
      </c>
      <c r="AL13">
        <f>STDEV(L13,S13,Z13)</f>
        <v>2.2501851775651543E-2</v>
      </c>
      <c r="AM13" s="4">
        <v>3</v>
      </c>
      <c r="AN13">
        <f>AVERAGE(N13,U13, AB13)</f>
        <v>8.2199999999999989</v>
      </c>
      <c r="AO13">
        <f>STDEV(N13,U13, AB13)</f>
        <v>3.9230090491866529E-2</v>
      </c>
      <c r="AP13">
        <v>3</v>
      </c>
      <c r="AQ13">
        <f>AVERAGE(O13,V13, AC13)</f>
        <v>3.208596978785716</v>
      </c>
      <c r="AR13">
        <f>STDEV(O13,V13, AC13)</f>
        <v>0.1527408268399707</v>
      </c>
      <c r="AS13">
        <v>3</v>
      </c>
    </row>
    <row r="14" spans="1:45" x14ac:dyDescent="0.2">
      <c r="A14" s="3" t="s">
        <v>36</v>
      </c>
      <c r="B14" s="3" t="s">
        <v>23</v>
      </c>
      <c r="C14" s="3">
        <v>0.8</v>
      </c>
      <c r="D14" s="3">
        <v>41.476366499999997</v>
      </c>
      <c r="E14" s="3">
        <v>-20.053999999999998</v>
      </c>
      <c r="F14">
        <v>15.2717296</v>
      </c>
      <c r="G14">
        <v>8.4849999999999994</v>
      </c>
      <c r="H14">
        <v>3.1685405332215937</v>
      </c>
      <c r="I14" s="3" t="s">
        <v>24</v>
      </c>
      <c r="J14" s="3">
        <v>0.78</v>
      </c>
      <c r="K14" s="3">
        <v>42.531201099999997</v>
      </c>
      <c r="L14">
        <v>-20.079000000000001</v>
      </c>
      <c r="M14" s="3">
        <v>16.021842599999999</v>
      </c>
      <c r="N14" s="3">
        <v>8.4589999999999996</v>
      </c>
      <c r="O14">
        <v>3.0970054977738122</v>
      </c>
      <c r="P14" s="3" t="s">
        <v>25</v>
      </c>
      <c r="Q14" s="3">
        <v>0.82</v>
      </c>
      <c r="R14" s="3">
        <v>41.895922800000001</v>
      </c>
      <c r="S14">
        <v>-20.068000000000001</v>
      </c>
      <c r="T14" s="3">
        <v>15.612609000000001</v>
      </c>
      <c r="U14">
        <v>8.484</v>
      </c>
      <c r="V14">
        <v>3.130711631861145</v>
      </c>
      <c r="AK14">
        <f t="shared" ref="AK14:AK25" si="6">AVERAGE(E14,L14,S14)</f>
        <v>-20.066999999999997</v>
      </c>
      <c r="AL14">
        <f t="shared" ref="AL14:AL25" si="7">STDEV(E14,L14,S14)</f>
        <v>1.2529964086142804E-2</v>
      </c>
      <c r="AM14" s="4">
        <v>3</v>
      </c>
      <c r="AN14">
        <f t="shared" ref="AN14:AN25" si="8">AVERAGE(G14,N14,U14)</f>
        <v>8.4759999999999991</v>
      </c>
      <c r="AO14">
        <f t="shared" ref="AO14:AO25" si="9">STDEV(G14,N14,U14)</f>
        <v>1.4730919862656271E-2</v>
      </c>
      <c r="AP14">
        <v>3</v>
      </c>
      <c r="AQ14">
        <f t="shared" ref="AQ14:AQ25" si="10">AVERAGE(H14,O14,V14)</f>
        <v>3.13208588761885</v>
      </c>
      <c r="AR14">
        <f t="shared" ref="AR14:AR25" si="11">STDEV(H14,O14,V14)</f>
        <v>3.5787312811868519E-2</v>
      </c>
      <c r="AS14">
        <v>3</v>
      </c>
    </row>
    <row r="15" spans="1:45" x14ac:dyDescent="0.2">
      <c r="A15" s="3" t="s">
        <v>37</v>
      </c>
      <c r="B15" s="3" t="s">
        <v>23</v>
      </c>
      <c r="C15" s="3">
        <v>0.73</v>
      </c>
      <c r="D15" s="3">
        <v>44.913171599999998</v>
      </c>
      <c r="E15" s="3">
        <v>-22.076000000000001</v>
      </c>
      <c r="F15">
        <v>16.191070499999999</v>
      </c>
      <c r="G15">
        <v>3.6139999999999999</v>
      </c>
      <c r="H15">
        <v>3.2362715115100023</v>
      </c>
      <c r="I15" s="3" t="s">
        <v>24</v>
      </c>
      <c r="J15" s="3">
        <v>0.82</v>
      </c>
      <c r="K15" s="3">
        <v>42.964378600000003</v>
      </c>
      <c r="L15">
        <v>-22.045999999999999</v>
      </c>
      <c r="M15" s="3">
        <v>15.913094299999999</v>
      </c>
      <c r="N15" s="3">
        <v>3.5680000000000001</v>
      </c>
      <c r="O15">
        <v>3.1499284439398236</v>
      </c>
      <c r="P15" s="3" t="s">
        <v>25</v>
      </c>
      <c r="Q15" s="3">
        <v>0.89</v>
      </c>
      <c r="R15" s="3">
        <v>40.922026099999997</v>
      </c>
      <c r="S15">
        <v>-22.041</v>
      </c>
      <c r="T15" s="3">
        <v>15.057048500000001</v>
      </c>
      <c r="U15">
        <v>3.6459999999999999</v>
      </c>
      <c r="V15">
        <v>3.170765092729384</v>
      </c>
      <c r="AK15">
        <f t="shared" si="6"/>
        <v>-22.054333333333332</v>
      </c>
      <c r="AL15">
        <f t="shared" si="7"/>
        <v>1.8929694486001212E-2</v>
      </c>
      <c r="AM15" s="4">
        <v>3</v>
      </c>
      <c r="AN15">
        <f t="shared" si="8"/>
        <v>3.6093333333333333</v>
      </c>
      <c r="AO15">
        <f t="shared" si="9"/>
        <v>3.9208842540086886E-2</v>
      </c>
      <c r="AP15">
        <v>3</v>
      </c>
      <c r="AQ15">
        <f t="shared" si="10"/>
        <v>3.1856550160597368</v>
      </c>
      <c r="AR15">
        <f t="shared" si="11"/>
        <v>4.5056228114933705E-2</v>
      </c>
      <c r="AS15">
        <v>3</v>
      </c>
    </row>
    <row r="16" spans="1:45" x14ac:dyDescent="0.2">
      <c r="A16" s="3" t="s">
        <v>38</v>
      </c>
      <c r="B16" s="3" t="s">
        <v>23</v>
      </c>
      <c r="C16" s="3">
        <v>0.83</v>
      </c>
      <c r="D16" s="3">
        <v>42.791887899999999</v>
      </c>
      <c r="E16" s="3">
        <v>-20.032</v>
      </c>
      <c r="F16">
        <v>15.562307499999999</v>
      </c>
      <c r="G16">
        <v>9.2850000000000001</v>
      </c>
      <c r="H16">
        <v>3.2079991490122315</v>
      </c>
      <c r="I16" s="3" t="s">
        <v>24</v>
      </c>
      <c r="J16" s="3">
        <v>0.89</v>
      </c>
      <c r="K16" s="3">
        <v>41.648255399999996</v>
      </c>
      <c r="L16">
        <v>-20.038</v>
      </c>
      <c r="M16" s="3">
        <v>15.5106003</v>
      </c>
      <c r="N16" s="3">
        <v>9.2750000000000004</v>
      </c>
      <c r="O16">
        <v>3.1326725181616601</v>
      </c>
      <c r="P16" s="3" t="s">
        <v>25</v>
      </c>
      <c r="Q16" s="3">
        <v>0.83</v>
      </c>
      <c r="R16" s="3">
        <v>42.095141099999999</v>
      </c>
      <c r="S16">
        <v>-20.056000000000001</v>
      </c>
      <c r="T16" s="3">
        <v>15.6025217</v>
      </c>
      <c r="U16">
        <v>9.2220000000000013</v>
      </c>
      <c r="V16">
        <v>3.1476320875746642</v>
      </c>
      <c r="AK16">
        <f t="shared" si="6"/>
        <v>-20.042000000000002</v>
      </c>
      <c r="AL16">
        <f t="shared" si="7"/>
        <v>1.248999599679727E-2</v>
      </c>
      <c r="AM16" s="4">
        <v>3</v>
      </c>
      <c r="AN16">
        <f t="shared" si="8"/>
        <v>9.2606666666666673</v>
      </c>
      <c r="AO16">
        <f t="shared" si="9"/>
        <v>3.385754470326062E-2</v>
      </c>
      <c r="AP16">
        <v>3</v>
      </c>
      <c r="AQ16">
        <f t="shared" si="10"/>
        <v>3.1627679182495183</v>
      </c>
      <c r="AR16">
        <f t="shared" si="11"/>
        <v>3.9879134349781964E-2</v>
      </c>
      <c r="AS16">
        <v>3</v>
      </c>
    </row>
    <row r="17" spans="1:45" x14ac:dyDescent="0.2">
      <c r="A17" s="3" t="s">
        <v>39</v>
      </c>
      <c r="B17" s="3" t="s">
        <v>23</v>
      </c>
      <c r="C17" s="3">
        <v>0.76</v>
      </c>
      <c r="D17" s="3">
        <v>41.201601400000001</v>
      </c>
      <c r="E17" s="3">
        <v>-19.690999999999999</v>
      </c>
      <c r="F17">
        <v>14.909573</v>
      </c>
      <c r="G17">
        <v>10.077</v>
      </c>
      <c r="H17">
        <v>3.2240048032674489</v>
      </c>
      <c r="I17" s="3" t="s">
        <v>24</v>
      </c>
      <c r="J17" s="3">
        <v>0.81</v>
      </c>
      <c r="K17" s="3">
        <v>42.362354799999999</v>
      </c>
      <c r="L17">
        <v>-19.693999999999999</v>
      </c>
      <c r="M17" s="3">
        <v>15.733358300000001</v>
      </c>
      <c r="N17" s="3">
        <v>9.9969999999999999</v>
      </c>
      <c r="O17">
        <v>3.1412713245503769</v>
      </c>
      <c r="P17" s="3" t="s">
        <v>25</v>
      </c>
      <c r="Q17" s="3">
        <v>0.84</v>
      </c>
      <c r="R17" s="3">
        <v>42.0742093</v>
      </c>
      <c r="S17">
        <v>-19.683</v>
      </c>
      <c r="T17" s="3">
        <v>15.5324449</v>
      </c>
      <c r="U17">
        <v>10.014000000000001</v>
      </c>
      <c r="V17">
        <v>3.1602608496403981</v>
      </c>
      <c r="AK17">
        <f t="shared" si="6"/>
        <v>-19.689333333333334</v>
      </c>
      <c r="AL17">
        <f t="shared" si="7"/>
        <v>5.6862407030768827E-3</v>
      </c>
      <c r="AM17" s="4">
        <v>3</v>
      </c>
      <c r="AN17">
        <f t="shared" si="8"/>
        <v>10.029333333333334</v>
      </c>
      <c r="AO17">
        <f t="shared" si="9"/>
        <v>4.2146569650842493E-2</v>
      </c>
      <c r="AP17">
        <v>3</v>
      </c>
      <c r="AQ17">
        <f t="shared" si="10"/>
        <v>3.1751789924860745</v>
      </c>
      <c r="AR17">
        <f t="shared" si="11"/>
        <v>4.3337286078272787E-2</v>
      </c>
      <c r="AS17">
        <v>3</v>
      </c>
    </row>
    <row r="18" spans="1:45" x14ac:dyDescent="0.2">
      <c r="A18" s="3" t="s">
        <v>40</v>
      </c>
      <c r="B18" s="3" t="s">
        <v>23</v>
      </c>
      <c r="C18" s="3">
        <v>0.78</v>
      </c>
      <c r="D18" s="3">
        <v>37.627868499999998</v>
      </c>
      <c r="E18" s="3">
        <v>-20.2</v>
      </c>
      <c r="F18">
        <v>13.5467294</v>
      </c>
      <c r="G18">
        <v>9.8109999999999999</v>
      </c>
      <c r="H18">
        <v>3.2405740618592902</v>
      </c>
      <c r="I18" s="3" t="s">
        <v>24</v>
      </c>
      <c r="J18" s="3">
        <v>0.75</v>
      </c>
      <c r="K18" s="3">
        <v>37.844917000000002</v>
      </c>
      <c r="L18">
        <v>-20.184000000000001</v>
      </c>
      <c r="M18" s="3">
        <v>14.0065019</v>
      </c>
      <c r="N18" s="3">
        <v>9.8059999999999992</v>
      </c>
      <c r="O18">
        <v>3.1522790973716766</v>
      </c>
      <c r="P18" s="3" t="s">
        <v>25</v>
      </c>
      <c r="Q18" s="3">
        <v>0.81</v>
      </c>
      <c r="R18" s="3">
        <v>38.517675699999998</v>
      </c>
      <c r="S18">
        <v>-20.184000000000001</v>
      </c>
      <c r="T18" s="3">
        <v>14.1192496</v>
      </c>
      <c r="U18">
        <v>9.782</v>
      </c>
      <c r="V18">
        <v>3.1826966439255147</v>
      </c>
      <c r="AK18">
        <f t="shared" si="6"/>
        <v>-20.189333333333334</v>
      </c>
      <c r="AL18">
        <f t="shared" si="7"/>
        <v>9.2376043070329945E-3</v>
      </c>
      <c r="AM18" s="4">
        <v>3</v>
      </c>
      <c r="AN18">
        <f t="shared" si="8"/>
        <v>9.7996666666666652</v>
      </c>
      <c r="AO18">
        <f t="shared" si="9"/>
        <v>1.5502687938977772E-2</v>
      </c>
      <c r="AP18">
        <v>3</v>
      </c>
      <c r="AQ18">
        <f t="shared" si="10"/>
        <v>3.1918499343854934</v>
      </c>
      <c r="AR18">
        <f t="shared" si="11"/>
        <v>4.4853508593540349E-2</v>
      </c>
      <c r="AS18">
        <v>3</v>
      </c>
    </row>
    <row r="19" spans="1:45" x14ac:dyDescent="0.2">
      <c r="A19" s="3" t="s">
        <v>41</v>
      </c>
      <c r="B19" s="3" t="s">
        <v>23</v>
      </c>
      <c r="C19" s="3">
        <v>0.89</v>
      </c>
      <c r="D19" s="3">
        <v>40.1879797</v>
      </c>
      <c r="E19" s="3">
        <v>-19.887</v>
      </c>
      <c r="F19">
        <v>14.574968699999999</v>
      </c>
      <c r="G19">
        <v>9.0389999999999997</v>
      </c>
      <c r="H19">
        <v>3.2168834994936675</v>
      </c>
      <c r="I19" s="3" t="s">
        <v>24</v>
      </c>
      <c r="J19" s="3">
        <v>0.79</v>
      </c>
      <c r="K19" s="3">
        <v>41.713386</v>
      </c>
      <c r="L19">
        <v>-19.948</v>
      </c>
      <c r="M19" s="3">
        <v>15.4931562</v>
      </c>
      <c r="N19" s="3">
        <v>8.9760000000000009</v>
      </c>
      <c r="O19">
        <v>3.1411041347404738</v>
      </c>
      <c r="P19" s="3" t="s">
        <v>25</v>
      </c>
      <c r="Q19" s="3">
        <v>0.82</v>
      </c>
      <c r="R19" s="3">
        <v>41.251526499999997</v>
      </c>
      <c r="S19">
        <v>-19.909000000000002</v>
      </c>
      <c r="T19" s="3">
        <v>15.1517353</v>
      </c>
      <c r="U19">
        <v>9.0360000000000014</v>
      </c>
      <c r="V19">
        <v>3.1763213891854796</v>
      </c>
      <c r="AK19">
        <f t="shared" si="6"/>
        <v>-19.914666666666665</v>
      </c>
      <c r="AL19">
        <f t="shared" si="7"/>
        <v>3.0892285984260213E-2</v>
      </c>
      <c r="AM19" s="4">
        <v>3</v>
      </c>
      <c r="AN19">
        <f t="shared" si="8"/>
        <v>9.0170000000000012</v>
      </c>
      <c r="AO19">
        <f t="shared" si="9"/>
        <v>3.5538711287833494E-2</v>
      </c>
      <c r="AP19">
        <v>3</v>
      </c>
      <c r="AQ19">
        <f t="shared" si="10"/>
        <v>3.17810300780654</v>
      </c>
      <c r="AR19">
        <f t="shared" si="11"/>
        <v>3.7921084561000837E-2</v>
      </c>
      <c r="AS19">
        <v>3</v>
      </c>
    </row>
    <row r="20" spans="1:45" x14ac:dyDescent="0.2">
      <c r="A20" s="3" t="s">
        <v>42</v>
      </c>
      <c r="B20" s="3" t="s">
        <v>23</v>
      </c>
      <c r="C20" s="3">
        <v>0.79</v>
      </c>
      <c r="D20" s="3">
        <v>35.198458899999999</v>
      </c>
      <c r="E20" s="3">
        <v>-21.664999999999999</v>
      </c>
      <c r="F20">
        <v>12.6494654</v>
      </c>
      <c r="G20">
        <v>3.5259999999999998</v>
      </c>
      <c r="H20">
        <v>3.2463718756578173</v>
      </c>
      <c r="I20" s="3" t="s">
        <v>24</v>
      </c>
      <c r="J20" s="3">
        <v>0.76</v>
      </c>
      <c r="K20" s="3">
        <v>37.788045199999999</v>
      </c>
      <c r="L20">
        <v>-21.652000000000001</v>
      </c>
      <c r="M20" s="3">
        <v>13.9712622</v>
      </c>
      <c r="N20" s="3">
        <v>3.4870000000000001</v>
      </c>
      <c r="O20">
        <v>3.1554810225616792</v>
      </c>
      <c r="P20" s="3" t="s">
        <v>25</v>
      </c>
      <c r="Q20" s="3">
        <v>0.8</v>
      </c>
      <c r="R20" s="3">
        <v>38.507747299999998</v>
      </c>
      <c r="S20">
        <v>-21.683</v>
      </c>
      <c r="T20" s="3">
        <v>14.0622253</v>
      </c>
      <c r="U20">
        <v>3.57</v>
      </c>
      <c r="V20">
        <v>3.1947792205642824</v>
      </c>
      <c r="AK20">
        <f t="shared" si="6"/>
        <v>-21.666666666666668</v>
      </c>
      <c r="AL20">
        <f t="shared" si="7"/>
        <v>1.5567059238446963E-2</v>
      </c>
      <c r="AM20" s="4">
        <v>3</v>
      </c>
      <c r="AN20">
        <f t="shared" si="8"/>
        <v>3.5276666666666667</v>
      </c>
      <c r="AO20">
        <f t="shared" si="9"/>
        <v>4.1525092815469095E-2</v>
      </c>
      <c r="AP20">
        <v>3</v>
      </c>
      <c r="AQ20">
        <f t="shared" si="10"/>
        <v>3.1988773729279263</v>
      </c>
      <c r="AR20">
        <f t="shared" si="11"/>
        <v>4.5583801220748017E-2</v>
      </c>
      <c r="AS20">
        <v>3</v>
      </c>
    </row>
    <row r="21" spans="1:45" x14ac:dyDescent="0.2">
      <c r="A21" s="3" t="s">
        <v>43</v>
      </c>
      <c r="B21" s="3" t="s">
        <v>23</v>
      </c>
      <c r="C21" s="3">
        <v>0.81</v>
      </c>
      <c r="D21" s="3">
        <v>42.716082200000002</v>
      </c>
      <c r="E21" s="3">
        <v>-20.012</v>
      </c>
      <c r="F21">
        <v>15.5146707</v>
      </c>
      <c r="G21">
        <v>9.7469999999999999</v>
      </c>
      <c r="H21">
        <v>3.2121486944182025</v>
      </c>
      <c r="I21" s="3" t="s">
        <v>24</v>
      </c>
      <c r="J21" s="3">
        <v>0.82</v>
      </c>
      <c r="K21" s="3">
        <v>43.066908300000001</v>
      </c>
      <c r="L21">
        <v>-20.021000000000001</v>
      </c>
      <c r="M21" s="3">
        <v>16.043675799999999</v>
      </c>
      <c r="N21" s="3">
        <v>9.6359999999999992</v>
      </c>
      <c r="O21">
        <v>3.1317465508745825</v>
      </c>
      <c r="P21" s="3" t="s">
        <v>25</v>
      </c>
      <c r="Q21" s="3">
        <v>0.9</v>
      </c>
      <c r="R21" s="3">
        <v>41.879968099999999</v>
      </c>
      <c r="S21">
        <v>-20.047000000000001</v>
      </c>
      <c r="T21" s="3">
        <v>15.437292299999999</v>
      </c>
      <c r="U21">
        <v>9.6850000000000005</v>
      </c>
      <c r="V21">
        <v>3.1650604156360589</v>
      </c>
      <c r="AK21">
        <f t="shared" si="6"/>
        <v>-20.026666666666667</v>
      </c>
      <c r="AL21">
        <f t="shared" si="7"/>
        <v>1.8175074506954141E-2</v>
      </c>
      <c r="AM21" s="4">
        <v>3</v>
      </c>
      <c r="AN21">
        <f t="shared" si="8"/>
        <v>9.689333333333332</v>
      </c>
      <c r="AO21">
        <f t="shared" si="9"/>
        <v>5.5626732182767716E-2</v>
      </c>
      <c r="AP21">
        <v>3</v>
      </c>
      <c r="AQ21">
        <f t="shared" si="10"/>
        <v>3.1696518869762813</v>
      </c>
      <c r="AR21">
        <f t="shared" si="11"/>
        <v>4.0397244688261599E-2</v>
      </c>
      <c r="AS21">
        <v>3</v>
      </c>
    </row>
    <row r="22" spans="1:45" x14ac:dyDescent="0.2">
      <c r="A22" s="3" t="s">
        <v>44</v>
      </c>
      <c r="B22" s="3" t="s">
        <v>23</v>
      </c>
      <c r="C22" s="3">
        <v>0.81</v>
      </c>
      <c r="D22" s="3">
        <v>40.917974600000001</v>
      </c>
      <c r="E22" s="3">
        <v>-19.98</v>
      </c>
      <c r="F22">
        <v>14.9756008</v>
      </c>
      <c r="G22">
        <v>8.9640000000000004</v>
      </c>
      <c r="H22">
        <v>3.1876942815765585</v>
      </c>
      <c r="I22" s="3" t="s">
        <v>24</v>
      </c>
      <c r="J22" s="3">
        <v>0.76</v>
      </c>
      <c r="K22" s="3">
        <v>49.4643406</v>
      </c>
      <c r="L22">
        <v>-19.978999999999999</v>
      </c>
      <c r="M22" s="3">
        <v>18.600018500000001</v>
      </c>
      <c r="N22" s="3">
        <v>8.8930000000000007</v>
      </c>
      <c r="O22">
        <v>3.1025989230422901</v>
      </c>
      <c r="P22" s="3" t="s">
        <v>25</v>
      </c>
      <c r="Q22" s="3">
        <v>0.81</v>
      </c>
      <c r="R22" s="3">
        <v>39.460549800000003</v>
      </c>
      <c r="S22">
        <v>-20.018000000000001</v>
      </c>
      <c r="T22" s="3">
        <v>14.685347999999999</v>
      </c>
      <c r="U22">
        <v>8.9110000000000014</v>
      </c>
      <c r="V22">
        <v>3.1349143445562206</v>
      </c>
      <c r="AK22">
        <f t="shared" si="6"/>
        <v>-19.992333333333335</v>
      </c>
      <c r="AL22">
        <f t="shared" si="7"/>
        <v>2.2233608194203572E-2</v>
      </c>
      <c r="AM22" s="4">
        <v>3</v>
      </c>
      <c r="AN22">
        <f t="shared" si="8"/>
        <v>8.9226666666666663</v>
      </c>
      <c r="AO22">
        <f t="shared" si="9"/>
        <v>3.6909799963333781E-2</v>
      </c>
      <c r="AP22" s="4">
        <v>3</v>
      </c>
      <c r="AQ22">
        <f t="shared" si="10"/>
        <v>3.141735849725023</v>
      </c>
      <c r="AR22">
        <f t="shared" si="11"/>
        <v>4.2955846058422842E-2</v>
      </c>
      <c r="AS22" s="4">
        <v>3</v>
      </c>
    </row>
    <row r="23" spans="1:45" x14ac:dyDescent="0.2">
      <c r="A23" s="3" t="s">
        <v>45</v>
      </c>
      <c r="B23" s="3" t="s">
        <v>23</v>
      </c>
      <c r="C23" s="3">
        <v>0.77</v>
      </c>
      <c r="D23" s="3">
        <v>44.242649499999999</v>
      </c>
      <c r="E23" s="3">
        <v>-19.734999999999999</v>
      </c>
      <c r="F23">
        <v>15.9116917</v>
      </c>
      <c r="G23">
        <v>9.7850000000000001</v>
      </c>
      <c r="H23">
        <v>3.2439306511115134</v>
      </c>
      <c r="I23" s="3" t="s">
        <v>24</v>
      </c>
      <c r="J23" s="3">
        <v>0.73</v>
      </c>
      <c r="K23" s="3">
        <v>42.624744</v>
      </c>
      <c r="L23">
        <v>-19.753</v>
      </c>
      <c r="M23" s="3">
        <v>15.740141299999999</v>
      </c>
      <c r="N23" s="3">
        <v>9.7029999999999994</v>
      </c>
      <c r="O23">
        <v>3.1593660471142022</v>
      </c>
      <c r="P23" s="3" t="s">
        <v>25</v>
      </c>
      <c r="Q23" s="3">
        <v>0.81</v>
      </c>
      <c r="R23" s="3">
        <v>43.072456199999998</v>
      </c>
      <c r="S23">
        <v>-19.763000000000002</v>
      </c>
      <c r="T23" s="3">
        <v>15.739376</v>
      </c>
      <c r="U23">
        <v>9.7520000000000007</v>
      </c>
      <c r="V23">
        <v>3.1927059179474462</v>
      </c>
      <c r="AK23">
        <f t="shared" si="6"/>
        <v>-19.750333333333334</v>
      </c>
      <c r="AL23">
        <f t="shared" si="7"/>
        <v>1.4189197769196242E-2</v>
      </c>
      <c r="AM23" s="4">
        <v>3</v>
      </c>
      <c r="AN23">
        <f t="shared" si="8"/>
        <v>9.7466666666666679</v>
      </c>
      <c r="AO23">
        <f t="shared" si="9"/>
        <v>4.1259342376404502E-2</v>
      </c>
      <c r="AP23" s="4">
        <v>3</v>
      </c>
      <c r="AQ23">
        <f t="shared" si="10"/>
        <v>3.1986675387243877</v>
      </c>
      <c r="AR23">
        <f t="shared" si="11"/>
        <v>4.2596346721538857E-2</v>
      </c>
      <c r="AS23" s="4">
        <v>3</v>
      </c>
    </row>
    <row r="24" spans="1:45" x14ac:dyDescent="0.2">
      <c r="A24" s="3" t="s">
        <v>46</v>
      </c>
      <c r="B24" s="3" t="s">
        <v>23</v>
      </c>
      <c r="C24" s="3">
        <v>0.74</v>
      </c>
      <c r="D24" s="3">
        <v>44.231130800000003</v>
      </c>
      <c r="E24" s="3">
        <v>-20.161000000000001</v>
      </c>
      <c r="F24">
        <v>16.101825300000002</v>
      </c>
      <c r="G24">
        <v>9.83</v>
      </c>
      <c r="H24">
        <v>3.2047910700741071</v>
      </c>
      <c r="I24" s="3" t="s">
        <v>24</v>
      </c>
      <c r="J24" s="3">
        <v>0.82</v>
      </c>
      <c r="K24" s="3">
        <v>43.667716499999997</v>
      </c>
      <c r="L24">
        <v>-20.159000000000002</v>
      </c>
      <c r="M24" s="3">
        <v>16.335122399999999</v>
      </c>
      <c r="N24" s="3">
        <v>9.7870000000000008</v>
      </c>
      <c r="O24">
        <v>3.1187809924215815</v>
      </c>
      <c r="P24" s="3" t="s">
        <v>25</v>
      </c>
      <c r="Q24" s="3">
        <v>0.87</v>
      </c>
      <c r="R24" s="3">
        <v>42.155719300000001</v>
      </c>
      <c r="S24">
        <v>-20.183</v>
      </c>
      <c r="T24" s="3">
        <v>15.601915999999999</v>
      </c>
      <c r="U24">
        <v>9.8230000000000004</v>
      </c>
      <c r="V24">
        <v>3.1522841500150798</v>
      </c>
      <c r="AK24">
        <f t="shared" si="6"/>
        <v>-20.167666666666669</v>
      </c>
      <c r="AL24">
        <f t="shared" si="7"/>
        <v>1.3316656236957542E-2</v>
      </c>
      <c r="AM24" s="4">
        <v>3</v>
      </c>
      <c r="AN24">
        <f t="shared" si="8"/>
        <v>9.8133333333333344</v>
      </c>
      <c r="AO24">
        <f t="shared" si="9"/>
        <v>2.3072349974229262E-2</v>
      </c>
      <c r="AP24" s="4">
        <v>3</v>
      </c>
      <c r="AQ24">
        <f t="shared" si="10"/>
        <v>3.1586187375035895</v>
      </c>
      <c r="AR24">
        <f t="shared" si="11"/>
        <v>4.335353057636207E-2</v>
      </c>
      <c r="AS24" s="4">
        <v>3</v>
      </c>
    </row>
    <row r="25" spans="1:45" x14ac:dyDescent="0.2">
      <c r="A25" s="3" t="s">
        <v>47</v>
      </c>
      <c r="B25" s="3" t="s">
        <v>23</v>
      </c>
      <c r="C25" s="3">
        <v>0.84</v>
      </c>
      <c r="D25" s="3">
        <v>45.302968999999997</v>
      </c>
      <c r="E25" s="3">
        <v>-20.257000000000001</v>
      </c>
      <c r="F25">
        <v>16.312923999999999</v>
      </c>
      <c r="G25">
        <v>8.7850000000000001</v>
      </c>
      <c r="H25">
        <v>3.2399748710490739</v>
      </c>
      <c r="I25" s="3" t="s">
        <v>24</v>
      </c>
      <c r="J25" s="3">
        <v>0.82</v>
      </c>
      <c r="K25" s="3">
        <v>43.265104600000001</v>
      </c>
      <c r="L25">
        <v>-20.257999999999999</v>
      </c>
      <c r="M25" s="3">
        <v>16.1174654</v>
      </c>
      <c r="N25" s="3">
        <v>8.7520000000000007</v>
      </c>
      <c r="O25">
        <v>3.1317551559109704</v>
      </c>
      <c r="P25" s="3" t="s">
        <v>25</v>
      </c>
      <c r="Q25" s="3">
        <v>0.78</v>
      </c>
      <c r="R25" s="3">
        <v>43.2240015</v>
      </c>
      <c r="S25">
        <v>-20.273</v>
      </c>
      <c r="T25" s="3">
        <v>15.856157700000001</v>
      </c>
      <c r="U25">
        <v>8.7220000000000013</v>
      </c>
      <c r="V25">
        <v>3.1803418396879337</v>
      </c>
      <c r="AK25">
        <f t="shared" si="6"/>
        <v>-20.262666666666664</v>
      </c>
      <c r="AL25">
        <f t="shared" si="7"/>
        <v>8.9628864398320924E-3</v>
      </c>
      <c r="AM25" s="4">
        <v>3</v>
      </c>
      <c r="AN25">
        <f t="shared" si="8"/>
        <v>8.7530000000000001</v>
      </c>
      <c r="AO25">
        <f t="shared" si="9"/>
        <v>3.1511902513176877E-2</v>
      </c>
      <c r="AP25" s="4">
        <v>3</v>
      </c>
      <c r="AQ25">
        <f t="shared" si="10"/>
        <v>3.1840239555493262</v>
      </c>
      <c r="AR25">
        <f t="shared" si="11"/>
        <v>5.4203737593044296E-2</v>
      </c>
      <c r="AS25" s="4">
        <v>3</v>
      </c>
    </row>
    <row r="26" spans="1:45" s="6" customFormat="1" x14ac:dyDescent="0.2">
      <c r="A26" s="5" t="s">
        <v>48</v>
      </c>
      <c r="B26" s="5" t="s">
        <v>49</v>
      </c>
      <c r="C26" s="5">
        <v>0.83</v>
      </c>
      <c r="D26" s="5">
        <v>45.182757500000001</v>
      </c>
      <c r="E26" s="6">
        <v>-18.847999999999999</v>
      </c>
      <c r="F26" s="6">
        <v>16.834659200000001</v>
      </c>
      <c r="G26" s="6">
        <v>14.135999999999999</v>
      </c>
      <c r="H26" s="6">
        <v>3.1312316131313982</v>
      </c>
      <c r="I26" s="5" t="s">
        <v>50</v>
      </c>
      <c r="J26" s="5">
        <v>0.85</v>
      </c>
      <c r="K26" s="5">
        <v>42.374433699999997</v>
      </c>
      <c r="L26" s="5">
        <v>-18.876999999999999</v>
      </c>
      <c r="M26" s="7">
        <v>16.059397300000001</v>
      </c>
      <c r="N26" s="8">
        <v>14.032</v>
      </c>
      <c r="O26" s="6">
        <f>(K26/M26)*(14/12)</f>
        <v>3.0783745113938155</v>
      </c>
      <c r="P26" s="5" t="s">
        <v>51</v>
      </c>
      <c r="Q26" s="5">
        <v>0.84</v>
      </c>
      <c r="R26" s="5">
        <v>42.602835800000001</v>
      </c>
      <c r="S26" s="5">
        <v>-18.858000000000001</v>
      </c>
      <c r="T26" s="5">
        <v>16.132243899999999</v>
      </c>
      <c r="U26" s="6">
        <v>13.378</v>
      </c>
      <c r="V26" s="6">
        <f>(R26/T26)*(14/12)</f>
        <v>3.0809916302674631</v>
      </c>
      <c r="W26" s="5" t="s">
        <v>80</v>
      </c>
      <c r="X26" s="5">
        <v>0.79</v>
      </c>
      <c r="Y26" s="5">
        <v>44.416228099999998</v>
      </c>
      <c r="Z26" s="5">
        <v>-19.306999999999999</v>
      </c>
      <c r="AA26" s="5">
        <v>15.947430000000001</v>
      </c>
      <c r="AB26" s="5">
        <v>13.435</v>
      </c>
      <c r="AC26" s="6">
        <v>3.2493594756856328</v>
      </c>
      <c r="AD26" s="5" t="s">
        <v>81</v>
      </c>
      <c r="AE26" s="5">
        <v>0.79</v>
      </c>
      <c r="AF26" s="5">
        <v>42.945926900000003</v>
      </c>
      <c r="AG26" s="5">
        <v>-18.948</v>
      </c>
      <c r="AH26" s="5">
        <v>15.7370079</v>
      </c>
      <c r="AI26" s="5">
        <v>13.362</v>
      </c>
      <c r="AJ26" s="6">
        <v>3.1838060768421763</v>
      </c>
      <c r="AK26" s="6">
        <f>AVERAGE(S26,Z26,AG26)</f>
        <v>-19.037666666666667</v>
      </c>
      <c r="AL26" s="6">
        <f>STDEV(S26,Z26,AG26)</f>
        <v>0.23755069634360751</v>
      </c>
      <c r="AM26" s="6">
        <v>3</v>
      </c>
      <c r="AN26" s="6">
        <f>AVERAGE(U26,AB26,AI26)</f>
        <v>13.391666666666667</v>
      </c>
      <c r="AO26" s="9">
        <f>STDEV(U26,AB26,AI26)</f>
        <v>3.8370995990895919E-2</v>
      </c>
      <c r="AP26" s="6">
        <v>3</v>
      </c>
      <c r="AQ26" s="6">
        <f>AVERAGE(V26,AC26,AJ26)</f>
        <v>3.1713857275984236</v>
      </c>
      <c r="AR26" s="6">
        <f>STDEV(V26,AC26,AJ26)</f>
        <v>8.4868319467229641E-2</v>
      </c>
      <c r="AS26" s="6">
        <v>3</v>
      </c>
    </row>
    <row r="27" spans="1:45" s="6" customFormat="1" x14ac:dyDescent="0.2">
      <c r="A27" s="5" t="s">
        <v>52</v>
      </c>
      <c r="B27" s="5" t="s">
        <v>49</v>
      </c>
      <c r="C27" s="5">
        <v>0.73</v>
      </c>
      <c r="D27" s="5">
        <v>45.428444800000001</v>
      </c>
      <c r="E27" s="6">
        <v>-19.765999999999998</v>
      </c>
      <c r="F27" s="6">
        <v>16.812115599999998</v>
      </c>
      <c r="G27" s="6">
        <v>10.372999999999999</v>
      </c>
      <c r="H27" s="6">
        <v>3.1524796478717212</v>
      </c>
      <c r="I27" s="5" t="s">
        <v>50</v>
      </c>
      <c r="J27" s="5">
        <v>0.89</v>
      </c>
      <c r="K27" s="5">
        <v>42.018335499999999</v>
      </c>
      <c r="L27" s="5">
        <v>-19.684000000000001</v>
      </c>
      <c r="M27" s="7">
        <v>16.0819957</v>
      </c>
      <c r="N27" s="8">
        <v>10.374000000000001</v>
      </c>
      <c r="O27" s="6">
        <f t="shared" ref="O27:O32" si="12">(K27/M27)*(14/12)</f>
        <v>3.0482156774029403</v>
      </c>
      <c r="P27" s="5" t="s">
        <v>51</v>
      </c>
      <c r="Q27" s="5">
        <v>0.75</v>
      </c>
      <c r="R27" s="5">
        <v>43.397147699999998</v>
      </c>
      <c r="S27" s="5">
        <v>-19.821000000000002</v>
      </c>
      <c r="T27" s="5">
        <v>16.267041599999999</v>
      </c>
      <c r="U27" s="6">
        <v>9.6029999999999998</v>
      </c>
      <c r="V27" s="6">
        <f t="shared" ref="V27:V32" si="13">(R27/T27)*(14/12)</f>
        <v>3.112428608407813</v>
      </c>
      <c r="W27" s="5" t="s">
        <v>80</v>
      </c>
      <c r="X27" s="5">
        <v>0.77</v>
      </c>
      <c r="Y27" s="5">
        <v>43.909674699999997</v>
      </c>
      <c r="Z27" s="5">
        <v>-19.826000000000001</v>
      </c>
      <c r="AA27" s="5">
        <v>16.136625500000001</v>
      </c>
      <c r="AB27" s="5">
        <v>9.6379999999999999</v>
      </c>
      <c r="AC27" s="6">
        <v>3.1746385771093628</v>
      </c>
      <c r="AD27" s="5" t="s">
        <v>81</v>
      </c>
      <c r="AE27" s="5">
        <v>0.83</v>
      </c>
      <c r="AF27" s="5">
        <v>42.946700999999997</v>
      </c>
      <c r="AG27" s="5">
        <v>-19.751000000000001</v>
      </c>
      <c r="AH27" s="5">
        <v>15.651462</v>
      </c>
      <c r="AI27" s="5">
        <v>9.6560000000000006</v>
      </c>
      <c r="AJ27" s="6">
        <v>3.2012654472789825</v>
      </c>
      <c r="AK27" s="6">
        <f>AVERAGE(S27,Z27,AG27)</f>
        <v>-19.799333333333337</v>
      </c>
      <c r="AL27" s="6">
        <f>STDEV(S27,Z27,AG27)</f>
        <v>4.1932485418030262E-2</v>
      </c>
      <c r="AM27" s="6">
        <v>3</v>
      </c>
      <c r="AN27" s="6">
        <f t="shared" ref="AN27:AN32" si="14">AVERAGE(U27,AB27,AI27)</f>
        <v>9.6323333333333334</v>
      </c>
      <c r="AO27" s="9">
        <f t="shared" ref="AO27:AO32" si="15">STDEV(U27,AB27,AI27)</f>
        <v>2.6950572040929922E-2</v>
      </c>
      <c r="AP27" s="6">
        <v>3</v>
      </c>
      <c r="AQ27" s="6">
        <f t="shared" ref="AQ27:AQ32" si="16">AVERAGE(V27,AC27,AJ27)</f>
        <v>3.1627775442653863</v>
      </c>
      <c r="AR27" s="6">
        <f t="shared" ref="AR27:AR32" si="17">STDEV(V27,AC27,AJ27)</f>
        <v>4.5590668565507524E-2</v>
      </c>
      <c r="AS27" s="6">
        <v>3</v>
      </c>
    </row>
    <row r="28" spans="1:45" s="20" customFormat="1" x14ac:dyDescent="0.2">
      <c r="A28" s="16" t="s">
        <v>53</v>
      </c>
      <c r="B28" s="12" t="s">
        <v>49</v>
      </c>
      <c r="C28" s="12">
        <v>0.8</v>
      </c>
      <c r="D28" s="12">
        <v>38.402146700000003</v>
      </c>
      <c r="E28" s="20">
        <v>-20.099999999999998</v>
      </c>
      <c r="F28" s="20">
        <v>14.2433099</v>
      </c>
      <c r="G28" s="20">
        <v>10.428000000000001</v>
      </c>
      <c r="H28" s="20">
        <v>3.1455121595952455</v>
      </c>
      <c r="I28" s="12" t="s">
        <v>50</v>
      </c>
      <c r="J28" s="12">
        <v>0.76</v>
      </c>
      <c r="K28" s="12">
        <v>37.791500999999997</v>
      </c>
      <c r="L28" s="12">
        <v>-20.129000000000001</v>
      </c>
      <c r="M28" s="8">
        <v>14.288397700000001</v>
      </c>
      <c r="N28" s="8">
        <v>10.417999999999999</v>
      </c>
      <c r="O28" s="20">
        <f t="shared" si="12"/>
        <v>3.0857262952584246</v>
      </c>
      <c r="P28" s="16" t="s">
        <v>51</v>
      </c>
      <c r="Q28" s="16">
        <v>0.78</v>
      </c>
      <c r="R28" s="16">
        <v>38.136297300000003</v>
      </c>
      <c r="S28" s="16">
        <v>-20.175999999999998</v>
      </c>
      <c r="T28" s="16">
        <v>14.3365563</v>
      </c>
      <c r="U28" s="17">
        <v>9.6300000000000008</v>
      </c>
      <c r="V28" s="6">
        <f t="shared" si="13"/>
        <v>3.1034193929821212</v>
      </c>
      <c r="W28" s="5" t="s">
        <v>82</v>
      </c>
      <c r="X28" s="5">
        <v>0.85</v>
      </c>
      <c r="Y28" s="5">
        <v>38.979512200000002</v>
      </c>
      <c r="Z28" s="5">
        <v>-20.166</v>
      </c>
      <c r="AA28" s="5">
        <v>14.2086036</v>
      </c>
      <c r="AB28" s="5">
        <v>9.6620000000000008</v>
      </c>
      <c r="AC28" s="6">
        <v>3.2006028774472015</v>
      </c>
      <c r="AD28" s="5" t="s">
        <v>86</v>
      </c>
      <c r="AE28" s="5">
        <v>0.76</v>
      </c>
      <c r="AF28" s="5">
        <v>40.939466299999999</v>
      </c>
      <c r="AG28" s="5">
        <v>-20.183</v>
      </c>
      <c r="AH28" s="5">
        <v>15.256221999999999</v>
      </c>
      <c r="AI28" s="6">
        <v>9.6229999999999993</v>
      </c>
      <c r="AJ28" s="6">
        <v>3.1307037013051682</v>
      </c>
      <c r="AK28" s="17">
        <f t="shared" ref="AK28:AK31" si="18">AVERAGE(S28,Z28,AG28)</f>
        <v>-20.175000000000001</v>
      </c>
      <c r="AL28" s="17">
        <f t="shared" ref="AL28:AL32" si="19">STDEV(S28,Z28,AG28)</f>
        <v>8.5440037453171618E-3</v>
      </c>
      <c r="AM28" s="17">
        <v>3</v>
      </c>
      <c r="AN28" s="17">
        <f t="shared" si="14"/>
        <v>9.6383333333333336</v>
      </c>
      <c r="AO28" s="9">
        <f t="shared" si="15"/>
        <v>2.0792626898334811E-2</v>
      </c>
      <c r="AP28" s="17">
        <v>3</v>
      </c>
      <c r="AQ28" s="17">
        <f t="shared" si="16"/>
        <v>3.1449086572448302</v>
      </c>
      <c r="AR28" s="17">
        <f t="shared" si="17"/>
        <v>5.0124774245171741E-2</v>
      </c>
      <c r="AS28" s="17">
        <v>3</v>
      </c>
    </row>
    <row r="29" spans="1:45" s="6" customFormat="1" x14ac:dyDescent="0.2">
      <c r="A29" s="5" t="s">
        <v>54</v>
      </c>
      <c r="B29" s="5" t="s">
        <v>49</v>
      </c>
      <c r="C29" s="5">
        <v>0.83</v>
      </c>
      <c r="D29" s="5">
        <v>44.996912100000003</v>
      </c>
      <c r="E29" s="6">
        <v>-19.724999999999998</v>
      </c>
      <c r="F29" s="6">
        <v>16.884986399999999</v>
      </c>
      <c r="G29" s="6">
        <v>10.904999999999999</v>
      </c>
      <c r="H29" s="6">
        <v>3.1090577277574831</v>
      </c>
      <c r="I29" s="5" t="s">
        <v>50</v>
      </c>
      <c r="J29" s="5">
        <v>0.77</v>
      </c>
      <c r="K29" s="5">
        <v>45.337887199999997</v>
      </c>
      <c r="L29" s="5">
        <v>-19.753</v>
      </c>
      <c r="M29" s="7">
        <v>17.3240968</v>
      </c>
      <c r="N29" s="8">
        <v>11.02</v>
      </c>
      <c r="O29" s="6">
        <f t="shared" si="12"/>
        <v>3.053215549646048</v>
      </c>
      <c r="P29" s="5" t="s">
        <v>51</v>
      </c>
      <c r="Q29" s="5">
        <v>0.82</v>
      </c>
      <c r="R29" s="5">
        <v>44.049802200000002</v>
      </c>
      <c r="S29" s="5">
        <v>-19.776</v>
      </c>
      <c r="T29" s="5">
        <v>16.687276600000001</v>
      </c>
      <c r="U29" s="6">
        <v>10.203999999999999</v>
      </c>
      <c r="V29" s="6">
        <f t="shared" si="13"/>
        <v>3.0796778367058408</v>
      </c>
      <c r="W29" s="5" t="s">
        <v>80</v>
      </c>
      <c r="X29" s="5">
        <v>0.77</v>
      </c>
      <c r="Y29" s="5">
        <v>42.609864799999997</v>
      </c>
      <c r="Z29" s="5">
        <v>-19.765999999999998</v>
      </c>
      <c r="AA29" s="5">
        <v>15.9909765</v>
      </c>
      <c r="AB29" s="5">
        <v>10.238</v>
      </c>
      <c r="AC29" s="6">
        <v>3.1087225306930648</v>
      </c>
      <c r="AD29" s="5" t="s">
        <v>82</v>
      </c>
      <c r="AE29" s="5">
        <v>0.73</v>
      </c>
      <c r="AF29" s="5">
        <v>41.301258400000002</v>
      </c>
      <c r="AG29" s="5">
        <v>-19.84</v>
      </c>
      <c r="AH29" s="5">
        <v>15.223505100000001</v>
      </c>
      <c r="AI29" s="5">
        <v>10.164999999999999</v>
      </c>
      <c r="AJ29" s="6">
        <v>3.1651581649660083</v>
      </c>
      <c r="AK29" s="6">
        <f t="shared" si="18"/>
        <v>-19.794</v>
      </c>
      <c r="AL29" s="6">
        <f t="shared" si="19"/>
        <v>4.0149719799770042E-2</v>
      </c>
      <c r="AM29" s="6">
        <v>3</v>
      </c>
      <c r="AN29" s="6">
        <f t="shared" si="14"/>
        <v>10.202333333333334</v>
      </c>
      <c r="AO29" s="9">
        <f t="shared" si="15"/>
        <v>3.6528527664461748E-2</v>
      </c>
      <c r="AP29" s="6">
        <v>3</v>
      </c>
      <c r="AQ29" s="6">
        <f t="shared" si="16"/>
        <v>3.117852844121638</v>
      </c>
      <c r="AR29" s="6">
        <f t="shared" si="17"/>
        <v>4.3465429910958954E-2</v>
      </c>
      <c r="AS29" s="6">
        <v>3</v>
      </c>
    </row>
    <row r="30" spans="1:45" s="6" customFormat="1" x14ac:dyDescent="0.2">
      <c r="A30" s="5" t="s">
        <v>55</v>
      </c>
      <c r="B30" s="5" t="s">
        <v>49</v>
      </c>
      <c r="C30" s="5">
        <v>0.81</v>
      </c>
      <c r="D30" s="5">
        <v>38.703261300000001</v>
      </c>
      <c r="E30" s="6">
        <v>-19.638999999999999</v>
      </c>
      <c r="F30" s="6">
        <v>14.5696896</v>
      </c>
      <c r="G30" s="6">
        <v>10.294</v>
      </c>
      <c r="H30" s="6">
        <v>3.0991603863681489</v>
      </c>
      <c r="I30" s="5" t="s">
        <v>50</v>
      </c>
      <c r="J30" s="5">
        <v>0.74</v>
      </c>
      <c r="K30" s="5">
        <v>38.904422699999998</v>
      </c>
      <c r="L30" s="5">
        <v>-19.629000000000001</v>
      </c>
      <c r="M30" s="7">
        <v>14.766282500000001</v>
      </c>
      <c r="N30" s="8">
        <v>10.249000000000001</v>
      </c>
      <c r="O30" s="6">
        <f t="shared" si="12"/>
        <v>3.0737928215852568</v>
      </c>
      <c r="P30" s="5" t="s">
        <v>51</v>
      </c>
      <c r="Q30" s="5">
        <v>0.75</v>
      </c>
      <c r="R30" s="5">
        <v>38.1733689</v>
      </c>
      <c r="S30" s="5">
        <v>-19.736999999999998</v>
      </c>
      <c r="T30" s="5">
        <v>14.4000485</v>
      </c>
      <c r="U30" s="6">
        <v>9.6359999999999992</v>
      </c>
      <c r="V30" s="6">
        <f t="shared" si="13"/>
        <v>3.092739378620843</v>
      </c>
      <c r="W30" s="5" t="s">
        <v>80</v>
      </c>
      <c r="X30" s="5">
        <v>0.84</v>
      </c>
      <c r="Y30" s="5">
        <v>39.228513399999997</v>
      </c>
      <c r="Z30" s="5">
        <v>-19.672999999999998</v>
      </c>
      <c r="AA30" s="5">
        <v>14.650357700000001</v>
      </c>
      <c r="AB30" s="5">
        <v>9.6489999999999991</v>
      </c>
      <c r="AC30" s="6">
        <v>3.1239236545512239</v>
      </c>
      <c r="AD30" s="5" t="s">
        <v>82</v>
      </c>
      <c r="AE30" s="5">
        <v>0.82</v>
      </c>
      <c r="AF30" s="5">
        <v>36.755172700000003</v>
      </c>
      <c r="AG30" s="5">
        <v>-19.696000000000002</v>
      </c>
      <c r="AH30" s="5">
        <v>13.571108600000001</v>
      </c>
      <c r="AI30" s="5">
        <v>9.5869999999999997</v>
      </c>
      <c r="AJ30" s="6">
        <v>3.1597296934656223</v>
      </c>
      <c r="AK30" s="6">
        <f t="shared" si="18"/>
        <v>-19.701999999999998</v>
      </c>
      <c r="AL30" s="6">
        <f t="shared" si="19"/>
        <v>3.2419130154894386E-2</v>
      </c>
      <c r="AM30" s="6">
        <v>3</v>
      </c>
      <c r="AN30" s="6">
        <f t="shared" si="14"/>
        <v>9.6239999999999988</v>
      </c>
      <c r="AO30" s="9">
        <f t="shared" si="15"/>
        <v>3.2695565448543303E-2</v>
      </c>
      <c r="AP30" s="6">
        <v>3</v>
      </c>
      <c r="AQ30" s="6">
        <f t="shared" si="16"/>
        <v>3.1254642422125634</v>
      </c>
      <c r="AR30" s="6">
        <f t="shared" si="17"/>
        <v>3.3521718758252321E-2</v>
      </c>
      <c r="AS30" s="6">
        <v>3</v>
      </c>
    </row>
    <row r="31" spans="1:45" s="6" customFormat="1" x14ac:dyDescent="0.2">
      <c r="A31" s="5" t="s">
        <v>56</v>
      </c>
      <c r="B31" s="5" t="s">
        <v>49</v>
      </c>
      <c r="C31" s="5">
        <v>0.86</v>
      </c>
      <c r="D31" s="5">
        <v>47.844855600000002</v>
      </c>
      <c r="E31" s="6">
        <v>-19.475999999999999</v>
      </c>
      <c r="F31" s="6">
        <v>17.8313579</v>
      </c>
      <c r="G31" s="6">
        <v>9.4290000000000003</v>
      </c>
      <c r="H31" s="6">
        <v>3.1303840410269599</v>
      </c>
      <c r="I31" s="5" t="s">
        <v>50</v>
      </c>
      <c r="J31" s="5">
        <v>0.81</v>
      </c>
      <c r="K31" s="5">
        <v>42.626557099999999</v>
      </c>
      <c r="L31" s="5">
        <v>-19.529</v>
      </c>
      <c r="M31" s="7">
        <v>16.096516699999999</v>
      </c>
      <c r="N31" s="8">
        <v>9.3729999999999993</v>
      </c>
      <c r="O31" s="6">
        <f t="shared" si="12"/>
        <v>3.0895493857583074</v>
      </c>
      <c r="P31" s="5" t="s">
        <v>51</v>
      </c>
      <c r="Q31" s="5">
        <v>0.77</v>
      </c>
      <c r="R31" s="5">
        <v>42.613676400000003</v>
      </c>
      <c r="S31" s="5">
        <v>-19.561</v>
      </c>
      <c r="T31" s="5">
        <v>16.051794099999999</v>
      </c>
      <c r="U31" s="6">
        <v>8.6069999999999993</v>
      </c>
      <c r="V31" s="6">
        <f t="shared" si="13"/>
        <v>3.0972211262042046</v>
      </c>
      <c r="W31" s="5" t="s">
        <v>80</v>
      </c>
      <c r="X31" s="5">
        <v>0.83</v>
      </c>
      <c r="Y31" s="5">
        <v>38.620306399999997</v>
      </c>
      <c r="Z31" s="5">
        <v>-19.61</v>
      </c>
      <c r="AA31" s="5">
        <v>14.370471</v>
      </c>
      <c r="AB31" s="5">
        <v>8.5909999999999993</v>
      </c>
      <c r="AC31" s="6">
        <v>3.1353895173883539</v>
      </c>
      <c r="AD31" s="5" t="s">
        <v>82</v>
      </c>
      <c r="AE31" s="5">
        <v>0.8</v>
      </c>
      <c r="AF31" s="5">
        <v>40.564019899999998</v>
      </c>
      <c r="AG31" s="5">
        <v>-19.661999999999999</v>
      </c>
      <c r="AH31" s="5">
        <v>14.856183400000001</v>
      </c>
      <c r="AI31" s="5">
        <v>8.5730000000000004</v>
      </c>
      <c r="AJ31" s="6">
        <v>3.18552138251964</v>
      </c>
      <c r="AK31" s="6">
        <f t="shared" si="18"/>
        <v>-19.611000000000001</v>
      </c>
      <c r="AL31" s="6">
        <f t="shared" si="19"/>
        <v>5.0507425196697112E-2</v>
      </c>
      <c r="AM31" s="6">
        <v>3</v>
      </c>
      <c r="AN31" s="6">
        <f t="shared" si="14"/>
        <v>8.5903333333333336</v>
      </c>
      <c r="AO31" s="9">
        <f t="shared" si="15"/>
        <v>1.7009801096230213E-2</v>
      </c>
      <c r="AP31" s="6">
        <v>3</v>
      </c>
      <c r="AQ31" s="6">
        <f t="shared" si="16"/>
        <v>3.1393773420373994</v>
      </c>
      <c r="AR31" s="6">
        <f t="shared" si="17"/>
        <v>4.4284996053026215E-2</v>
      </c>
      <c r="AS31" s="6">
        <v>3</v>
      </c>
    </row>
    <row r="32" spans="1:45" s="6" customFormat="1" x14ac:dyDescent="0.2">
      <c r="A32" s="5" t="s">
        <v>57</v>
      </c>
      <c r="B32" s="5" t="s">
        <v>49</v>
      </c>
      <c r="C32" s="5">
        <v>0.83</v>
      </c>
      <c r="D32" s="5">
        <v>45.033993799999998</v>
      </c>
      <c r="E32" s="6">
        <v>-20.187999999999999</v>
      </c>
      <c r="F32" s="6">
        <v>16.5884456</v>
      </c>
      <c r="G32" s="6">
        <v>9.6010000000000009</v>
      </c>
      <c r="H32" s="6">
        <v>3.1672442795564484</v>
      </c>
      <c r="I32" s="5" t="s">
        <v>50</v>
      </c>
      <c r="J32" s="5">
        <v>0.76</v>
      </c>
      <c r="K32" s="5">
        <v>44.600332299999998</v>
      </c>
      <c r="L32" s="5">
        <v>-20.22</v>
      </c>
      <c r="M32" s="7">
        <v>16.843228100000001</v>
      </c>
      <c r="N32" s="8">
        <v>9.6229999999999993</v>
      </c>
      <c r="O32" s="6">
        <f t="shared" si="12"/>
        <v>3.0892962268121669</v>
      </c>
      <c r="P32" s="5" t="s">
        <v>51</v>
      </c>
      <c r="Q32" s="5">
        <v>0.77</v>
      </c>
      <c r="R32" s="5">
        <v>42.072254299999997</v>
      </c>
      <c r="S32" s="5">
        <v>-20.279</v>
      </c>
      <c r="T32" s="5">
        <v>15.702691</v>
      </c>
      <c r="U32" s="6">
        <v>9.0779999999999994</v>
      </c>
      <c r="V32" s="6">
        <f t="shared" si="13"/>
        <v>3.1258525486703737</v>
      </c>
      <c r="W32" s="5" t="s">
        <v>80</v>
      </c>
      <c r="X32" s="5">
        <v>0.83</v>
      </c>
      <c r="Y32" s="5">
        <v>43.581951599999996</v>
      </c>
      <c r="Z32" s="5">
        <v>-20.254999999999999</v>
      </c>
      <c r="AA32" s="5">
        <v>16.0490678</v>
      </c>
      <c r="AB32" s="5">
        <v>9.093</v>
      </c>
      <c r="AC32" s="6">
        <v>3.1681347997046907</v>
      </c>
      <c r="AD32" s="5" t="s">
        <v>82</v>
      </c>
      <c r="AE32" s="5">
        <v>0.8</v>
      </c>
      <c r="AF32" s="5">
        <v>42.205838</v>
      </c>
      <c r="AG32" s="5">
        <v>-20.247</v>
      </c>
      <c r="AH32" s="5">
        <v>15.3318011</v>
      </c>
      <c r="AI32" s="5">
        <v>9.1630000000000003</v>
      </c>
      <c r="AJ32" s="6">
        <v>3.2116346939390792</v>
      </c>
      <c r="AK32" s="6">
        <f>AVERAGE(S32,Z32,AG32)</f>
        <v>-20.260333333333332</v>
      </c>
      <c r="AL32" s="6">
        <f t="shared" si="19"/>
        <v>1.665332799572922E-2</v>
      </c>
      <c r="AM32" s="6">
        <v>3</v>
      </c>
      <c r="AN32" s="6">
        <f t="shared" si="14"/>
        <v>9.1113333333333326</v>
      </c>
      <c r="AO32" s="9">
        <f t="shared" si="15"/>
        <v>4.53688586293877E-2</v>
      </c>
      <c r="AP32" s="6">
        <v>3</v>
      </c>
      <c r="AQ32" s="6">
        <f t="shared" si="16"/>
        <v>3.1685406807713812</v>
      </c>
      <c r="AR32" s="6">
        <f t="shared" si="17"/>
        <v>4.289251293997063E-2</v>
      </c>
      <c r="AS32" s="6">
        <v>3</v>
      </c>
    </row>
    <row r="33" spans="1:45" x14ac:dyDescent="0.2">
      <c r="A33" s="3" t="s">
        <v>58</v>
      </c>
      <c r="B33" s="3" t="s">
        <v>59</v>
      </c>
      <c r="C33" s="3">
        <v>0.83</v>
      </c>
      <c r="D33" s="3">
        <v>44.7460339</v>
      </c>
      <c r="E33">
        <v>-19.647000000000002</v>
      </c>
      <c r="F33">
        <v>16.6822488</v>
      </c>
      <c r="G33">
        <v>9.0170000000000012</v>
      </c>
      <c r="H33">
        <v>3.1292967058893564</v>
      </c>
      <c r="I33" s="3" t="s">
        <v>60</v>
      </c>
      <c r="J33" s="3">
        <v>0.78</v>
      </c>
      <c r="K33" s="3">
        <v>44.963833800000003</v>
      </c>
      <c r="L33" s="3">
        <v>-19.600000000000001</v>
      </c>
      <c r="M33">
        <v>16.857342200000001</v>
      </c>
      <c r="N33">
        <v>9.0080000000000009</v>
      </c>
      <c r="O33">
        <v>3.1118669525496139</v>
      </c>
      <c r="P33" s="3" t="s">
        <v>61</v>
      </c>
      <c r="Q33" s="3">
        <v>0.82</v>
      </c>
      <c r="R33" s="3">
        <v>44.788889699999999</v>
      </c>
      <c r="S33" s="3">
        <v>-19.635999999999999</v>
      </c>
      <c r="T33">
        <v>16.653965599999999</v>
      </c>
      <c r="U33">
        <v>9.020999999999999</v>
      </c>
      <c r="V33">
        <v>3.1376133411732283</v>
      </c>
      <c r="AK33">
        <f>AVERAGE(E33,L33,S33)</f>
        <v>-19.627666666666666</v>
      </c>
      <c r="AL33">
        <f>STDEV(E33,L33,S33)</f>
        <v>2.4583192089989589E-2</v>
      </c>
      <c r="AM33">
        <v>3</v>
      </c>
      <c r="AN33">
        <f>AVERAGE(G33,N33,U33)</f>
        <v>9.0153333333333325</v>
      </c>
      <c r="AO33">
        <f>STDEV(G33,N33,U33)</f>
        <v>6.6583281184786373E-3</v>
      </c>
      <c r="AP33">
        <v>3</v>
      </c>
      <c r="AQ33">
        <f>AVERAGE(H33,O33,V33)</f>
        <v>3.1262589998707333</v>
      </c>
      <c r="AR33">
        <f>STDEV(H33,O33,V33)</f>
        <v>1.3139249414682409E-2</v>
      </c>
      <c r="AS33">
        <v>3</v>
      </c>
    </row>
    <row r="34" spans="1:45" s="6" customFormat="1" x14ac:dyDescent="0.2">
      <c r="A34" s="5" t="s">
        <v>62</v>
      </c>
      <c r="B34" s="5" t="s">
        <v>59</v>
      </c>
      <c r="C34" s="5">
        <v>0.89</v>
      </c>
      <c r="D34" s="8">
        <v>52.377554600000003</v>
      </c>
      <c r="E34" s="6">
        <v>-19.909000000000002</v>
      </c>
      <c r="F34" s="10">
        <v>19.487415500000001</v>
      </c>
      <c r="G34" s="6">
        <v>9.5680000000000014</v>
      </c>
      <c r="H34" s="6">
        <v>3.1357235151748748</v>
      </c>
      <c r="I34" s="5" t="s">
        <v>60</v>
      </c>
      <c r="J34" s="5">
        <v>0.9</v>
      </c>
      <c r="K34" s="5">
        <v>45.381976799999997</v>
      </c>
      <c r="L34" s="5">
        <v>-19.846</v>
      </c>
      <c r="M34" s="6">
        <v>17.0087504</v>
      </c>
      <c r="N34" s="6">
        <v>9.5990000000000002</v>
      </c>
      <c r="O34" s="6">
        <v>3.1128471142712519</v>
      </c>
      <c r="P34" s="5" t="s">
        <v>61</v>
      </c>
      <c r="Q34" s="5">
        <v>0.73</v>
      </c>
      <c r="R34" s="5">
        <v>46.944972200000002</v>
      </c>
      <c r="S34" s="5">
        <v>-19.933</v>
      </c>
      <c r="T34" s="6">
        <v>17.481500700000002</v>
      </c>
      <c r="U34" s="6">
        <v>9.5869999999999997</v>
      </c>
      <c r="V34" s="6">
        <v>3.1329766919457511</v>
      </c>
      <c r="W34" s="5" t="s">
        <v>82</v>
      </c>
      <c r="X34" s="5">
        <v>0.76</v>
      </c>
      <c r="Y34" s="5">
        <v>45.186962200000004</v>
      </c>
      <c r="Z34" s="5">
        <v>-19.867999999999999</v>
      </c>
      <c r="AA34" s="5">
        <v>16.590447999999999</v>
      </c>
      <c r="AB34" s="5">
        <v>9.5419999999999998</v>
      </c>
      <c r="AC34" s="6">
        <v>3.177618986941563</v>
      </c>
      <c r="AK34" s="6">
        <f>AVERAGE(L34,S34,Z34)</f>
        <v>-19.882333333333332</v>
      </c>
      <c r="AL34" s="6">
        <f>STDEV(L34,S34,Z34)</f>
        <v>4.5236416008934022E-2</v>
      </c>
      <c r="AM34" s="6">
        <v>3</v>
      </c>
      <c r="AN34" s="6">
        <f>AVERAGE(N34,U34,AB34)</f>
        <v>9.5760000000000005</v>
      </c>
      <c r="AO34" s="6">
        <f>STDEV(N34,U34,AB34)</f>
        <v>3.0049958402633574E-2</v>
      </c>
      <c r="AP34" s="6">
        <v>3</v>
      </c>
      <c r="AQ34" s="6">
        <f>AVERAGE(O34,V34,AC34)</f>
        <v>3.141147597719522</v>
      </c>
      <c r="AR34" s="6">
        <f>STDEV(O34,V34,AC34)</f>
        <v>3.3149987151997934E-2</v>
      </c>
      <c r="AS34" s="6">
        <v>3</v>
      </c>
    </row>
    <row r="35" spans="1:45" x14ac:dyDescent="0.2">
      <c r="A35" s="3" t="s">
        <v>63</v>
      </c>
      <c r="B35" s="3" t="s">
        <v>59</v>
      </c>
      <c r="C35" s="3">
        <v>0.83</v>
      </c>
      <c r="D35" s="3">
        <v>46.673842</v>
      </c>
      <c r="E35">
        <v>-19.749000000000002</v>
      </c>
      <c r="F35">
        <v>17.432636299999999</v>
      </c>
      <c r="G35">
        <v>10.212000000000002</v>
      </c>
      <c r="H35">
        <v>3.1236133611453063</v>
      </c>
      <c r="I35" s="3" t="s">
        <v>60</v>
      </c>
      <c r="J35" s="3">
        <v>0.87</v>
      </c>
      <c r="K35" s="3">
        <v>43.969583200000002</v>
      </c>
      <c r="L35" s="3">
        <v>-19.626000000000001</v>
      </c>
      <c r="M35">
        <v>16.499023399999999</v>
      </c>
      <c r="N35">
        <v>10.234999999999999</v>
      </c>
      <c r="O35">
        <v>3.1091444519477847</v>
      </c>
      <c r="P35" s="3" t="s">
        <v>61</v>
      </c>
      <c r="Q35" s="3">
        <v>0.77</v>
      </c>
      <c r="R35" s="3">
        <v>44.430675399999998</v>
      </c>
      <c r="S35" s="3">
        <v>-19.731999999999999</v>
      </c>
      <c r="T35">
        <v>16.5714054</v>
      </c>
      <c r="U35">
        <v>10.209</v>
      </c>
      <c r="V35">
        <v>3.1280260614870157</v>
      </c>
      <c r="AK35">
        <f>AVERAGE(E35,L35,S35)</f>
        <v>-19.702333333333332</v>
      </c>
      <c r="AL35">
        <f>STDEV(E35,L35,S35)</f>
        <v>6.6650831452678277E-2</v>
      </c>
      <c r="AM35">
        <v>3</v>
      </c>
      <c r="AN35">
        <f>AVERAGE(G35,N35,U35)</f>
        <v>10.218666666666667</v>
      </c>
      <c r="AO35">
        <f>STDEV(G35,N35,U35)</f>
        <v>1.4224392195567355E-2</v>
      </c>
      <c r="AP35">
        <v>3</v>
      </c>
      <c r="AQ35">
        <f>AVERAGE(H35,O35,V35)</f>
        <v>3.1202612915267025</v>
      </c>
      <c r="AR35">
        <f>STDEV(H35,O35,V35)</f>
        <v>9.8770477747134201E-3</v>
      </c>
      <c r="AS35">
        <v>3</v>
      </c>
    </row>
    <row r="36" spans="1:45" s="6" customFormat="1" x14ac:dyDescent="0.2">
      <c r="A36" s="5" t="s">
        <v>64</v>
      </c>
      <c r="B36" s="5" t="s">
        <v>59</v>
      </c>
      <c r="C36" s="5">
        <v>0.81</v>
      </c>
      <c r="D36" s="8">
        <v>50.639574699999997</v>
      </c>
      <c r="E36" s="6">
        <v>-20.274000000000001</v>
      </c>
      <c r="F36" s="10">
        <v>18.400757299999999</v>
      </c>
      <c r="G36" s="6">
        <v>10.25</v>
      </c>
      <c r="H36" s="6">
        <v>3.2107104535674016</v>
      </c>
      <c r="I36" s="5" t="s">
        <v>60</v>
      </c>
      <c r="J36" s="5">
        <v>0.77</v>
      </c>
      <c r="K36" s="5">
        <v>45.613057499999996</v>
      </c>
      <c r="L36" s="5">
        <v>-20.05</v>
      </c>
      <c r="M36" s="6">
        <v>16.953520999999999</v>
      </c>
      <c r="N36" s="6">
        <v>10.237</v>
      </c>
      <c r="O36" s="6">
        <v>3.1388897769377819</v>
      </c>
      <c r="P36" s="5" t="s">
        <v>61</v>
      </c>
      <c r="Q36" s="5">
        <v>0.82</v>
      </c>
      <c r="R36" s="5">
        <v>44.974683599999999</v>
      </c>
      <c r="S36" s="5">
        <v>-20.068000000000001</v>
      </c>
      <c r="T36" s="6">
        <v>16.645632800000001</v>
      </c>
      <c r="U36" s="6">
        <v>10.219999999999999</v>
      </c>
      <c r="V36" s="6">
        <v>3.1522060368891469</v>
      </c>
      <c r="W36" s="5" t="s">
        <v>82</v>
      </c>
      <c r="X36" s="5">
        <v>0.88</v>
      </c>
      <c r="Y36" s="5">
        <v>45.3394452</v>
      </c>
      <c r="Z36" s="5">
        <v>-20.048999999999999</v>
      </c>
      <c r="AA36" s="5">
        <v>16.522160599999999</v>
      </c>
      <c r="AB36" s="5">
        <v>10.228999999999999</v>
      </c>
      <c r="AC36" s="6">
        <v>3.2015195034479937</v>
      </c>
      <c r="AK36" s="6">
        <f>AVERAGE(L36,S36,Z36)</f>
        <v>-20.055666666666667</v>
      </c>
      <c r="AL36" s="6">
        <f>STDEV(L36,S36,Z36)</f>
        <v>1.0692676621564401E-2</v>
      </c>
      <c r="AM36" s="6">
        <v>3</v>
      </c>
      <c r="AN36" s="6">
        <f>AVERAGE(N36,U36,AB36)</f>
        <v>10.228666666666667</v>
      </c>
      <c r="AO36" s="6">
        <f>STDEV(N36,U36,AB36)</f>
        <v>8.5049005481159946E-3</v>
      </c>
      <c r="AP36" s="6">
        <v>3</v>
      </c>
      <c r="AQ36" s="6">
        <f>AVERAGE(O36,V36,AC36)</f>
        <v>3.1642051057583074</v>
      </c>
      <c r="AR36" s="6">
        <f>STDEV(O36,V36,AC36)</f>
        <v>3.2993997953887411E-2</v>
      </c>
      <c r="AS36" s="6">
        <v>3</v>
      </c>
    </row>
    <row r="37" spans="1:45" x14ac:dyDescent="0.2">
      <c r="A37" s="3" t="s">
        <v>65</v>
      </c>
      <c r="B37" s="3" t="s">
        <v>59</v>
      </c>
      <c r="C37" s="3">
        <v>0.77</v>
      </c>
      <c r="D37" s="3">
        <v>44.539514699999998</v>
      </c>
      <c r="E37">
        <v>-19.350000000000001</v>
      </c>
      <c r="F37">
        <v>16.629656700000002</v>
      </c>
      <c r="G37">
        <v>8.3440000000000012</v>
      </c>
      <c r="H37">
        <v>3.1247047421008993</v>
      </c>
      <c r="I37" s="3" t="s">
        <v>60</v>
      </c>
      <c r="J37" s="3">
        <v>0.81</v>
      </c>
      <c r="K37" s="3">
        <v>44.741294699999997</v>
      </c>
      <c r="L37" s="3">
        <v>-19.332000000000001</v>
      </c>
      <c r="M37">
        <v>16.733615700000001</v>
      </c>
      <c r="N37">
        <v>8.39</v>
      </c>
      <c r="O37">
        <v>3.1193603394393716</v>
      </c>
      <c r="P37" s="3" t="s">
        <v>61</v>
      </c>
      <c r="Q37" s="3">
        <v>0.85</v>
      </c>
      <c r="R37" s="3">
        <v>43.584358000000002</v>
      </c>
      <c r="S37" s="3">
        <v>-19.29</v>
      </c>
      <c r="T37">
        <v>16.222624799999998</v>
      </c>
      <c r="U37">
        <v>8.3719999999999999</v>
      </c>
      <c r="V37">
        <v>3.1344137150152593</v>
      </c>
      <c r="AK37">
        <f>AVERAGE(E37,L37,S37)</f>
        <v>-19.324000000000002</v>
      </c>
      <c r="AL37">
        <f>STDEV(E37,L37,S37)</f>
        <v>3.078960863668247E-2</v>
      </c>
      <c r="AM37">
        <v>3</v>
      </c>
      <c r="AN37">
        <f>AVERAGE(G37,N37,U37)</f>
        <v>8.3686666666666678</v>
      </c>
      <c r="AO37">
        <f>STDEV(G37,N37,U37)</f>
        <v>2.3180451534284566E-2</v>
      </c>
      <c r="AP37">
        <v>3</v>
      </c>
      <c r="AQ37">
        <f>AVERAGE(H37,O37,V37)</f>
        <v>3.1261595988518436</v>
      </c>
      <c r="AR37">
        <f>STDEV(H37,O37,V37)</f>
        <v>7.6314143631117859E-3</v>
      </c>
      <c r="AS37">
        <v>3</v>
      </c>
    </row>
    <row r="38" spans="1:45" x14ac:dyDescent="0.2">
      <c r="A38" s="3" t="s">
        <v>66</v>
      </c>
      <c r="B38" s="3" t="s">
        <v>59</v>
      </c>
      <c r="C38" s="3">
        <v>0.81</v>
      </c>
      <c r="D38" s="3">
        <v>46.697436699999997</v>
      </c>
      <c r="E38">
        <v>-19.864999999999998</v>
      </c>
      <c r="F38">
        <v>17.7486861</v>
      </c>
      <c r="G38">
        <v>9.7320000000000011</v>
      </c>
      <c r="H38">
        <v>3.0695423035661586</v>
      </c>
      <c r="I38" s="3" t="s">
        <v>60</v>
      </c>
      <c r="J38" s="3">
        <v>0.74</v>
      </c>
      <c r="K38" s="3">
        <v>44.358042500000003</v>
      </c>
      <c r="L38" s="3">
        <v>-19.913</v>
      </c>
      <c r="M38">
        <v>16.569465300000001</v>
      </c>
      <c r="N38">
        <v>9.7320000000000011</v>
      </c>
      <c r="O38">
        <v>3.1232781895100343</v>
      </c>
      <c r="P38" s="3" t="s">
        <v>61</v>
      </c>
      <c r="Q38" s="3">
        <v>0.78</v>
      </c>
      <c r="R38" s="3">
        <v>42.813817299999997</v>
      </c>
      <c r="S38" s="3">
        <v>-19.903000000000002</v>
      </c>
      <c r="T38">
        <v>15.8018628</v>
      </c>
      <c r="U38">
        <v>10.061999999999999</v>
      </c>
      <c r="V38">
        <v>3.160985141363629</v>
      </c>
      <c r="AK38">
        <f>AVERAGE(E38,L38,S38)</f>
        <v>-19.893666666666665</v>
      </c>
      <c r="AL38">
        <f>STDEV(E38,L38,S38)</f>
        <v>2.5324559884298169E-2</v>
      </c>
      <c r="AM38">
        <v>3</v>
      </c>
      <c r="AN38">
        <f>AVERAGE(G38,N38,U38)</f>
        <v>9.8420000000000005</v>
      </c>
      <c r="AO38">
        <f>STDEV(G38,N38,U38)</f>
        <v>0.1905255888325755</v>
      </c>
      <c r="AP38">
        <v>3</v>
      </c>
      <c r="AQ38">
        <f>AVERAGE(H38,O38,V38)</f>
        <v>3.1179352114799403</v>
      </c>
      <c r="AR38">
        <f>STDEV(H38,O38,V38)</f>
        <v>4.5954963897126104E-2</v>
      </c>
      <c r="AS38">
        <v>3</v>
      </c>
    </row>
    <row r="39" spans="1:45" x14ac:dyDescent="0.2">
      <c r="A39" s="3" t="s">
        <v>67</v>
      </c>
      <c r="B39" s="3" t="s">
        <v>59</v>
      </c>
      <c r="C39" s="3">
        <v>0.75</v>
      </c>
      <c r="D39" s="3">
        <v>36.628653300000003</v>
      </c>
      <c r="E39">
        <v>-19.904</v>
      </c>
      <c r="F39">
        <v>13.801439999999999</v>
      </c>
      <c r="G39">
        <v>10.233000000000001</v>
      </c>
      <c r="H39">
        <v>3.0963021865834297</v>
      </c>
      <c r="I39" s="3" t="s">
        <v>60</v>
      </c>
      <c r="J39" s="3">
        <v>0.79</v>
      </c>
      <c r="K39" s="3">
        <v>45.722201400000003</v>
      </c>
      <c r="L39" s="3">
        <v>-19.899999999999999</v>
      </c>
      <c r="M39">
        <v>17.111023100000001</v>
      </c>
      <c r="N39">
        <v>10.248000000000001</v>
      </c>
      <c r="O39">
        <v>3.1174388572942786</v>
      </c>
      <c r="P39" s="3" t="s">
        <v>61</v>
      </c>
      <c r="Q39" s="3">
        <v>0.75</v>
      </c>
      <c r="R39" s="3">
        <v>42.889138199999998</v>
      </c>
      <c r="S39" s="3">
        <v>-19.932000000000002</v>
      </c>
      <c r="T39">
        <v>15.988701799999999</v>
      </c>
      <c r="U39">
        <v>10.212</v>
      </c>
      <c r="V39">
        <v>3.1295428813363699</v>
      </c>
      <c r="AK39">
        <f>AVERAGE(E39,L39,S39)</f>
        <v>-19.912000000000003</v>
      </c>
      <c r="AL39">
        <f>STDEV(E39,L39,S39)</f>
        <v>1.7435595774164443E-2</v>
      </c>
      <c r="AM39">
        <v>3</v>
      </c>
      <c r="AN39">
        <f>AVERAGE(G39,N39,U39)</f>
        <v>10.231</v>
      </c>
      <c r="AO39">
        <f>STDEV(G39,N39,U39)</f>
        <v>1.8083141320025808E-2</v>
      </c>
      <c r="AP39">
        <v>3</v>
      </c>
      <c r="AQ39">
        <f>AVERAGE(H39,O39,V39)</f>
        <v>3.1144279750713593</v>
      </c>
      <c r="AR39">
        <f>STDEV(H39,O39,V39)</f>
        <v>1.6823644246558325E-2</v>
      </c>
      <c r="AS39">
        <v>3</v>
      </c>
    </row>
    <row r="40" spans="1:45" s="6" customFormat="1" x14ac:dyDescent="0.2">
      <c r="A40" s="5" t="s">
        <v>68</v>
      </c>
      <c r="B40" s="5" t="s">
        <v>59</v>
      </c>
      <c r="C40" s="5">
        <v>0.8</v>
      </c>
      <c r="D40" s="8">
        <v>50.608416699999999</v>
      </c>
      <c r="E40" s="6">
        <v>-19.677</v>
      </c>
      <c r="F40" s="10">
        <v>19.1177563</v>
      </c>
      <c r="G40" s="6">
        <v>10.061</v>
      </c>
      <c r="H40" s="6">
        <v>3.0883934228551011</v>
      </c>
      <c r="I40" s="5" t="s">
        <v>60</v>
      </c>
      <c r="J40" s="5">
        <v>0.82</v>
      </c>
      <c r="K40" s="5">
        <v>45.461742299999997</v>
      </c>
      <c r="L40" s="5">
        <v>-19.689</v>
      </c>
      <c r="M40" s="6">
        <v>17.050409299999998</v>
      </c>
      <c r="N40" s="6">
        <v>10.069000000000001</v>
      </c>
      <c r="O40" s="6">
        <v>3.1106994803931189</v>
      </c>
      <c r="P40" s="5" t="s">
        <v>61</v>
      </c>
      <c r="Q40" s="5">
        <v>0.82</v>
      </c>
      <c r="R40" s="5">
        <v>44.935989300000003</v>
      </c>
      <c r="S40" s="5">
        <v>-19.705000000000002</v>
      </c>
      <c r="T40" s="6">
        <v>16.8355687</v>
      </c>
      <c r="U40" s="6">
        <v>10.082999999999998</v>
      </c>
      <c r="V40" s="6">
        <v>3.1139619803873928</v>
      </c>
      <c r="W40" s="5" t="s">
        <v>82</v>
      </c>
      <c r="X40" s="5">
        <v>0.83</v>
      </c>
      <c r="Y40" s="5">
        <v>43.610258299999998</v>
      </c>
      <c r="Z40" s="5">
        <v>-19.71</v>
      </c>
      <c r="AA40" s="5">
        <v>15.972809</v>
      </c>
      <c r="AB40" s="5">
        <v>10.019</v>
      </c>
      <c r="AC40" s="6">
        <v>3.185327933448233</v>
      </c>
      <c r="AK40" s="6">
        <f>AVERAGE(L40,S40,Z40)</f>
        <v>-19.701333333333334</v>
      </c>
      <c r="AL40" s="6">
        <f>STDEV(L40,S40,Z40)</f>
        <v>1.0969655114603504E-2</v>
      </c>
      <c r="AM40" s="6">
        <v>3</v>
      </c>
      <c r="AN40" s="6">
        <f>AVERAGE(N40,U40,AB40)</f>
        <v>10.057</v>
      </c>
      <c r="AO40" s="6">
        <f>STDEV(N40,U40,AB40)</f>
        <v>3.3645207682520904E-2</v>
      </c>
      <c r="AP40" s="6">
        <v>3</v>
      </c>
      <c r="AQ40" s="6">
        <f>AVERAGE(O40,V40,AC40)</f>
        <v>3.1366631314095819</v>
      </c>
      <c r="AR40" s="6">
        <f>STDEV(O40,V40,AC40)</f>
        <v>4.2176512357578896E-2</v>
      </c>
      <c r="AS40" s="6">
        <v>3</v>
      </c>
    </row>
    <row r="41" spans="1:45" x14ac:dyDescent="0.2">
      <c r="A41" s="3" t="s">
        <v>69</v>
      </c>
      <c r="B41" s="3" t="s">
        <v>59</v>
      </c>
      <c r="C41" s="3">
        <v>0.79</v>
      </c>
      <c r="D41" s="3">
        <v>39.7947171</v>
      </c>
      <c r="E41">
        <v>-19.585000000000001</v>
      </c>
      <c r="F41">
        <v>14.692762800000001</v>
      </c>
      <c r="G41">
        <v>10.279</v>
      </c>
      <c r="H41">
        <v>3.1598665670965569</v>
      </c>
      <c r="I41" s="3" t="s">
        <v>60</v>
      </c>
      <c r="J41" s="3">
        <v>0.82</v>
      </c>
      <c r="K41" s="3">
        <v>44.043692999999998</v>
      </c>
      <c r="L41" s="3">
        <v>-19.367000000000001</v>
      </c>
      <c r="M41">
        <v>16.415732299999998</v>
      </c>
      <c r="N41">
        <v>10.219000000000001</v>
      </c>
      <c r="O41">
        <v>3.1301867964793755</v>
      </c>
      <c r="P41" s="3" t="s">
        <v>61</v>
      </c>
      <c r="Q41" s="3">
        <v>0.89</v>
      </c>
      <c r="R41" s="3">
        <v>43.4695052</v>
      </c>
      <c r="S41" s="3">
        <v>-19.399000000000001</v>
      </c>
      <c r="T41">
        <v>16.170333500000002</v>
      </c>
      <c r="U41">
        <v>10.209</v>
      </c>
      <c r="V41">
        <v>3.1362632522905804</v>
      </c>
      <c r="AK41">
        <f>AVERAGE(E41,L41,S41)</f>
        <v>-19.450333333333333</v>
      </c>
      <c r="AL41">
        <f>STDEV(E41,L41,S41)</f>
        <v>0.11771717518413924</v>
      </c>
      <c r="AM41">
        <v>3</v>
      </c>
      <c r="AN41">
        <f>AVERAGE(G41,N41,U41)</f>
        <v>10.235666666666667</v>
      </c>
      <c r="AO41">
        <f>STDEV(G41,N41,U41)</f>
        <v>3.7859388972001647E-2</v>
      </c>
      <c r="AP41">
        <v>3</v>
      </c>
      <c r="AQ41">
        <f>AVERAGE(H41,O41,V41)</f>
        <v>3.1421055386221712</v>
      </c>
      <c r="AR41">
        <f>STDEV(H41,O41,V41)</f>
        <v>1.5678693445480178E-2</v>
      </c>
      <c r="AS41">
        <v>3</v>
      </c>
    </row>
    <row r="42" spans="1:45" s="6" customFormat="1" x14ac:dyDescent="0.2">
      <c r="A42" s="5" t="s">
        <v>70</v>
      </c>
      <c r="B42" s="5" t="s">
        <v>59</v>
      </c>
      <c r="C42" s="5">
        <v>0.9</v>
      </c>
      <c r="D42" s="5">
        <v>49.128007500000002</v>
      </c>
      <c r="E42" s="6">
        <v>-19.62</v>
      </c>
      <c r="F42" s="10">
        <v>18.397205700000001</v>
      </c>
      <c r="G42" s="6">
        <v>10.817</v>
      </c>
      <c r="H42" s="6">
        <v>3.1154736042332778</v>
      </c>
      <c r="I42" s="5" t="s">
        <v>60</v>
      </c>
      <c r="J42" s="5">
        <v>0.73</v>
      </c>
      <c r="K42" s="5">
        <v>46.480360900000001</v>
      </c>
      <c r="L42" s="5">
        <v>-19.648</v>
      </c>
      <c r="M42" s="6">
        <v>17.348841400000001</v>
      </c>
      <c r="N42" s="6">
        <v>10.809000000000001</v>
      </c>
      <c r="O42" s="6">
        <v>3.1256892876239371</v>
      </c>
      <c r="P42" s="5" t="s">
        <v>61</v>
      </c>
      <c r="Q42" s="5">
        <v>0.87</v>
      </c>
      <c r="R42" s="5">
        <v>44.391466600000001</v>
      </c>
      <c r="S42" s="5">
        <v>-19.603999999999999</v>
      </c>
      <c r="T42" s="6">
        <v>16.525225299999999</v>
      </c>
      <c r="U42" s="6">
        <v>10.806999999999999</v>
      </c>
      <c r="V42" s="6">
        <v>3.1339992905674134</v>
      </c>
      <c r="W42" s="5" t="s">
        <v>82</v>
      </c>
      <c r="X42" s="5">
        <v>0.82</v>
      </c>
      <c r="Y42" s="5">
        <v>43.801479200000003</v>
      </c>
      <c r="Z42" s="5">
        <v>-19.64</v>
      </c>
      <c r="AA42" s="5">
        <v>16.002078600000001</v>
      </c>
      <c r="AB42" s="5">
        <v>10.773</v>
      </c>
      <c r="AC42" s="6">
        <v>3.193442990170873</v>
      </c>
      <c r="AK42" s="6">
        <f>AVERAGE(L42,S42,Z42)</f>
        <v>-19.630666666666666</v>
      </c>
      <c r="AL42" s="6">
        <f>STDEV(L42,S42,Z42)</f>
        <v>2.3437861108329711E-2</v>
      </c>
      <c r="AM42" s="6">
        <v>3</v>
      </c>
      <c r="AN42" s="6">
        <f>AVERAGE(N42,U42,AB42)</f>
        <v>10.796333333333331</v>
      </c>
      <c r="AO42" s="6">
        <f>STDEV(N42,U42,AB42)</f>
        <v>2.0231987873991501E-2</v>
      </c>
      <c r="AP42" s="6">
        <v>3</v>
      </c>
      <c r="AQ42" s="6">
        <f>AVERAGE(O42,V42,AC42)</f>
        <v>3.1510438561207414</v>
      </c>
      <c r="AR42" s="6">
        <f>STDEV(O42,V42,AC42)</f>
        <v>3.6953064330051598E-2</v>
      </c>
      <c r="AS42" s="6">
        <v>3</v>
      </c>
    </row>
    <row r="43" spans="1:45" x14ac:dyDescent="0.2">
      <c r="A43" s="3" t="s">
        <v>71</v>
      </c>
      <c r="B43" s="3" t="s">
        <v>59</v>
      </c>
      <c r="C43" s="3">
        <v>0.7</v>
      </c>
      <c r="D43" s="3">
        <v>32.773960899999999</v>
      </c>
      <c r="E43">
        <v>-19.856000000000002</v>
      </c>
      <c r="F43">
        <v>12.272708099999999</v>
      </c>
      <c r="G43">
        <v>9.0960000000000001</v>
      </c>
      <c r="H43">
        <v>3.1155542366942366</v>
      </c>
      <c r="I43" s="3" t="s">
        <v>60</v>
      </c>
      <c r="J43" s="3">
        <v>0.78</v>
      </c>
      <c r="K43" s="3">
        <v>34.851273999999997</v>
      </c>
      <c r="L43" s="3">
        <v>-19.954999999999998</v>
      </c>
      <c r="M43">
        <v>12.986936699999999</v>
      </c>
      <c r="N43">
        <v>9.0810000000000013</v>
      </c>
      <c r="O43">
        <v>3.1308245051095591</v>
      </c>
      <c r="P43" s="3" t="s">
        <v>61</v>
      </c>
      <c r="Q43" s="3">
        <v>0.78</v>
      </c>
      <c r="R43" s="3">
        <v>34.935400100000003</v>
      </c>
      <c r="S43" s="3">
        <v>-19.821000000000002</v>
      </c>
      <c r="T43">
        <v>12.9529046</v>
      </c>
      <c r="U43">
        <v>9.0539999999999985</v>
      </c>
      <c r="V43">
        <v>3.146627574430938</v>
      </c>
      <c r="AK43">
        <f>AVERAGE(E43,L43,S43)</f>
        <v>-19.877333333333336</v>
      </c>
      <c r="AL43">
        <f>STDEV(E43,L43,S43)</f>
        <v>6.9500599517796108E-2</v>
      </c>
      <c r="AM43">
        <v>3</v>
      </c>
      <c r="AN43">
        <f>AVERAGE(G43,N43,U43)</f>
        <v>9.077</v>
      </c>
      <c r="AO43">
        <f>STDEV(G43,N43,U43)</f>
        <v>2.1283796653793735E-2</v>
      </c>
      <c r="AP43">
        <v>3</v>
      </c>
      <c r="AQ43">
        <f>AVERAGE(H43,O43,V43)</f>
        <v>3.1310021054115773</v>
      </c>
      <c r="AR43">
        <f>STDEV(H43,O43,V43)</f>
        <v>1.5537430158338144E-2</v>
      </c>
      <c r="AS43">
        <v>3</v>
      </c>
    </row>
    <row r="44" spans="1:45" x14ac:dyDescent="0.2">
      <c r="A44" s="3" t="s">
        <v>72</v>
      </c>
      <c r="B44" s="3" t="s">
        <v>59</v>
      </c>
      <c r="C44" s="3">
        <v>0.88</v>
      </c>
      <c r="D44" s="3">
        <v>47.874972399999997</v>
      </c>
      <c r="E44">
        <v>-19.803000000000001</v>
      </c>
      <c r="F44">
        <v>17.8407293</v>
      </c>
      <c r="G44">
        <v>11.166</v>
      </c>
      <c r="H44">
        <v>3.1307091502513109</v>
      </c>
      <c r="I44" s="3" t="s">
        <v>60</v>
      </c>
      <c r="J44" s="3">
        <v>0.85</v>
      </c>
      <c r="K44" s="3">
        <v>44.623223400000001</v>
      </c>
      <c r="L44" s="3">
        <v>-19.773</v>
      </c>
      <c r="M44">
        <v>16.736604499999999</v>
      </c>
      <c r="N44">
        <v>11.135</v>
      </c>
      <c r="O44">
        <v>3.1105728345316406</v>
      </c>
      <c r="P44" s="3" t="s">
        <v>61</v>
      </c>
      <c r="Q44" s="3">
        <v>0.89</v>
      </c>
      <c r="R44" s="3">
        <v>45.877925900000001</v>
      </c>
      <c r="S44" s="3">
        <v>-19.681000000000001</v>
      </c>
      <c r="T44">
        <v>17.088653999999998</v>
      </c>
      <c r="U44">
        <v>11.159999999999998</v>
      </c>
      <c r="V44">
        <v>3.1321511269017059</v>
      </c>
      <c r="AK44">
        <f>AVERAGE(E44,L44,S44)</f>
        <v>-19.752333333333336</v>
      </c>
      <c r="AL44">
        <f>STDEV(E44,L44,S44)</f>
        <v>6.3571482075953686E-2</v>
      </c>
      <c r="AM44">
        <v>3</v>
      </c>
      <c r="AN44">
        <f>AVERAGE(G44,N44,U44)</f>
        <v>11.153666666666666</v>
      </c>
      <c r="AO44">
        <f>STDEV(G44,N44,U44)</f>
        <v>1.644181660685131E-2</v>
      </c>
      <c r="AP44">
        <v>3</v>
      </c>
      <c r="AQ44">
        <f>AVERAGE(H44,O44,V44)</f>
        <v>3.1244777038948857</v>
      </c>
      <c r="AR44">
        <f>STDEV(H44,O44,V44)</f>
        <v>1.2063534646684531E-2</v>
      </c>
      <c r="AS44">
        <v>3</v>
      </c>
    </row>
    <row r="45" spans="1:45" s="6" customFormat="1" x14ac:dyDescent="0.2">
      <c r="A45" s="5" t="s">
        <v>73</v>
      </c>
      <c r="B45" s="5" t="s">
        <v>59</v>
      </c>
      <c r="C45" s="5">
        <v>0.85</v>
      </c>
      <c r="D45" s="5">
        <v>48.244680899999999</v>
      </c>
      <c r="E45" s="6">
        <v>-19.655000000000001</v>
      </c>
      <c r="F45" s="10">
        <v>18.217664299999999</v>
      </c>
      <c r="G45" s="6">
        <v>9.4710000000000001</v>
      </c>
      <c r="H45" s="6">
        <v>3.0896090806767145</v>
      </c>
      <c r="I45" s="5" t="s">
        <v>60</v>
      </c>
      <c r="J45" s="5">
        <v>0.74</v>
      </c>
      <c r="K45" s="5">
        <v>43.622032500000003</v>
      </c>
      <c r="L45" s="5">
        <v>-20.385999999999999</v>
      </c>
      <c r="M45" s="6">
        <v>16.447264199999999</v>
      </c>
      <c r="N45" s="6">
        <v>9.423</v>
      </c>
      <c r="O45" s="6">
        <v>3.0942757793116749</v>
      </c>
      <c r="P45" s="5" t="s">
        <v>61</v>
      </c>
      <c r="Q45" s="5">
        <v>0.86</v>
      </c>
      <c r="R45" s="5">
        <v>43.861507199999998</v>
      </c>
      <c r="S45" s="5">
        <v>-19.625</v>
      </c>
      <c r="T45" s="6">
        <v>16.4424189</v>
      </c>
      <c r="U45" s="6">
        <v>9.4639999999999986</v>
      </c>
      <c r="V45" s="6">
        <v>3.1121794616241045</v>
      </c>
      <c r="W45" s="5" t="s">
        <v>80</v>
      </c>
      <c r="X45" s="5">
        <v>0.79</v>
      </c>
      <c r="Y45" s="5">
        <v>43.352232200000003</v>
      </c>
      <c r="Z45" s="5">
        <v>-19.646000000000001</v>
      </c>
      <c r="AA45" s="5">
        <v>16.2441985</v>
      </c>
      <c r="AB45" s="5">
        <v>9.4429999999999996</v>
      </c>
      <c r="AC45" s="6">
        <v>3.1135795486205948</v>
      </c>
      <c r="AD45" s="5" t="s">
        <v>82</v>
      </c>
      <c r="AE45" s="5">
        <v>0.82</v>
      </c>
      <c r="AF45" s="5">
        <v>41.979044100000003</v>
      </c>
      <c r="AG45" s="5">
        <v>-19.643999999999998</v>
      </c>
      <c r="AH45" s="5">
        <v>15.505736300000001</v>
      </c>
      <c r="AI45" s="5">
        <v>9.4090000000000007</v>
      </c>
      <c r="AJ45" s="6">
        <v>3.1585440705579395</v>
      </c>
      <c r="AK45" s="6">
        <f>AVERAGE(S45,Z45,AG45)</f>
        <v>-19.638333333333332</v>
      </c>
      <c r="AL45" s="6">
        <f>STDEV(S45,Z45,AG45)</f>
        <v>1.1590225767142333E-2</v>
      </c>
      <c r="AM45" s="6">
        <v>3</v>
      </c>
      <c r="AN45" s="6">
        <f>AVERAGE(U45,AB45,AI45)</f>
        <v>9.4386666666666645</v>
      </c>
      <c r="AO45" s="6">
        <f>STDEV(U45,AB45,AI45)</f>
        <v>2.7754879450887126E-2</v>
      </c>
      <c r="AP45" s="6">
        <v>3</v>
      </c>
      <c r="AQ45" s="6">
        <f>AVERAGE(H45,O45,V45)</f>
        <v>3.0986881072041648</v>
      </c>
      <c r="AR45" s="6">
        <f>STDEV(H45,O45,V45)</f>
        <v>1.1914570999440533E-2</v>
      </c>
      <c r="AS45" s="6">
        <v>3</v>
      </c>
    </row>
    <row r="46" spans="1:45" x14ac:dyDescent="0.2">
      <c r="A46" s="3" t="s">
        <v>74</v>
      </c>
      <c r="B46" s="3" t="s">
        <v>59</v>
      </c>
      <c r="C46" s="3">
        <v>0.76</v>
      </c>
      <c r="D46" s="3">
        <v>42.123758700000003</v>
      </c>
      <c r="E46">
        <v>-19.881</v>
      </c>
      <c r="F46">
        <v>15.4913928</v>
      </c>
      <c r="G46">
        <v>9.9489999999999998</v>
      </c>
      <c r="H46">
        <v>3.1723671192431455</v>
      </c>
      <c r="I46" s="3" t="s">
        <v>60</v>
      </c>
      <c r="J46" s="3">
        <v>0.79</v>
      </c>
      <c r="K46" s="3">
        <v>42.497085300000002</v>
      </c>
      <c r="L46" s="3">
        <v>-19.837</v>
      </c>
      <c r="M46">
        <v>15.654776200000001</v>
      </c>
      <c r="N46">
        <v>9.8830000000000009</v>
      </c>
      <c r="O46">
        <v>3.1670802710038104</v>
      </c>
      <c r="P46" s="3" t="s">
        <v>61</v>
      </c>
      <c r="Q46" s="3">
        <v>0.88</v>
      </c>
      <c r="R46" s="3">
        <v>42.3947498</v>
      </c>
      <c r="S46" s="3">
        <v>-19.815999999999999</v>
      </c>
      <c r="T46">
        <v>15.718200299999999</v>
      </c>
      <c r="U46">
        <v>9.9469999999999992</v>
      </c>
      <c r="V46">
        <v>3.1467051245894444</v>
      </c>
      <c r="AK46">
        <f>AVERAGE(E46,L46,S46)</f>
        <v>-19.844666666666669</v>
      </c>
      <c r="AL46">
        <f>STDEV(E46,L46,S46)</f>
        <v>3.3171272711992432E-2</v>
      </c>
      <c r="AM46">
        <v>3</v>
      </c>
      <c r="AN46">
        <f>AVERAGE(G46,N46,U46)</f>
        <v>9.9263333333333339</v>
      </c>
      <c r="AO46">
        <f>STDEV(G46,N46,U46)</f>
        <v>3.7541088600802103E-2</v>
      </c>
      <c r="AP46">
        <v>3</v>
      </c>
      <c r="AQ46">
        <f>AVERAGE(H46,O46,V46)</f>
        <v>3.1620508382788004</v>
      </c>
      <c r="AR46">
        <f>STDEV(H46,O46,V46)</f>
        <v>1.35501250013865E-2</v>
      </c>
      <c r="AS46">
        <v>3</v>
      </c>
    </row>
    <row r="47" spans="1:45" x14ac:dyDescent="0.2">
      <c r="A47" s="3" t="s">
        <v>75</v>
      </c>
      <c r="B47" s="3" t="s">
        <v>59</v>
      </c>
      <c r="C47" s="3">
        <v>0.85</v>
      </c>
      <c r="D47" s="3">
        <v>46.764538000000002</v>
      </c>
      <c r="E47">
        <v>-20.02</v>
      </c>
      <c r="F47">
        <v>17.5824623</v>
      </c>
      <c r="G47">
        <v>10.272</v>
      </c>
      <c r="H47">
        <v>3.1030140566072295</v>
      </c>
      <c r="I47" s="3" t="s">
        <v>60</v>
      </c>
      <c r="J47" s="3">
        <v>0.82</v>
      </c>
      <c r="K47" s="3">
        <v>44.910374400000002</v>
      </c>
      <c r="L47" s="3">
        <v>-19.984000000000002</v>
      </c>
      <c r="M47">
        <v>16.829944600000001</v>
      </c>
      <c r="N47">
        <v>10.24</v>
      </c>
      <c r="O47">
        <v>3.1132269324285238</v>
      </c>
      <c r="P47" s="3" t="s">
        <v>61</v>
      </c>
      <c r="Q47" s="3">
        <v>0.9</v>
      </c>
      <c r="R47" s="3">
        <v>44.827795500000001</v>
      </c>
      <c r="S47" s="3">
        <v>-20.036000000000001</v>
      </c>
      <c r="T47">
        <v>16.791224499999998</v>
      </c>
      <c r="U47">
        <v>10.306999999999999</v>
      </c>
      <c r="V47">
        <v>3.1146683048636512</v>
      </c>
      <c r="AK47">
        <f>AVERAGE(E47,L47,S47)</f>
        <v>-20.013333333333335</v>
      </c>
      <c r="AL47">
        <f>STDEV(E47,L47,S47)</f>
        <v>2.663331247391713E-2</v>
      </c>
      <c r="AM47">
        <v>3</v>
      </c>
      <c r="AN47">
        <f>AVERAGE(G47,N47,U47)</f>
        <v>10.273</v>
      </c>
      <c r="AO47">
        <f>STDEV(G47,N47,U47)</f>
        <v>3.3511192160231261E-2</v>
      </c>
      <c r="AP47">
        <v>3</v>
      </c>
      <c r="AQ47">
        <f>AVERAGE(H47,O47,V47)</f>
        <v>3.1103030979664683</v>
      </c>
      <c r="AR47">
        <f>STDEV(H47,O47,V47)</f>
        <v>6.3535015209492986E-3</v>
      </c>
      <c r="AS47">
        <v>3</v>
      </c>
    </row>
    <row r="48" spans="1:45" s="6" customFormat="1" x14ac:dyDescent="0.2">
      <c r="A48" s="5" t="s">
        <v>76</v>
      </c>
      <c r="B48" s="5" t="s">
        <v>59</v>
      </c>
      <c r="C48" s="5">
        <v>0.78</v>
      </c>
      <c r="D48" s="5">
        <v>49.538851000000001</v>
      </c>
      <c r="E48" s="6">
        <v>-19.78</v>
      </c>
      <c r="F48" s="10">
        <v>18.603580900000001</v>
      </c>
      <c r="G48" s="6">
        <v>9.5710000000000015</v>
      </c>
      <c r="H48" s="6">
        <v>3.1066774981297645</v>
      </c>
      <c r="I48" s="5" t="s">
        <v>60</v>
      </c>
      <c r="J48" s="5">
        <v>0.83</v>
      </c>
      <c r="K48" s="5">
        <v>44.923092199999999</v>
      </c>
      <c r="L48" s="5">
        <v>-19.725999999999999</v>
      </c>
      <c r="M48" s="6">
        <v>16.844341100000001</v>
      </c>
      <c r="N48" s="6">
        <v>9.5520000000000014</v>
      </c>
      <c r="O48" s="6">
        <v>3.1114469792667245</v>
      </c>
      <c r="P48" s="5" t="s">
        <v>61</v>
      </c>
      <c r="Q48" s="5">
        <v>0.78</v>
      </c>
      <c r="R48" s="5">
        <v>44.109405600000002</v>
      </c>
      <c r="S48" s="5">
        <v>-19.795999999999999</v>
      </c>
      <c r="T48" s="6">
        <v>16.4798434</v>
      </c>
      <c r="U48" s="6">
        <v>9.5909999999999993</v>
      </c>
      <c r="V48" s="6">
        <v>3.1226615417959618</v>
      </c>
      <c r="W48" s="5" t="s">
        <v>82</v>
      </c>
      <c r="X48" s="5">
        <v>0.84</v>
      </c>
      <c r="Y48" s="5">
        <v>44.915528799999997</v>
      </c>
      <c r="Z48" s="5">
        <v>-19.744</v>
      </c>
      <c r="AA48" s="5">
        <v>16.466699899999998</v>
      </c>
      <c r="AB48" s="5">
        <v>9.5310000000000006</v>
      </c>
      <c r="AC48" s="6">
        <v>3.1822678851799973</v>
      </c>
      <c r="AK48" s="6">
        <f>AVERAGE(L48,S48,Z48)</f>
        <v>-19.755333333333333</v>
      </c>
      <c r="AL48" s="6">
        <f>STDEV(L48,S48,Z48)</f>
        <v>3.6350149013908283E-2</v>
      </c>
      <c r="AM48" s="6">
        <v>3</v>
      </c>
      <c r="AN48" s="6">
        <f>AVERAGE(N48,U48,AB48)</f>
        <v>9.5579999999999998</v>
      </c>
      <c r="AO48" s="6">
        <f>STDEV(N48,U48,AB48)</f>
        <v>3.0446674695275885E-2</v>
      </c>
      <c r="AP48" s="6">
        <v>3</v>
      </c>
      <c r="AQ48" s="6">
        <f>AVERAGE(O48,V48,AC48)</f>
        <v>3.1387921354142279</v>
      </c>
      <c r="AR48" s="6">
        <f>STDEV(O48,V48,AC48)</f>
        <v>3.8066352812587544E-2</v>
      </c>
      <c r="AS48" s="6">
        <v>3</v>
      </c>
    </row>
    <row r="49" spans="1:45" x14ac:dyDescent="0.2">
      <c r="A49" s="3" t="s">
        <v>77</v>
      </c>
      <c r="B49" s="3" t="s">
        <v>59</v>
      </c>
      <c r="C49" s="3">
        <v>0.79</v>
      </c>
      <c r="D49" s="3">
        <v>38.3880835</v>
      </c>
      <c r="E49">
        <v>-20.399000000000001</v>
      </c>
      <c r="F49">
        <v>14.4160781</v>
      </c>
      <c r="G49">
        <v>11.32</v>
      </c>
      <c r="H49">
        <v>3.1066769412595416</v>
      </c>
      <c r="I49" s="3" t="s">
        <v>60</v>
      </c>
      <c r="J49" s="3">
        <v>0.81</v>
      </c>
      <c r="K49" s="3">
        <v>46.157659199999998</v>
      </c>
      <c r="L49" s="3">
        <v>-20.409000000000002</v>
      </c>
      <c r="M49">
        <v>17.190553999999999</v>
      </c>
      <c r="N49">
        <v>11.367000000000001</v>
      </c>
      <c r="O49">
        <v>3.1325693401155079</v>
      </c>
      <c r="P49" s="3" t="s">
        <v>61</v>
      </c>
      <c r="Q49" s="3">
        <v>0.86</v>
      </c>
      <c r="R49" s="3">
        <v>46.053702000000001</v>
      </c>
      <c r="S49" s="3">
        <v>-20.356000000000002</v>
      </c>
      <c r="T49">
        <v>17.187819399999999</v>
      </c>
      <c r="U49">
        <v>11.318999999999999</v>
      </c>
      <c r="V49">
        <v>3.1260113775689318</v>
      </c>
      <c r="AK49">
        <f>AVERAGE(E49,L49,S49)</f>
        <v>-20.388000000000002</v>
      </c>
      <c r="AL49">
        <f>STDEV(E49,L49,S49)</f>
        <v>2.8160255680657609E-2</v>
      </c>
      <c r="AM49">
        <v>3</v>
      </c>
      <c r="AN49">
        <f>AVERAGE(G49,N49,U49)</f>
        <v>11.335333333333333</v>
      </c>
      <c r="AO49">
        <f>STDEV(G49,N49,U49)</f>
        <v>2.7428695436228317E-2</v>
      </c>
      <c r="AP49">
        <v>3</v>
      </c>
      <c r="AQ49">
        <f>AVERAGE(H49,O49,V49)</f>
        <v>3.1217525529813273</v>
      </c>
      <c r="AR49">
        <f>STDEV(H49,O49,V49)</f>
        <v>1.3461324963765658E-2</v>
      </c>
      <c r="AS49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D5458-CD2B-114E-B725-109125DF0E58}">
  <dimension ref="A1:C24"/>
  <sheetViews>
    <sheetView topLeftCell="A2" workbookViewId="0">
      <selection activeCell="B17" sqref="B17"/>
    </sheetView>
  </sheetViews>
  <sheetFormatPr baseColWidth="10" defaultRowHeight="16" x14ac:dyDescent="0.2"/>
  <sheetData>
    <row r="1" spans="1:3" x14ac:dyDescent="0.2">
      <c r="A1" s="13" t="s">
        <v>83</v>
      </c>
      <c r="B1" s="13" t="s">
        <v>84</v>
      </c>
      <c r="C1" s="13" t="s">
        <v>85</v>
      </c>
    </row>
    <row r="2" spans="1:3" x14ac:dyDescent="0.2">
      <c r="A2" s="3" t="s">
        <v>22</v>
      </c>
      <c r="B2">
        <v>-19.670000000000002</v>
      </c>
      <c r="C2">
        <v>10.206000000000001</v>
      </c>
    </row>
    <row r="3" spans="1:3" x14ac:dyDescent="0.2">
      <c r="A3" s="3" t="s">
        <v>26</v>
      </c>
      <c r="B3">
        <v>-19.908000000000001</v>
      </c>
      <c r="C3">
        <v>9.3853333333333335</v>
      </c>
    </row>
    <row r="4" spans="1:3" x14ac:dyDescent="0.2">
      <c r="A4" s="3" t="s">
        <v>27</v>
      </c>
      <c r="B4">
        <v>-20.379000000000001</v>
      </c>
      <c r="C4">
        <v>9.8626666666666676</v>
      </c>
    </row>
    <row r="5" spans="1:3" x14ac:dyDescent="0.2">
      <c r="A5" s="3" t="s">
        <v>28</v>
      </c>
      <c r="B5">
        <v>-20.064666666666664</v>
      </c>
      <c r="C5">
        <v>8.620000000000001</v>
      </c>
    </row>
    <row r="6" spans="1:3" x14ac:dyDescent="0.2">
      <c r="A6" s="3" t="s">
        <v>29</v>
      </c>
      <c r="B6">
        <v>-19.773</v>
      </c>
      <c r="C6">
        <v>9.749666666666668</v>
      </c>
    </row>
    <row r="7" spans="1:3" x14ac:dyDescent="0.2">
      <c r="A7" s="3" t="s">
        <v>30</v>
      </c>
      <c r="B7">
        <v>-20.017666666666667</v>
      </c>
      <c r="C7">
        <v>8.8066666666666666</v>
      </c>
    </row>
    <row r="8" spans="1:3" x14ac:dyDescent="0.2">
      <c r="A8" s="3" t="s">
        <v>31</v>
      </c>
      <c r="B8">
        <v>-20.265666666666664</v>
      </c>
      <c r="C8">
        <v>9.174333333333335</v>
      </c>
    </row>
    <row r="9" spans="1:3" x14ac:dyDescent="0.2">
      <c r="A9" s="3" t="s">
        <v>32</v>
      </c>
      <c r="B9">
        <v>-19.784666666666666</v>
      </c>
      <c r="C9">
        <v>11.838333333333333</v>
      </c>
    </row>
    <row r="10" spans="1:3" x14ac:dyDescent="0.2">
      <c r="A10" s="3" t="s">
        <v>33</v>
      </c>
      <c r="B10">
        <v>-20.114000000000001</v>
      </c>
      <c r="C10">
        <v>9.1266666666666669</v>
      </c>
    </row>
    <row r="11" spans="1:3" x14ac:dyDescent="0.2">
      <c r="A11" s="3" t="s">
        <v>34</v>
      </c>
      <c r="B11">
        <v>-19.681999999999999</v>
      </c>
      <c r="C11">
        <v>10.798333333333334</v>
      </c>
    </row>
    <row r="12" spans="1:3" x14ac:dyDescent="0.2">
      <c r="A12" s="5" t="s">
        <v>35</v>
      </c>
      <c r="B12">
        <v>-20.015333333333334</v>
      </c>
      <c r="C12">
        <v>8.2199999999999989</v>
      </c>
    </row>
    <row r="13" spans="1:3" x14ac:dyDescent="0.2">
      <c r="A13" s="3" t="s">
        <v>36</v>
      </c>
      <c r="B13">
        <v>-20.066999999999997</v>
      </c>
      <c r="C13">
        <v>8.4759999999999991</v>
      </c>
    </row>
    <row r="14" spans="1:3" x14ac:dyDescent="0.2">
      <c r="A14" s="3" t="s">
        <v>37</v>
      </c>
      <c r="B14">
        <v>-22.054333333333332</v>
      </c>
      <c r="C14">
        <v>3.6093333333333333</v>
      </c>
    </row>
    <row r="15" spans="1:3" x14ac:dyDescent="0.2">
      <c r="A15" s="3" t="s">
        <v>38</v>
      </c>
      <c r="B15">
        <v>-20.042000000000002</v>
      </c>
      <c r="C15">
        <v>9.2606666666666673</v>
      </c>
    </row>
    <row r="16" spans="1:3" x14ac:dyDescent="0.2">
      <c r="A16" s="3" t="s">
        <v>39</v>
      </c>
      <c r="B16">
        <v>-19.689333333333334</v>
      </c>
      <c r="C16">
        <v>10.029333333333334</v>
      </c>
    </row>
    <row r="17" spans="1:3" x14ac:dyDescent="0.2">
      <c r="A17" s="3" t="s">
        <v>40</v>
      </c>
      <c r="B17">
        <v>-20.189333333333334</v>
      </c>
      <c r="C17">
        <v>9.7996666666666652</v>
      </c>
    </row>
    <row r="18" spans="1:3" x14ac:dyDescent="0.2">
      <c r="A18" s="3" t="s">
        <v>41</v>
      </c>
      <c r="B18">
        <v>-19.914666666666665</v>
      </c>
      <c r="C18">
        <v>9.0170000000000012</v>
      </c>
    </row>
    <row r="19" spans="1:3" x14ac:dyDescent="0.2">
      <c r="A19" s="3" t="s">
        <v>42</v>
      </c>
      <c r="B19">
        <v>-21.666666666666668</v>
      </c>
      <c r="C19">
        <v>3.5276666666666667</v>
      </c>
    </row>
    <row r="20" spans="1:3" x14ac:dyDescent="0.2">
      <c r="A20" s="3" t="s">
        <v>43</v>
      </c>
      <c r="B20">
        <v>-20.026666666666667</v>
      </c>
      <c r="C20">
        <v>9.689333333333332</v>
      </c>
    </row>
    <row r="21" spans="1:3" x14ac:dyDescent="0.2">
      <c r="A21" s="3" t="s">
        <v>44</v>
      </c>
      <c r="B21">
        <v>-19.992333333333335</v>
      </c>
      <c r="C21">
        <v>8.9226666666666663</v>
      </c>
    </row>
    <row r="22" spans="1:3" x14ac:dyDescent="0.2">
      <c r="A22" s="3" t="s">
        <v>45</v>
      </c>
      <c r="B22">
        <v>-19.750333333333334</v>
      </c>
      <c r="C22">
        <v>9.7466666666666679</v>
      </c>
    </row>
    <row r="23" spans="1:3" x14ac:dyDescent="0.2">
      <c r="A23" s="3" t="s">
        <v>46</v>
      </c>
      <c r="B23">
        <v>-20.167666666666669</v>
      </c>
      <c r="C23">
        <v>9.8133333333333344</v>
      </c>
    </row>
    <row r="24" spans="1:3" x14ac:dyDescent="0.2">
      <c r="A24" s="3" t="s">
        <v>47</v>
      </c>
      <c r="B24">
        <v>-20.262666666666664</v>
      </c>
      <c r="C24">
        <v>8.7530000000000001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0BB9-BBC5-4D4E-A422-0D5BAE7F65F3}">
  <dimension ref="A1:C25"/>
  <sheetViews>
    <sheetView workbookViewId="0">
      <selection activeCell="A2" sqref="A2:B25"/>
    </sheetView>
  </sheetViews>
  <sheetFormatPr baseColWidth="10" defaultRowHeight="16" x14ac:dyDescent="0.2"/>
  <cols>
    <col min="1" max="1" width="13.83203125" bestFit="1" customWidth="1"/>
  </cols>
  <sheetData>
    <row r="1" spans="1:3" x14ac:dyDescent="0.2">
      <c r="A1" s="13" t="s">
        <v>83</v>
      </c>
      <c r="B1" s="13" t="s">
        <v>84</v>
      </c>
      <c r="C1" s="13" t="s">
        <v>85</v>
      </c>
    </row>
    <row r="2" spans="1:3" x14ac:dyDescent="0.2">
      <c r="A2" s="5" t="s">
        <v>48</v>
      </c>
      <c r="B2" s="18">
        <v>-19.037666666666667</v>
      </c>
      <c r="C2" s="18">
        <v>13.391666666666667</v>
      </c>
    </row>
    <row r="3" spans="1:3" x14ac:dyDescent="0.2">
      <c r="A3" s="5" t="s">
        <v>52</v>
      </c>
      <c r="B3" s="18">
        <v>-19.799333333333337</v>
      </c>
      <c r="C3" s="18">
        <v>9.6323333333333334</v>
      </c>
    </row>
    <row r="4" spans="1:3" x14ac:dyDescent="0.2">
      <c r="A4" s="16" t="s">
        <v>53</v>
      </c>
      <c r="B4" s="19">
        <v>-20.175000000000001</v>
      </c>
      <c r="C4" s="19">
        <v>9.6383333333333336</v>
      </c>
    </row>
    <row r="5" spans="1:3" x14ac:dyDescent="0.2">
      <c r="A5" s="5" t="s">
        <v>54</v>
      </c>
      <c r="B5" s="18">
        <v>-19.794</v>
      </c>
      <c r="C5" s="18">
        <v>10.202333333333334</v>
      </c>
    </row>
    <row r="6" spans="1:3" x14ac:dyDescent="0.2">
      <c r="A6" s="5" t="s">
        <v>55</v>
      </c>
      <c r="B6" s="18">
        <v>-19.701999999999998</v>
      </c>
      <c r="C6" s="18">
        <v>9.6239999999999988</v>
      </c>
    </row>
    <row r="7" spans="1:3" x14ac:dyDescent="0.2">
      <c r="A7" s="5" t="s">
        <v>56</v>
      </c>
      <c r="B7" s="18">
        <v>-19.611000000000001</v>
      </c>
      <c r="C7" s="18">
        <v>8.5903333333333336</v>
      </c>
    </row>
    <row r="8" spans="1:3" x14ac:dyDescent="0.2">
      <c r="A8" s="5" t="s">
        <v>57</v>
      </c>
      <c r="B8" s="18">
        <v>-20.260333333333332</v>
      </c>
      <c r="C8" s="18">
        <v>9.1113333333333326</v>
      </c>
    </row>
    <row r="9" spans="1:3" x14ac:dyDescent="0.2">
      <c r="A9" s="5" t="s">
        <v>58</v>
      </c>
      <c r="B9" s="18">
        <v>-19.627666666666666</v>
      </c>
      <c r="C9" s="18">
        <v>9.0153333333333325</v>
      </c>
    </row>
    <row r="10" spans="1:3" x14ac:dyDescent="0.2">
      <c r="A10" s="5" t="s">
        <v>62</v>
      </c>
      <c r="B10" s="18">
        <v>-19.882333333333332</v>
      </c>
      <c r="C10" s="18">
        <v>9.5760000000000005</v>
      </c>
    </row>
    <row r="11" spans="1:3" x14ac:dyDescent="0.2">
      <c r="A11" s="5" t="s">
        <v>63</v>
      </c>
      <c r="B11" s="18">
        <v>-19.702333333333332</v>
      </c>
      <c r="C11" s="18">
        <v>10.218666666666667</v>
      </c>
    </row>
    <row r="12" spans="1:3" x14ac:dyDescent="0.2">
      <c r="A12" s="5" t="s">
        <v>64</v>
      </c>
      <c r="B12" s="18">
        <v>-20.055666666666667</v>
      </c>
      <c r="C12" s="18">
        <v>10.228666666666667</v>
      </c>
    </row>
    <row r="13" spans="1:3" x14ac:dyDescent="0.2">
      <c r="A13" s="5" t="s">
        <v>65</v>
      </c>
      <c r="B13" s="18">
        <v>-19.324000000000002</v>
      </c>
      <c r="C13" s="18">
        <v>8.3686666666666678</v>
      </c>
    </row>
    <row r="14" spans="1:3" x14ac:dyDescent="0.2">
      <c r="A14" s="5" t="s">
        <v>66</v>
      </c>
      <c r="B14" s="18">
        <v>-19.893666666666665</v>
      </c>
      <c r="C14" s="18">
        <v>9.8420000000000005</v>
      </c>
    </row>
    <row r="15" spans="1:3" x14ac:dyDescent="0.2">
      <c r="A15" s="5" t="s">
        <v>67</v>
      </c>
      <c r="B15" s="18">
        <v>-19.912000000000003</v>
      </c>
      <c r="C15" s="18">
        <v>10.231</v>
      </c>
    </row>
    <row r="16" spans="1:3" x14ac:dyDescent="0.2">
      <c r="A16" s="5" t="s">
        <v>68</v>
      </c>
      <c r="B16" s="18">
        <v>-19.701333333333334</v>
      </c>
      <c r="C16" s="18">
        <v>10.057</v>
      </c>
    </row>
    <row r="17" spans="1:3" x14ac:dyDescent="0.2">
      <c r="A17" s="5" t="s">
        <v>69</v>
      </c>
      <c r="B17" s="18">
        <v>-19.450333333333333</v>
      </c>
      <c r="C17" s="18">
        <v>10.235666666666667</v>
      </c>
    </row>
    <row r="18" spans="1:3" x14ac:dyDescent="0.2">
      <c r="A18" s="5" t="s">
        <v>70</v>
      </c>
      <c r="B18" s="18">
        <v>-19.630666666666666</v>
      </c>
      <c r="C18" s="18">
        <v>10.796333333333331</v>
      </c>
    </row>
    <row r="19" spans="1:3" x14ac:dyDescent="0.2">
      <c r="A19" s="5" t="s">
        <v>71</v>
      </c>
      <c r="B19" s="18">
        <v>-19.877333333333336</v>
      </c>
      <c r="C19" s="18">
        <v>9.077</v>
      </c>
    </row>
    <row r="20" spans="1:3" x14ac:dyDescent="0.2">
      <c r="A20" s="5" t="s">
        <v>72</v>
      </c>
      <c r="B20" s="18">
        <v>-19.752333333333336</v>
      </c>
      <c r="C20" s="18">
        <v>11.153666666666666</v>
      </c>
    </row>
    <row r="21" spans="1:3" x14ac:dyDescent="0.2">
      <c r="A21" s="5" t="s">
        <v>73</v>
      </c>
      <c r="B21" s="18">
        <v>-19.638333333333332</v>
      </c>
      <c r="C21" s="18">
        <v>9.4386666666666645</v>
      </c>
    </row>
    <row r="22" spans="1:3" x14ac:dyDescent="0.2">
      <c r="A22" s="5" t="s">
        <v>74</v>
      </c>
      <c r="B22" s="18">
        <v>-19.844666666666669</v>
      </c>
      <c r="C22" s="18">
        <v>9.9263333333333339</v>
      </c>
    </row>
    <row r="23" spans="1:3" x14ac:dyDescent="0.2">
      <c r="A23" s="5" t="s">
        <v>75</v>
      </c>
      <c r="B23" s="18">
        <v>-20.013333333333335</v>
      </c>
      <c r="C23" s="18">
        <v>10.273</v>
      </c>
    </row>
    <row r="24" spans="1:3" x14ac:dyDescent="0.2">
      <c r="A24" s="5" t="s">
        <v>76</v>
      </c>
      <c r="B24" s="18">
        <v>-19.755333333333333</v>
      </c>
      <c r="C24" s="18">
        <v>9.5579999999999998</v>
      </c>
    </row>
    <row r="25" spans="1:3" x14ac:dyDescent="0.2">
      <c r="A25" s="5" t="s">
        <v>77</v>
      </c>
      <c r="B25" s="18">
        <v>-20.388000000000002</v>
      </c>
      <c r="C25" s="18">
        <v>11.335333333333333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9046-B95E-B441-BB07-C79104D09E7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1BA8E-4CDA-454C-AE23-F1FB19C3D47A}">
  <dimension ref="A1:D48"/>
  <sheetViews>
    <sheetView workbookViewId="0">
      <selection activeCell="D14" sqref="D14"/>
    </sheetView>
  </sheetViews>
  <sheetFormatPr baseColWidth="10" defaultRowHeight="16" x14ac:dyDescent="0.2"/>
  <cols>
    <col min="1" max="1" width="13.83203125" bestFit="1" customWidth="1"/>
  </cols>
  <sheetData>
    <row r="1" spans="1:4" x14ac:dyDescent="0.2">
      <c r="A1" s="13" t="s">
        <v>83</v>
      </c>
      <c r="B1" s="13" t="s">
        <v>87</v>
      </c>
      <c r="C1" s="13" t="s">
        <v>84</v>
      </c>
      <c r="D1" s="13" t="s">
        <v>85</v>
      </c>
    </row>
    <row r="2" spans="1:4" x14ac:dyDescent="0.2">
      <c r="A2" s="3" t="s">
        <v>22</v>
      </c>
      <c r="B2" t="s">
        <v>94</v>
      </c>
      <c r="C2" s="21">
        <v>-19.670000000000002</v>
      </c>
      <c r="D2" s="21">
        <v>10.206000000000001</v>
      </c>
    </row>
    <row r="3" spans="1:4" x14ac:dyDescent="0.2">
      <c r="A3" s="3" t="s">
        <v>26</v>
      </c>
      <c r="B3" t="s">
        <v>94</v>
      </c>
      <c r="C3" s="21">
        <v>-19.908000000000001</v>
      </c>
      <c r="D3" s="21">
        <v>9.3853333333333335</v>
      </c>
    </row>
    <row r="4" spans="1:4" x14ac:dyDescent="0.2">
      <c r="A4" s="3" t="s">
        <v>27</v>
      </c>
      <c r="B4" t="s">
        <v>94</v>
      </c>
      <c r="C4" s="21">
        <v>-20.379000000000001</v>
      </c>
      <c r="D4" s="21">
        <v>9.8626666666666676</v>
      </c>
    </row>
    <row r="5" spans="1:4" x14ac:dyDescent="0.2">
      <c r="A5" s="3" t="s">
        <v>28</v>
      </c>
      <c r="B5" t="s">
        <v>94</v>
      </c>
      <c r="C5" s="21">
        <v>-20.064666666666664</v>
      </c>
      <c r="D5" s="21">
        <v>8.620000000000001</v>
      </c>
    </row>
    <row r="6" spans="1:4" x14ac:dyDescent="0.2">
      <c r="A6" s="3" t="s">
        <v>29</v>
      </c>
      <c r="B6" t="s">
        <v>94</v>
      </c>
      <c r="C6" s="21">
        <v>-19.773</v>
      </c>
      <c r="D6" s="21">
        <v>9.749666666666668</v>
      </c>
    </row>
    <row r="7" spans="1:4" x14ac:dyDescent="0.2">
      <c r="A7" s="3" t="s">
        <v>30</v>
      </c>
      <c r="B7" t="s">
        <v>94</v>
      </c>
      <c r="C7" s="21">
        <v>-20.017666666666667</v>
      </c>
      <c r="D7" s="21">
        <v>8.8066666666666666</v>
      </c>
    </row>
    <row r="8" spans="1:4" x14ac:dyDescent="0.2">
      <c r="A8" s="3" t="s">
        <v>31</v>
      </c>
      <c r="B8" t="s">
        <v>94</v>
      </c>
      <c r="C8" s="21">
        <v>-20.265666666666664</v>
      </c>
      <c r="D8" s="21">
        <v>9.174333333333335</v>
      </c>
    </row>
    <row r="9" spans="1:4" x14ac:dyDescent="0.2">
      <c r="A9" s="3" t="s">
        <v>32</v>
      </c>
      <c r="B9" t="s">
        <v>94</v>
      </c>
      <c r="C9" s="21">
        <v>-19.784666666666666</v>
      </c>
      <c r="D9" s="21">
        <v>11.838333333333333</v>
      </c>
    </row>
    <row r="10" spans="1:4" x14ac:dyDescent="0.2">
      <c r="A10" s="3" t="s">
        <v>33</v>
      </c>
      <c r="B10" t="s">
        <v>94</v>
      </c>
      <c r="C10" s="21">
        <v>-20.114000000000001</v>
      </c>
      <c r="D10" s="21">
        <v>9.1266666666666669</v>
      </c>
    </row>
    <row r="11" spans="1:4" x14ac:dyDescent="0.2">
      <c r="A11" s="3" t="s">
        <v>34</v>
      </c>
      <c r="B11" t="s">
        <v>94</v>
      </c>
      <c r="C11" s="21">
        <v>-19.681999999999999</v>
      </c>
      <c r="D11" s="21">
        <v>10.798333333333334</v>
      </c>
    </row>
    <row r="12" spans="1:4" x14ac:dyDescent="0.2">
      <c r="A12" s="5" t="s">
        <v>35</v>
      </c>
      <c r="B12" t="s">
        <v>94</v>
      </c>
      <c r="C12" s="21">
        <v>-20.015333333333334</v>
      </c>
      <c r="D12" s="21">
        <v>8.2199999999999989</v>
      </c>
    </row>
    <row r="13" spans="1:4" x14ac:dyDescent="0.2">
      <c r="A13" s="3" t="s">
        <v>36</v>
      </c>
      <c r="B13" t="s">
        <v>94</v>
      </c>
      <c r="C13" s="21">
        <v>-20.066999999999997</v>
      </c>
      <c r="D13" s="21">
        <v>8.4759999999999991</v>
      </c>
    </row>
    <row r="14" spans="1:4" x14ac:dyDescent="0.2">
      <c r="A14" s="3" t="s">
        <v>37</v>
      </c>
      <c r="B14" t="s">
        <v>94</v>
      </c>
      <c r="C14" s="21">
        <v>-22.054333333333332</v>
      </c>
      <c r="D14" s="21">
        <v>3.6093333333333333</v>
      </c>
    </row>
    <row r="15" spans="1:4" x14ac:dyDescent="0.2">
      <c r="A15" s="3" t="s">
        <v>38</v>
      </c>
      <c r="B15" t="s">
        <v>94</v>
      </c>
      <c r="C15" s="21">
        <v>-20.042000000000002</v>
      </c>
      <c r="D15" s="21">
        <v>9.2606666666666673</v>
      </c>
    </row>
    <row r="16" spans="1:4" x14ac:dyDescent="0.2">
      <c r="A16" s="3" t="s">
        <v>39</v>
      </c>
      <c r="B16" t="s">
        <v>94</v>
      </c>
      <c r="C16" s="21">
        <v>-19.689333333333334</v>
      </c>
      <c r="D16" s="21">
        <v>10.029333333333334</v>
      </c>
    </row>
    <row r="17" spans="1:4" x14ac:dyDescent="0.2">
      <c r="A17" s="3" t="s">
        <v>40</v>
      </c>
      <c r="B17" t="s">
        <v>94</v>
      </c>
      <c r="C17" s="21">
        <v>-20.189333333333334</v>
      </c>
      <c r="D17" s="21">
        <v>9.7996666666666652</v>
      </c>
    </row>
    <row r="18" spans="1:4" x14ac:dyDescent="0.2">
      <c r="A18" s="3" t="s">
        <v>41</v>
      </c>
      <c r="B18" t="s">
        <v>94</v>
      </c>
      <c r="C18" s="21">
        <v>-19.914666666666665</v>
      </c>
      <c r="D18" s="21">
        <v>9.0170000000000012</v>
      </c>
    </row>
    <row r="19" spans="1:4" x14ac:dyDescent="0.2">
      <c r="A19" s="3" t="s">
        <v>42</v>
      </c>
      <c r="B19" t="s">
        <v>94</v>
      </c>
      <c r="C19" s="21">
        <v>-21.666666666666668</v>
      </c>
      <c r="D19" s="21">
        <v>3.5276666666666667</v>
      </c>
    </row>
    <row r="20" spans="1:4" x14ac:dyDescent="0.2">
      <c r="A20" s="3" t="s">
        <v>43</v>
      </c>
      <c r="B20" t="s">
        <v>94</v>
      </c>
      <c r="C20" s="21">
        <v>-20.026666666666667</v>
      </c>
      <c r="D20" s="21">
        <v>9.689333333333332</v>
      </c>
    </row>
    <row r="21" spans="1:4" x14ac:dyDescent="0.2">
      <c r="A21" s="3" t="s">
        <v>44</v>
      </c>
      <c r="B21" t="s">
        <v>94</v>
      </c>
      <c r="C21" s="21">
        <v>-19.992333333333335</v>
      </c>
      <c r="D21" s="21">
        <v>8.9226666666666663</v>
      </c>
    </row>
    <row r="22" spans="1:4" x14ac:dyDescent="0.2">
      <c r="A22" s="3" t="s">
        <v>45</v>
      </c>
      <c r="B22" t="s">
        <v>94</v>
      </c>
      <c r="C22" s="21">
        <v>-19.750333333333334</v>
      </c>
      <c r="D22" s="21">
        <v>9.7466666666666679</v>
      </c>
    </row>
    <row r="23" spans="1:4" x14ac:dyDescent="0.2">
      <c r="A23" s="3" t="s">
        <v>46</v>
      </c>
      <c r="B23" t="s">
        <v>94</v>
      </c>
      <c r="C23" s="21">
        <v>-20.167666666666669</v>
      </c>
      <c r="D23" s="21">
        <v>9.8133333333333344</v>
      </c>
    </row>
    <row r="24" spans="1:4" x14ac:dyDescent="0.2">
      <c r="A24" s="3" t="s">
        <v>47</v>
      </c>
      <c r="B24" t="s">
        <v>94</v>
      </c>
      <c r="C24" s="21">
        <v>-20.262666666666664</v>
      </c>
      <c r="D24" s="21">
        <v>8.7530000000000001</v>
      </c>
    </row>
    <row r="25" spans="1:4" x14ac:dyDescent="0.2">
      <c r="A25" s="5" t="s">
        <v>48</v>
      </c>
      <c r="B25" t="s">
        <v>95</v>
      </c>
      <c r="C25" s="18">
        <v>-19.037666666666667</v>
      </c>
      <c r="D25" s="18">
        <v>13.391666666666667</v>
      </c>
    </row>
    <row r="26" spans="1:4" x14ac:dyDescent="0.2">
      <c r="A26" s="5" t="s">
        <v>52</v>
      </c>
      <c r="B26" t="s">
        <v>95</v>
      </c>
      <c r="C26" s="18">
        <v>-19.799333333333337</v>
      </c>
      <c r="D26" s="18">
        <v>9.6323333333333334</v>
      </c>
    </row>
    <row r="27" spans="1:4" x14ac:dyDescent="0.2">
      <c r="A27" s="16" t="s">
        <v>53</v>
      </c>
      <c r="B27" t="s">
        <v>95</v>
      </c>
      <c r="C27" s="19">
        <v>-20.175000000000001</v>
      </c>
      <c r="D27" s="19">
        <v>9.6383333333333336</v>
      </c>
    </row>
    <row r="28" spans="1:4" x14ac:dyDescent="0.2">
      <c r="A28" s="5" t="s">
        <v>54</v>
      </c>
      <c r="B28" t="s">
        <v>95</v>
      </c>
      <c r="C28" s="18">
        <v>-19.794</v>
      </c>
      <c r="D28" s="18">
        <v>10.202333333333334</v>
      </c>
    </row>
    <row r="29" spans="1:4" x14ac:dyDescent="0.2">
      <c r="A29" s="5" t="s">
        <v>55</v>
      </c>
      <c r="B29" t="s">
        <v>95</v>
      </c>
      <c r="C29" s="18">
        <v>-19.701999999999998</v>
      </c>
      <c r="D29" s="18">
        <v>9.6239999999999988</v>
      </c>
    </row>
    <row r="30" spans="1:4" x14ac:dyDescent="0.2">
      <c r="A30" s="5" t="s">
        <v>56</v>
      </c>
      <c r="B30" t="s">
        <v>95</v>
      </c>
      <c r="C30" s="18">
        <v>-19.611000000000001</v>
      </c>
      <c r="D30" s="18">
        <v>8.5903333333333336</v>
      </c>
    </row>
    <row r="31" spans="1:4" x14ac:dyDescent="0.2">
      <c r="A31" s="5" t="s">
        <v>57</v>
      </c>
      <c r="B31" t="s">
        <v>95</v>
      </c>
      <c r="C31" s="18">
        <v>-20.260333333333332</v>
      </c>
      <c r="D31" s="18">
        <v>9.1113333333333326</v>
      </c>
    </row>
    <row r="32" spans="1:4" x14ac:dyDescent="0.2">
      <c r="A32" s="5" t="s">
        <v>58</v>
      </c>
      <c r="B32" t="s">
        <v>95</v>
      </c>
      <c r="C32" s="18">
        <v>-19.627666666666666</v>
      </c>
      <c r="D32" s="18">
        <v>9.0153333333333325</v>
      </c>
    </row>
    <row r="33" spans="1:4" x14ac:dyDescent="0.2">
      <c r="A33" s="5" t="s">
        <v>62</v>
      </c>
      <c r="B33" t="s">
        <v>95</v>
      </c>
      <c r="C33" s="18">
        <v>-19.882333333333332</v>
      </c>
      <c r="D33" s="18">
        <v>9.5760000000000005</v>
      </c>
    </row>
    <row r="34" spans="1:4" x14ac:dyDescent="0.2">
      <c r="A34" s="5" t="s">
        <v>63</v>
      </c>
      <c r="B34" t="s">
        <v>95</v>
      </c>
      <c r="C34" s="18">
        <v>-19.702333333333332</v>
      </c>
      <c r="D34" s="18">
        <v>10.218666666666667</v>
      </c>
    </row>
    <row r="35" spans="1:4" x14ac:dyDescent="0.2">
      <c r="A35" s="5" t="s">
        <v>64</v>
      </c>
      <c r="B35" t="s">
        <v>95</v>
      </c>
      <c r="C35" s="18">
        <v>-20.055666666666667</v>
      </c>
      <c r="D35" s="18">
        <v>10.228666666666667</v>
      </c>
    </row>
    <row r="36" spans="1:4" x14ac:dyDescent="0.2">
      <c r="A36" s="5" t="s">
        <v>65</v>
      </c>
      <c r="B36" t="s">
        <v>95</v>
      </c>
      <c r="C36" s="18">
        <v>-19.324000000000002</v>
      </c>
      <c r="D36" s="18">
        <v>8.3686666666666678</v>
      </c>
    </row>
    <row r="37" spans="1:4" x14ac:dyDescent="0.2">
      <c r="A37" s="5" t="s">
        <v>66</v>
      </c>
      <c r="B37" t="s">
        <v>95</v>
      </c>
      <c r="C37" s="18">
        <v>-19.893666666666665</v>
      </c>
      <c r="D37" s="18">
        <v>9.8420000000000005</v>
      </c>
    </row>
    <row r="38" spans="1:4" x14ac:dyDescent="0.2">
      <c r="A38" s="5" t="s">
        <v>67</v>
      </c>
      <c r="B38" t="s">
        <v>95</v>
      </c>
      <c r="C38" s="18">
        <v>-19.912000000000003</v>
      </c>
      <c r="D38" s="18">
        <v>10.231</v>
      </c>
    </row>
    <row r="39" spans="1:4" x14ac:dyDescent="0.2">
      <c r="A39" s="5" t="s">
        <v>68</v>
      </c>
      <c r="B39" t="s">
        <v>95</v>
      </c>
      <c r="C39" s="18">
        <v>-19.701333333333334</v>
      </c>
      <c r="D39" s="18">
        <v>10.057</v>
      </c>
    </row>
    <row r="40" spans="1:4" x14ac:dyDescent="0.2">
      <c r="A40" s="5" t="s">
        <v>69</v>
      </c>
      <c r="B40" t="s">
        <v>95</v>
      </c>
      <c r="C40" s="18">
        <v>-19.450333333333333</v>
      </c>
      <c r="D40" s="18">
        <v>10.235666666666667</v>
      </c>
    </row>
    <row r="41" spans="1:4" x14ac:dyDescent="0.2">
      <c r="A41" s="5" t="s">
        <v>70</v>
      </c>
      <c r="B41" t="s">
        <v>95</v>
      </c>
      <c r="C41" s="18">
        <v>-19.630666666666666</v>
      </c>
      <c r="D41" s="18">
        <v>10.796333333333331</v>
      </c>
    </row>
    <row r="42" spans="1:4" x14ac:dyDescent="0.2">
      <c r="A42" s="5" t="s">
        <v>71</v>
      </c>
      <c r="B42" t="s">
        <v>95</v>
      </c>
      <c r="C42" s="18">
        <v>-19.877333333333336</v>
      </c>
      <c r="D42" s="18">
        <v>9.077</v>
      </c>
    </row>
    <row r="43" spans="1:4" x14ac:dyDescent="0.2">
      <c r="A43" s="5" t="s">
        <v>72</v>
      </c>
      <c r="B43" t="s">
        <v>95</v>
      </c>
      <c r="C43" s="18">
        <v>-19.752333333333336</v>
      </c>
      <c r="D43" s="18">
        <v>11.153666666666666</v>
      </c>
    </row>
    <row r="44" spans="1:4" x14ac:dyDescent="0.2">
      <c r="A44" s="5" t="s">
        <v>73</v>
      </c>
      <c r="B44" t="s">
        <v>95</v>
      </c>
      <c r="C44" s="18">
        <v>-19.638333333333332</v>
      </c>
      <c r="D44" s="18">
        <v>9.4386666666666645</v>
      </c>
    </row>
    <row r="45" spans="1:4" x14ac:dyDescent="0.2">
      <c r="A45" s="5" t="s">
        <v>74</v>
      </c>
      <c r="B45" t="s">
        <v>95</v>
      </c>
      <c r="C45" s="18">
        <v>-19.844666666666669</v>
      </c>
      <c r="D45" s="18">
        <v>9.9263333333333339</v>
      </c>
    </row>
    <row r="46" spans="1:4" x14ac:dyDescent="0.2">
      <c r="A46" s="5" t="s">
        <v>75</v>
      </c>
      <c r="B46" t="s">
        <v>95</v>
      </c>
      <c r="C46" s="18">
        <v>-20.013333333333335</v>
      </c>
      <c r="D46" s="18">
        <v>10.273</v>
      </c>
    </row>
    <row r="47" spans="1:4" x14ac:dyDescent="0.2">
      <c r="A47" s="5" t="s">
        <v>76</v>
      </c>
      <c r="B47" t="s">
        <v>95</v>
      </c>
      <c r="C47" s="18">
        <v>-19.755333333333333</v>
      </c>
      <c r="D47" s="18">
        <v>9.5579999999999998</v>
      </c>
    </row>
    <row r="48" spans="1:4" x14ac:dyDescent="0.2">
      <c r="A48" s="5" t="s">
        <v>77</v>
      </c>
      <c r="B48" t="s">
        <v>95</v>
      </c>
      <c r="C48" s="18">
        <v>-20.388000000000002</v>
      </c>
      <c r="D48" s="18">
        <v>11.335333333333333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F51DC-5118-0C46-BBD5-348D4DEEAFE4}">
  <dimension ref="A1:E25"/>
  <sheetViews>
    <sheetView workbookViewId="0">
      <selection activeCell="C2" activeCellId="1" sqref="A2:A25 C2:C25"/>
    </sheetView>
  </sheetViews>
  <sheetFormatPr baseColWidth="10" defaultRowHeight="16" x14ac:dyDescent="0.2"/>
  <cols>
    <col min="1" max="1" width="16.6640625" bestFit="1" customWidth="1"/>
  </cols>
  <sheetData>
    <row r="1" spans="1:5" x14ac:dyDescent="0.2">
      <c r="A1" s="13" t="s">
        <v>83</v>
      </c>
      <c r="B1" s="14" t="s">
        <v>88</v>
      </c>
      <c r="C1" s="14" t="s">
        <v>84</v>
      </c>
      <c r="D1" s="15" t="s">
        <v>89</v>
      </c>
      <c r="E1" s="15" t="s">
        <v>90</v>
      </c>
    </row>
    <row r="2" spans="1:5" x14ac:dyDescent="0.2">
      <c r="A2" s="22" t="s">
        <v>96</v>
      </c>
      <c r="B2" s="23">
        <v>-5.4822299999999995</v>
      </c>
      <c r="C2" s="23">
        <v>-13.574199999999999</v>
      </c>
      <c r="D2" s="23">
        <v>16.253147985286002</v>
      </c>
      <c r="E2" s="24">
        <v>14.853147985286002</v>
      </c>
    </row>
    <row r="3" spans="1:5" x14ac:dyDescent="0.2">
      <c r="A3" s="22" t="s">
        <v>97</v>
      </c>
      <c r="B3" s="23">
        <v>-4.2107299999999999</v>
      </c>
      <c r="C3" s="23">
        <v>-13.1286</v>
      </c>
      <c r="D3" s="24">
        <v>17.537734008986003</v>
      </c>
      <c r="E3" s="24">
        <v>16.137734008986005</v>
      </c>
    </row>
    <row r="4" spans="1:5" x14ac:dyDescent="0.2">
      <c r="A4" s="22" t="s">
        <v>98</v>
      </c>
      <c r="B4" s="23">
        <v>-5.5733600000000001</v>
      </c>
      <c r="C4" s="23">
        <v>-13.8658</v>
      </c>
      <c r="D4" s="23">
        <v>16.161080093551998</v>
      </c>
      <c r="E4" s="24">
        <v>14.761080093551998</v>
      </c>
    </row>
    <row r="5" spans="1:5" x14ac:dyDescent="0.2">
      <c r="A5" s="22" t="s">
        <v>99</v>
      </c>
      <c r="B5" s="23">
        <v>-6.1256399999999998</v>
      </c>
      <c r="C5" s="23">
        <v>-13.283399999999999</v>
      </c>
      <c r="D5" s="24">
        <v>15.603116138248001</v>
      </c>
      <c r="E5" s="24">
        <v>14.203116138248001</v>
      </c>
    </row>
    <row r="6" spans="1:5" x14ac:dyDescent="0.2">
      <c r="A6" s="22" t="s">
        <v>100</v>
      </c>
      <c r="B6" s="23">
        <v>-5.4528599999999994</v>
      </c>
      <c r="C6" s="23">
        <v>-13.2218</v>
      </c>
      <c r="D6" s="23">
        <v>16.282820255451998</v>
      </c>
      <c r="E6" s="24">
        <v>14.882820255451998</v>
      </c>
    </row>
    <row r="7" spans="1:5" x14ac:dyDescent="0.2">
      <c r="A7" s="22" t="s">
        <v>101</v>
      </c>
      <c r="B7" s="23">
        <v>-5.7033499999999995</v>
      </c>
      <c r="C7" s="23">
        <v>-13.0106</v>
      </c>
      <c r="D7" s="24">
        <v>16.029752262470002</v>
      </c>
      <c r="E7" s="24">
        <v>14.629752262470001</v>
      </c>
    </row>
    <row r="8" spans="1:5" x14ac:dyDescent="0.2">
      <c r="A8" s="22" t="s">
        <v>102</v>
      </c>
      <c r="B8" s="23">
        <v>-6.4544300000000003</v>
      </c>
      <c r="C8" s="23">
        <v>-13.919799999999999</v>
      </c>
      <c r="D8" s="23">
        <v>15.270942297325998</v>
      </c>
      <c r="E8" s="24">
        <v>13.870942297325998</v>
      </c>
    </row>
    <row r="9" spans="1:5" x14ac:dyDescent="0.2">
      <c r="A9" s="22" t="s">
        <v>103</v>
      </c>
      <c r="B9" s="23">
        <v>-4.2622100000000005</v>
      </c>
      <c r="C9" s="23">
        <v>-13.9598</v>
      </c>
      <c r="D9" s="24">
        <v>17.485724187121999</v>
      </c>
      <c r="E9" s="24">
        <v>16.085724187122</v>
      </c>
    </row>
    <row r="10" spans="1:5" x14ac:dyDescent="0.2">
      <c r="A10" s="22" t="s">
        <v>104</v>
      </c>
      <c r="B10" s="23">
        <v>-4.0422399999999996</v>
      </c>
      <c r="C10" s="23">
        <v>-14.167399999999999</v>
      </c>
      <c r="D10" s="23">
        <v>17.707958074368001</v>
      </c>
      <c r="E10" s="24">
        <v>16.307958074368003</v>
      </c>
    </row>
    <row r="11" spans="1:5" x14ac:dyDescent="0.2">
      <c r="A11" s="22" t="s">
        <v>105</v>
      </c>
      <c r="B11" s="23">
        <v>-3.7138100000000001</v>
      </c>
      <c r="C11" s="23">
        <v>-14.264800000000001</v>
      </c>
      <c r="D11" s="24">
        <v>18.039768210241999</v>
      </c>
      <c r="E11" s="24">
        <v>16.639768210242</v>
      </c>
    </row>
    <row r="12" spans="1:5" x14ac:dyDescent="0.2">
      <c r="A12" s="22" t="s">
        <v>106</v>
      </c>
      <c r="B12" s="23">
        <v>-6.1563599999999994</v>
      </c>
      <c r="C12" s="23">
        <v>-13.399800000000001</v>
      </c>
      <c r="D12" s="23">
        <v>15.572079974152</v>
      </c>
      <c r="E12" s="24">
        <v>14.172079974152</v>
      </c>
    </row>
    <row r="13" spans="1:5" x14ac:dyDescent="0.2">
      <c r="A13" s="22" t="s">
        <v>107</v>
      </c>
      <c r="B13" s="23">
        <v>-5.1509800000000006</v>
      </c>
      <c r="C13" s="23">
        <v>-11.931399999999998</v>
      </c>
      <c r="D13" s="24">
        <v>16.587807144035999</v>
      </c>
      <c r="E13" s="24">
        <v>15.187807144035999</v>
      </c>
    </row>
    <row r="14" spans="1:5" x14ac:dyDescent="0.2">
      <c r="A14" s="22" t="s">
        <v>108</v>
      </c>
      <c r="B14" s="23">
        <v>-5.8296499999999991</v>
      </c>
      <c r="C14" s="23">
        <v>-13.904999999999999</v>
      </c>
      <c r="D14" s="23">
        <v>15.90215240813</v>
      </c>
      <c r="E14" s="24">
        <v>14.50215240813</v>
      </c>
    </row>
    <row r="15" spans="1:5" x14ac:dyDescent="0.2">
      <c r="A15" s="22" t="s">
        <v>109</v>
      </c>
      <c r="B15" s="23">
        <v>-5.9142499999999991</v>
      </c>
      <c r="C15" s="23">
        <v>-13.633800000000001</v>
      </c>
      <c r="D15" s="24">
        <v>15.816681721849999</v>
      </c>
      <c r="E15" s="24">
        <v>14.416681721849999</v>
      </c>
    </row>
    <row r="16" spans="1:5" x14ac:dyDescent="0.2">
      <c r="A16" s="22" t="s">
        <v>110</v>
      </c>
      <c r="B16" s="23">
        <v>-4.1021000000000001</v>
      </c>
      <c r="C16" s="23">
        <v>-15.025600000000001</v>
      </c>
      <c r="D16" s="23">
        <v>17.647482007220002</v>
      </c>
      <c r="E16" s="24">
        <v>16.247482007220004</v>
      </c>
    </row>
    <row r="17" spans="1:5" x14ac:dyDescent="0.2">
      <c r="A17" s="22" t="s">
        <v>111</v>
      </c>
      <c r="B17" s="23">
        <v>-4.4867999999999997</v>
      </c>
      <c r="C17" s="23">
        <v>-13.3696</v>
      </c>
      <c r="D17" s="24">
        <v>17.25882275176</v>
      </c>
      <c r="E17" s="24">
        <v>15.85882275176</v>
      </c>
    </row>
    <row r="18" spans="1:5" x14ac:dyDescent="0.2">
      <c r="A18" s="22" t="s">
        <v>112</v>
      </c>
      <c r="B18" s="23">
        <v>-5.7923200000000001</v>
      </c>
      <c r="C18" s="23">
        <v>-14.081000000000001</v>
      </c>
      <c r="D18" s="23">
        <v>15.939866601023997</v>
      </c>
      <c r="E18" s="24">
        <v>14.539866601023997</v>
      </c>
    </row>
    <row r="19" spans="1:5" x14ac:dyDescent="0.2">
      <c r="A19" s="22" t="s">
        <v>113</v>
      </c>
      <c r="B19" s="23">
        <v>-5.9859600000000004</v>
      </c>
      <c r="C19" s="23">
        <v>-13.8154</v>
      </c>
      <c r="D19" s="24">
        <v>15.744233696871998</v>
      </c>
      <c r="E19" s="24">
        <v>14.344233696871997</v>
      </c>
    </row>
    <row r="20" spans="1:5" x14ac:dyDescent="0.2">
      <c r="A20" s="22" t="s">
        <v>114</v>
      </c>
      <c r="B20" s="23">
        <v>-5.7606000000000002</v>
      </c>
      <c r="C20" s="23">
        <v>-14.108400000000001</v>
      </c>
      <c r="D20" s="23">
        <v>15.971913056919998</v>
      </c>
      <c r="E20" s="24">
        <v>14.571913056919998</v>
      </c>
    </row>
    <row r="21" spans="1:5" x14ac:dyDescent="0.2">
      <c r="A21" s="22" t="s">
        <v>115</v>
      </c>
      <c r="B21" s="23">
        <v>-5.8175600000000003</v>
      </c>
      <c r="C21" s="23">
        <v>-13.174799999999999</v>
      </c>
      <c r="D21" s="24">
        <v>15.914366835991999</v>
      </c>
      <c r="E21" s="24">
        <v>14.514366835991998</v>
      </c>
    </row>
    <row r="22" spans="1:5" x14ac:dyDescent="0.2">
      <c r="A22" s="22" t="s">
        <v>116</v>
      </c>
      <c r="B22" s="23">
        <v>-6.4333999999999998</v>
      </c>
      <c r="C22" s="23">
        <v>-13.811599999999999</v>
      </c>
      <c r="D22" s="23">
        <v>15.29218873388</v>
      </c>
      <c r="E22" s="24">
        <v>13.892188733879999</v>
      </c>
    </row>
    <row r="23" spans="1:5" x14ac:dyDescent="0.2">
      <c r="A23" s="22" t="s">
        <v>117</v>
      </c>
      <c r="B23" s="23">
        <v>-4.2735599999999998</v>
      </c>
      <c r="C23" s="23">
        <v>-13.633000000000003</v>
      </c>
      <c r="D23" s="24">
        <v>17.474257375192</v>
      </c>
      <c r="E23" s="24">
        <v>16.074257375192001</v>
      </c>
    </row>
    <row r="24" spans="1:5" x14ac:dyDescent="0.2">
      <c r="A24" s="22" t="s">
        <v>118</v>
      </c>
      <c r="B24" s="23">
        <v>-3.3709199999999999</v>
      </c>
      <c r="C24" s="23">
        <v>-12.6004</v>
      </c>
      <c r="D24" s="23">
        <v>18.386187165544001</v>
      </c>
      <c r="E24" s="24">
        <v>16.986187165544003</v>
      </c>
    </row>
    <row r="25" spans="1:5" x14ac:dyDescent="0.2">
      <c r="A25" s="22" t="s">
        <v>119</v>
      </c>
      <c r="B25" s="23">
        <v>-3.5677200000000004</v>
      </c>
      <c r="C25" s="23">
        <v>-14.863399999999999</v>
      </c>
      <c r="D25" s="24">
        <v>18.187361739303999</v>
      </c>
      <c r="E25" s="24">
        <v>16.787361739304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30ED4-4E0E-8945-A2FE-CF36776F6191}">
  <dimension ref="A1:F32"/>
  <sheetViews>
    <sheetView tabSelected="1" workbookViewId="0">
      <selection activeCell="F2" sqref="F2"/>
    </sheetView>
  </sheetViews>
  <sheetFormatPr baseColWidth="10" defaultRowHeight="16" x14ac:dyDescent="0.2"/>
  <cols>
    <col min="1" max="1" width="13.83203125" bestFit="1" customWidth="1"/>
    <col min="6" max="6" width="16.6640625" bestFit="1" customWidth="1"/>
  </cols>
  <sheetData>
    <row r="1" spans="1:6" x14ac:dyDescent="0.2">
      <c r="A1" s="13" t="s">
        <v>83</v>
      </c>
      <c r="B1" s="13" t="s">
        <v>91</v>
      </c>
      <c r="C1" s="13" t="s">
        <v>92</v>
      </c>
      <c r="D1" s="13" t="s">
        <v>93</v>
      </c>
    </row>
    <row r="2" spans="1:6" x14ac:dyDescent="0.2">
      <c r="A2" s="3" t="s">
        <v>120</v>
      </c>
      <c r="B2" s="23">
        <v>-13.574199999999999</v>
      </c>
      <c r="C2" s="18">
        <v>-19.037666666666667</v>
      </c>
      <c r="D2">
        <v>-19.670000000000002</v>
      </c>
      <c r="F2" s="22"/>
    </row>
    <row r="3" spans="1:6" x14ac:dyDescent="0.2">
      <c r="A3" s="3" t="s">
        <v>121</v>
      </c>
      <c r="B3" s="23">
        <v>-13.1286</v>
      </c>
      <c r="C3" s="18">
        <v>-19.799333333333337</v>
      </c>
      <c r="D3">
        <v>-19.908000000000001</v>
      </c>
      <c r="F3" s="22"/>
    </row>
    <row r="4" spans="1:6" x14ac:dyDescent="0.2">
      <c r="A4" s="3" t="s">
        <v>122</v>
      </c>
      <c r="D4">
        <v>-20.379000000000001</v>
      </c>
      <c r="F4" s="22"/>
    </row>
    <row r="5" spans="1:6" x14ac:dyDescent="0.2">
      <c r="A5" s="3" t="s">
        <v>123</v>
      </c>
      <c r="B5" s="23">
        <v>-13.8658</v>
      </c>
      <c r="C5" s="19">
        <v>-20.175000000000001</v>
      </c>
      <c r="D5">
        <v>-20.064666666666664</v>
      </c>
      <c r="F5" s="22"/>
    </row>
    <row r="6" spans="1:6" x14ac:dyDescent="0.2">
      <c r="A6" s="5" t="s">
        <v>144</v>
      </c>
      <c r="B6" s="23">
        <v>-13.283399999999999</v>
      </c>
      <c r="C6" s="18">
        <v>-19.794</v>
      </c>
      <c r="F6" s="22"/>
    </row>
    <row r="7" spans="1:6" x14ac:dyDescent="0.2">
      <c r="A7" s="3" t="s">
        <v>124</v>
      </c>
      <c r="B7" s="23">
        <v>-13.2218</v>
      </c>
      <c r="C7" s="18">
        <v>-19.701999999999998</v>
      </c>
      <c r="D7">
        <v>-19.773</v>
      </c>
      <c r="F7" s="22"/>
    </row>
    <row r="8" spans="1:6" x14ac:dyDescent="0.2">
      <c r="A8" s="3" t="s">
        <v>125</v>
      </c>
      <c r="D8">
        <v>-20.017666666666667</v>
      </c>
      <c r="F8" s="22"/>
    </row>
    <row r="9" spans="1:6" x14ac:dyDescent="0.2">
      <c r="A9" s="3" t="s">
        <v>126</v>
      </c>
      <c r="B9" s="23">
        <v>-13.0106</v>
      </c>
      <c r="C9" s="18">
        <v>-19.611000000000001</v>
      </c>
      <c r="D9">
        <v>-20.265666666666664</v>
      </c>
      <c r="F9" s="22"/>
    </row>
    <row r="10" spans="1:6" x14ac:dyDescent="0.2">
      <c r="A10" s="3" t="s">
        <v>127</v>
      </c>
      <c r="D10">
        <v>-19.784666666666666</v>
      </c>
      <c r="F10" s="22"/>
    </row>
    <row r="11" spans="1:6" x14ac:dyDescent="0.2">
      <c r="A11" s="5" t="s">
        <v>145</v>
      </c>
      <c r="B11" s="23">
        <v>-13.919799999999999</v>
      </c>
      <c r="C11" s="18">
        <v>-20.260333333333332</v>
      </c>
      <c r="F11" s="22"/>
    </row>
    <row r="12" spans="1:6" x14ac:dyDescent="0.2">
      <c r="A12" s="3" t="s">
        <v>128</v>
      </c>
      <c r="B12" s="23">
        <v>-13.9598</v>
      </c>
      <c r="C12" s="18">
        <v>-19.627666666666666</v>
      </c>
      <c r="D12">
        <v>-20.114000000000001</v>
      </c>
      <c r="F12" s="22"/>
    </row>
    <row r="13" spans="1:6" x14ac:dyDescent="0.2">
      <c r="A13" s="5" t="s">
        <v>146</v>
      </c>
      <c r="B13" s="23">
        <v>-14.167399999999999</v>
      </c>
      <c r="C13" s="18">
        <v>-19.882333333333332</v>
      </c>
      <c r="F13" s="22"/>
    </row>
    <row r="14" spans="1:6" x14ac:dyDescent="0.2">
      <c r="A14" s="5" t="s">
        <v>147</v>
      </c>
      <c r="B14" s="23">
        <v>-14.264800000000001</v>
      </c>
      <c r="C14" s="18">
        <v>-19.702333333333332</v>
      </c>
      <c r="F14" s="22"/>
    </row>
    <row r="15" spans="1:6" x14ac:dyDescent="0.2">
      <c r="A15" s="3" t="s">
        <v>129</v>
      </c>
      <c r="D15">
        <v>-19.681999999999999</v>
      </c>
      <c r="F15" s="22"/>
    </row>
    <row r="16" spans="1:6" x14ac:dyDescent="0.2">
      <c r="A16" s="5" t="s">
        <v>148</v>
      </c>
      <c r="B16" s="23">
        <v>-13.399800000000001</v>
      </c>
      <c r="C16" s="18">
        <v>-20.055666666666667</v>
      </c>
      <c r="F16" s="22"/>
    </row>
    <row r="17" spans="1:6" x14ac:dyDescent="0.2">
      <c r="A17" s="5" t="s">
        <v>130</v>
      </c>
      <c r="B17" s="23">
        <v>-11.931399999999998</v>
      </c>
      <c r="C17" s="18">
        <v>-19.324000000000002</v>
      </c>
      <c r="D17">
        <v>-20.015333333333334</v>
      </c>
      <c r="F17" s="22"/>
    </row>
    <row r="18" spans="1:6" x14ac:dyDescent="0.2">
      <c r="A18" s="3" t="s">
        <v>131</v>
      </c>
      <c r="B18" s="23">
        <v>-13.904999999999999</v>
      </c>
      <c r="C18" s="18">
        <v>-19.893666666666665</v>
      </c>
      <c r="D18">
        <v>-20.066999999999997</v>
      </c>
      <c r="F18" s="22"/>
    </row>
    <row r="19" spans="1:6" x14ac:dyDescent="0.2">
      <c r="A19" s="3" t="s">
        <v>132</v>
      </c>
      <c r="D19">
        <v>-22.054333333333332</v>
      </c>
      <c r="F19" s="22"/>
    </row>
    <row r="20" spans="1:6" x14ac:dyDescent="0.2">
      <c r="A20" s="5" t="s">
        <v>149</v>
      </c>
      <c r="B20" s="23">
        <v>-13.633800000000001</v>
      </c>
      <c r="C20" s="18">
        <v>-19.912000000000003</v>
      </c>
      <c r="F20" s="22"/>
    </row>
    <row r="21" spans="1:6" x14ac:dyDescent="0.2">
      <c r="A21" s="3" t="s">
        <v>133</v>
      </c>
      <c r="B21" s="23">
        <v>-15.025600000000001</v>
      </c>
      <c r="C21" s="18">
        <v>-19.701333333333334</v>
      </c>
      <c r="D21">
        <v>-20.042000000000002</v>
      </c>
      <c r="F21" s="22"/>
    </row>
    <row r="22" spans="1:6" x14ac:dyDescent="0.2">
      <c r="A22" s="3" t="s">
        <v>134</v>
      </c>
      <c r="B22" s="23">
        <v>-13.3696</v>
      </c>
      <c r="C22" s="18">
        <v>-19.450333333333333</v>
      </c>
      <c r="D22">
        <v>-19.689333333333334</v>
      </c>
      <c r="F22" s="22"/>
    </row>
    <row r="23" spans="1:6" x14ac:dyDescent="0.2">
      <c r="A23" s="5" t="s">
        <v>150</v>
      </c>
      <c r="B23" s="23">
        <v>-14.081000000000001</v>
      </c>
      <c r="C23" s="18">
        <v>-19.630666666666666</v>
      </c>
      <c r="F23" s="22"/>
    </row>
    <row r="24" spans="1:6" x14ac:dyDescent="0.2">
      <c r="A24" s="3" t="s">
        <v>135</v>
      </c>
      <c r="D24">
        <v>-20.189333333333334</v>
      </c>
      <c r="F24" s="22"/>
    </row>
    <row r="25" spans="1:6" x14ac:dyDescent="0.2">
      <c r="A25" s="3" t="s">
        <v>136</v>
      </c>
      <c r="B25" s="23">
        <v>-13.8154</v>
      </c>
      <c r="C25" s="18">
        <v>-19.877333333333336</v>
      </c>
      <c r="D25">
        <v>-19.914666666666665</v>
      </c>
      <c r="F25" s="22"/>
    </row>
    <row r="26" spans="1:6" x14ac:dyDescent="0.2">
      <c r="A26" s="3" t="s">
        <v>137</v>
      </c>
      <c r="D26">
        <v>-21.666666666666668</v>
      </c>
      <c r="F26" s="5"/>
    </row>
    <row r="27" spans="1:6" x14ac:dyDescent="0.2">
      <c r="A27" s="3" t="s">
        <v>138</v>
      </c>
      <c r="B27" s="23">
        <v>-14.108400000000001</v>
      </c>
      <c r="C27" s="18">
        <v>-19.752333333333336</v>
      </c>
      <c r="D27">
        <v>-20.026666666666667</v>
      </c>
      <c r="F27" s="5"/>
    </row>
    <row r="28" spans="1:6" x14ac:dyDescent="0.2">
      <c r="A28" s="3" t="s">
        <v>139</v>
      </c>
      <c r="B28" s="23">
        <v>-13.174799999999999</v>
      </c>
      <c r="C28" s="18">
        <v>-19.638333333333332</v>
      </c>
      <c r="D28">
        <v>-19.992333333333335</v>
      </c>
      <c r="F28" s="5"/>
    </row>
    <row r="29" spans="1:6" x14ac:dyDescent="0.2">
      <c r="A29" s="3" t="s">
        <v>140</v>
      </c>
      <c r="B29" s="23">
        <v>-13.811599999999999</v>
      </c>
      <c r="C29" s="18">
        <v>-19.844666666666669</v>
      </c>
      <c r="D29">
        <v>-19.750333333333334</v>
      </c>
      <c r="F29" s="5"/>
    </row>
    <row r="30" spans="1:6" x14ac:dyDescent="0.2">
      <c r="A30" s="3" t="s">
        <v>141</v>
      </c>
      <c r="B30" s="23">
        <v>-13.633000000000003</v>
      </c>
      <c r="C30" s="18">
        <v>-20.013333333333335</v>
      </c>
      <c r="D30">
        <v>-20.167666666666669</v>
      </c>
      <c r="F30" s="5"/>
    </row>
    <row r="31" spans="1:6" x14ac:dyDescent="0.2">
      <c r="A31" s="3" t="s">
        <v>142</v>
      </c>
      <c r="B31" s="23">
        <v>-12.6004</v>
      </c>
      <c r="C31" s="18">
        <v>-19.755333333333333</v>
      </c>
      <c r="D31">
        <v>-20.262666666666664</v>
      </c>
      <c r="F31" s="5"/>
    </row>
    <row r="32" spans="1:6" x14ac:dyDescent="0.2">
      <c r="A32" s="5" t="s">
        <v>143</v>
      </c>
      <c r="B32" s="23">
        <v>-14.863399999999999</v>
      </c>
      <c r="C32" s="18">
        <v>-20.388000000000002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with re-weighs</vt:lpstr>
      <vt:lpstr>Postcrania</vt:lpstr>
      <vt:lpstr>Dentine</vt:lpstr>
      <vt:lpstr>Fauna</vt:lpstr>
      <vt:lpstr>All C&amp;N</vt:lpstr>
      <vt:lpstr>Carbonate</vt:lpstr>
      <vt:lpstr>Carbon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S.A. Leggett</dc:creator>
  <cp:lastModifiedBy>S.A. Leggett</cp:lastModifiedBy>
  <dcterms:created xsi:type="dcterms:W3CDTF">2019-07-16T10:58:02Z</dcterms:created>
  <dcterms:modified xsi:type="dcterms:W3CDTF">2019-07-29T17:49:46Z</dcterms:modified>
</cp:coreProperties>
</file>