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hD Cantab/Run_Files/Results/Cleaned data/"/>
    </mc:Choice>
  </mc:AlternateContent>
  <xr:revisionPtr revIDLastSave="0" documentId="13_ncr:1_{D79009E4-B79B-2D41-8F18-303015E552F6}" xr6:coauthVersionLast="43" xr6:coauthVersionMax="43" xr10:uidLastSave="{00000000-0000-0000-0000-000000000000}"/>
  <bookViews>
    <workbookView xWindow="28800" yWindow="2860" windowWidth="25600" windowHeight="17040" activeTab="6" xr2:uid="{42E1E4A0-BB56-A84F-AA59-85F83F3624AA}"/>
  </bookViews>
  <sheets>
    <sheet name="Raw with reweighs" sheetId="1" r:id="rId1"/>
    <sheet name="Postcrania" sheetId="2" r:id="rId2"/>
    <sheet name="Dentine" sheetId="3" r:id="rId3"/>
    <sheet name="Fauna" sheetId="4" r:id="rId4"/>
    <sheet name="All CN" sheetId="5" r:id="rId5"/>
    <sheet name="Carbonate" sheetId="6" r:id="rId6"/>
    <sheet name="Carbon on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6" i="1" l="1"/>
  <c r="AG6" i="1"/>
  <c r="AE6" i="1"/>
  <c r="AD6" i="1"/>
  <c r="V6" i="1"/>
  <c r="O6" i="1"/>
  <c r="H6" i="1"/>
  <c r="AK6" i="1" s="1"/>
  <c r="AH5" i="1"/>
  <c r="AG5" i="1"/>
  <c r="AE5" i="1"/>
  <c r="AD5" i="1"/>
  <c r="V5" i="1"/>
  <c r="O5" i="1"/>
  <c r="AJ5" i="1" s="1"/>
  <c r="H5" i="1"/>
  <c r="AK5" i="1" s="1"/>
  <c r="AJ4" i="1"/>
  <c r="AH4" i="1"/>
  <c r="AG4" i="1"/>
  <c r="AE4" i="1"/>
  <c r="AD4" i="1"/>
  <c r="V4" i="1"/>
  <c r="O4" i="1"/>
  <c r="H4" i="1"/>
  <c r="AK4" i="1" s="1"/>
  <c r="AH3" i="1"/>
  <c r="AG3" i="1"/>
  <c r="AE3" i="1"/>
  <c r="AD3" i="1"/>
  <c r="V3" i="1"/>
  <c r="O3" i="1"/>
  <c r="H3" i="1"/>
  <c r="AJ3" i="1" s="1"/>
  <c r="AJ6" i="1" l="1"/>
  <c r="AK3" i="1"/>
</calcChain>
</file>

<file path=xl/sharedStrings.xml><?xml version="1.0" encoding="utf-8"?>
<sst xmlns="http://schemas.openxmlformats.org/spreadsheetml/2006/main" count="134" uniqueCount="52">
  <si>
    <t>Identifier 1</t>
  </si>
  <si>
    <t>Date</t>
  </si>
  <si>
    <t>Amount</t>
  </si>
  <si>
    <t>Amt%C</t>
  </si>
  <si>
    <t>d 13C/12C</t>
  </si>
  <si>
    <t>Amt%N</t>
  </si>
  <si>
    <t>d 15N/14N</t>
  </si>
  <si>
    <t>C/N ratio</t>
  </si>
  <si>
    <t>Mean d13C</t>
  </si>
  <si>
    <t>Std dev C</t>
  </si>
  <si>
    <t>Reps-C</t>
  </si>
  <si>
    <t>Mean d15N</t>
  </si>
  <si>
    <t>Std dev N</t>
  </si>
  <si>
    <t>Reps-N</t>
  </si>
  <si>
    <t>Mean C/N</t>
  </si>
  <si>
    <t>Std dev C/N</t>
  </si>
  <si>
    <t>Reps-CN</t>
  </si>
  <si>
    <t>Aliquot a</t>
  </si>
  <si>
    <t>Aliquot b</t>
  </si>
  <si>
    <t>Aliquot c</t>
  </si>
  <si>
    <t>Aliquot d</t>
  </si>
  <si>
    <t>ID</t>
  </si>
  <si>
    <t>d13C</t>
  </si>
  <si>
    <t>d15N</t>
  </si>
  <si>
    <t>Tissue</t>
  </si>
  <si>
    <t>d18O</t>
  </si>
  <si>
    <t>Enamel</t>
  </si>
  <si>
    <t>Dentine</t>
  </si>
  <si>
    <t>Bone</t>
  </si>
  <si>
    <t>O-PO4 SMOW</t>
  </si>
  <si>
    <t>Chenery correction</t>
  </si>
  <si>
    <t>TRM10_3083</t>
  </si>
  <si>
    <t>NOTE</t>
  </si>
  <si>
    <t>From Riversides Volume</t>
  </si>
  <si>
    <t>TRM10_3087</t>
  </si>
  <si>
    <t>TRM10_3083_R</t>
  </si>
  <si>
    <t>TRM10_3087_R</t>
  </si>
  <si>
    <t>TRM10_3123_FE</t>
  </si>
  <si>
    <t>TRM10_3163_FE</t>
  </si>
  <si>
    <t>TRM10_3083_D</t>
  </si>
  <si>
    <t>09/18/18</t>
  </si>
  <si>
    <t>09/19/18</t>
  </si>
  <si>
    <t>09/20/18</t>
  </si>
  <si>
    <t>TRM10_3087_D</t>
  </si>
  <si>
    <t>TRM10_3123_D</t>
  </si>
  <si>
    <t>TRM10_3163_D</t>
  </si>
  <si>
    <t>TRM10_3087_E</t>
  </si>
  <si>
    <t>TRM10_3123_E</t>
  </si>
  <si>
    <t>TRM10-3163_E</t>
  </si>
  <si>
    <t>TRM10_3083_E</t>
  </si>
  <si>
    <t>TRM10_3123</t>
  </si>
  <si>
    <t>TRM10_3163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</si>
</sst>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/>
    <xf numFmtId="0" fontId="1" fillId="0" borderId="0" xfId="0" applyFont="1"/>
    <xf numFmtId="0" fontId="0" fillId="0" borderId="0" xfId="0" quotePrefix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164" fontId="0" fillId="0" borderId="0" xfId="0" applyNumberFormat="1"/>
    <xf numFmtId="165" fontId="7" fillId="0" borderId="0" xfId="0" applyNumberFormat="1" applyFont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CN'!$C$2:$C$5</c:f>
              <c:numCache>
                <c:formatCode>General</c:formatCode>
                <c:ptCount val="4"/>
                <c:pt idx="0">
                  <c:v>-20</c:v>
                </c:pt>
                <c:pt idx="1">
                  <c:v>-20.3</c:v>
                </c:pt>
                <c:pt idx="2">
                  <c:v>-20.100000000000001</c:v>
                </c:pt>
                <c:pt idx="3">
                  <c:v>-20.100000000000001</c:v>
                </c:pt>
              </c:numCache>
            </c:numRef>
          </c:xVal>
          <c:yVal>
            <c:numRef>
              <c:f>'All CN'!$D$2:$D$5</c:f>
              <c:numCache>
                <c:formatCode>General</c:formatCode>
                <c:ptCount val="4"/>
                <c:pt idx="0">
                  <c:v>9.4</c:v>
                </c:pt>
                <c:pt idx="1">
                  <c:v>10.5</c:v>
                </c:pt>
                <c:pt idx="2">
                  <c:v>9.1999999999999993</c:v>
                </c:pt>
                <c:pt idx="3">
                  <c:v>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5-8845-B32E-B3C4F9956127}"/>
            </c:ext>
          </c:extLst>
        </c:ser>
        <c:ser>
          <c:idx val="1"/>
          <c:order val="1"/>
          <c:tx>
            <c:v>Dentine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 CN'!$C$6:$C$9</c:f>
              <c:numCache>
                <c:formatCode>0.0</c:formatCode>
                <c:ptCount val="4"/>
                <c:pt idx="0">
                  <c:v>-19.873000000000001</c:v>
                </c:pt>
                <c:pt idx="1">
                  <c:v>-19.777999999999999</c:v>
                </c:pt>
                <c:pt idx="2">
                  <c:v>-19.815666666666669</c:v>
                </c:pt>
                <c:pt idx="3">
                  <c:v>-19.949333333333332</c:v>
                </c:pt>
              </c:numCache>
            </c:numRef>
          </c:xVal>
          <c:yVal>
            <c:numRef>
              <c:f>'All CN'!$D$6:$D$9</c:f>
              <c:numCache>
                <c:formatCode>0.0</c:formatCode>
                <c:ptCount val="4"/>
                <c:pt idx="0">
                  <c:v>10.850666666666667</c:v>
                </c:pt>
                <c:pt idx="1">
                  <c:v>10.5</c:v>
                </c:pt>
                <c:pt idx="2">
                  <c:v>9.6769999999999996</c:v>
                </c:pt>
                <c:pt idx="3">
                  <c:v>9.6433333333333326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C5-8845-B32E-B3C4F9956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759696"/>
        <c:axId val="1110741600"/>
      </c:scatterChart>
      <c:valAx>
        <c:axId val="111075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741600"/>
        <c:crosses val="autoZero"/>
        <c:crossBetween val="midCat"/>
      </c:valAx>
      <c:valAx>
        <c:axId val="1110741600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75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0</xdr:row>
      <xdr:rowOff>177800</xdr:rowOff>
    </xdr:from>
    <xdr:to>
      <xdr:col>16</xdr:col>
      <xdr:colOff>800100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DB240-56F8-2C47-B192-7F4F02C48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B7FF-1668-B544-93EC-F5184E066B27}">
  <dimension ref="A1:AL6"/>
  <sheetViews>
    <sheetView workbookViewId="0">
      <selection activeCell="G31" sqref="G31"/>
    </sheetView>
  </sheetViews>
  <sheetFormatPr baseColWidth="10" defaultRowHeight="16" x14ac:dyDescent="0.2"/>
  <sheetData>
    <row r="1" spans="1:38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2" t="s">
        <v>7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2" t="s">
        <v>7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</row>
    <row r="2" spans="1:38" x14ac:dyDescent="0.2">
      <c r="A2" s="3"/>
      <c r="B2" s="3"/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</row>
    <row r="3" spans="1:38" x14ac:dyDescent="0.2">
      <c r="A3" s="3" t="s">
        <v>39</v>
      </c>
      <c r="B3" s="3" t="s">
        <v>40</v>
      </c>
      <c r="C3" s="3">
        <v>0.77</v>
      </c>
      <c r="D3" s="3">
        <v>44.319342800000001</v>
      </c>
      <c r="E3">
        <v>-19.898</v>
      </c>
      <c r="F3" s="3">
        <v>16.732909899999999</v>
      </c>
      <c r="G3">
        <v>10.883999999999999</v>
      </c>
      <c r="H3">
        <f t="shared" ref="H3:H6" si="0">(D3/F3)*(14/12)</f>
        <v>3.0900722135205747</v>
      </c>
      <c r="I3" s="3" t="s">
        <v>41</v>
      </c>
      <c r="J3" s="3">
        <v>0.76</v>
      </c>
      <c r="K3" s="3">
        <v>45.636381100000001</v>
      </c>
      <c r="L3">
        <v>-19.847999999999999</v>
      </c>
      <c r="M3" s="3">
        <v>16.6230695</v>
      </c>
      <c r="N3">
        <v>10.851000000000001</v>
      </c>
      <c r="O3">
        <f t="shared" ref="O3:O6" si="1">(K3/M3)*(14/12)</f>
        <v>3.2029249842615815</v>
      </c>
      <c r="P3" s="3" t="s">
        <v>42</v>
      </c>
      <c r="Q3" s="3">
        <v>0.79</v>
      </c>
      <c r="R3" s="3">
        <v>41.685332500000001</v>
      </c>
      <c r="S3" s="3">
        <v>-19.873000000000001</v>
      </c>
      <c r="T3" s="3">
        <v>15.478549599999999</v>
      </c>
      <c r="U3">
        <v>10.817</v>
      </c>
      <c r="V3">
        <f t="shared" ref="V3:V6" si="2">(R3/T3)*(14/12)</f>
        <v>3.1419538117878094</v>
      </c>
      <c r="AD3">
        <f>AVERAGE(E3,L3,S3)</f>
        <v>-19.873000000000001</v>
      </c>
      <c r="AE3">
        <f>STDEV(E3,L3,S3)</f>
        <v>2.5000000000000355E-2</v>
      </c>
      <c r="AF3">
        <v>3</v>
      </c>
      <c r="AG3">
        <f>AVERAGE(G3,N3,U3)</f>
        <v>10.850666666666667</v>
      </c>
      <c r="AH3">
        <f>STDEV(G3,N3,U3)</f>
        <v>3.3501243758005166E-2</v>
      </c>
      <c r="AI3">
        <v>3</v>
      </c>
      <c r="AJ3">
        <f>AVERAGE(H3,O3,V3)</f>
        <v>3.1449836698566553</v>
      </c>
      <c r="AK3">
        <f>STDEV(H3,O3,V3)</f>
        <v>5.6487361382158478E-2</v>
      </c>
      <c r="AL3">
        <v>3</v>
      </c>
    </row>
    <row r="4" spans="1:38" x14ac:dyDescent="0.2">
      <c r="A4" s="3" t="s">
        <v>43</v>
      </c>
      <c r="B4" s="3" t="s">
        <v>40</v>
      </c>
      <c r="C4" s="3">
        <v>0.7</v>
      </c>
      <c r="D4" s="3">
        <v>47.475028100000003</v>
      </c>
      <c r="E4">
        <v>-19.782</v>
      </c>
      <c r="F4" s="3">
        <v>17.943067599999999</v>
      </c>
      <c r="G4">
        <v>10.567</v>
      </c>
      <c r="H4">
        <f t="shared" si="0"/>
        <v>3.0868485823089324</v>
      </c>
      <c r="I4" s="3" t="s">
        <v>41</v>
      </c>
      <c r="J4" s="3">
        <v>0.78</v>
      </c>
      <c r="K4" s="3">
        <v>44.981586399999998</v>
      </c>
      <c r="L4">
        <v>-19.786000000000001</v>
      </c>
      <c r="M4" s="3">
        <v>16.438280299999999</v>
      </c>
      <c r="N4">
        <v>10.479000000000001</v>
      </c>
      <c r="O4">
        <f t="shared" si="1"/>
        <v>3.1924578793480403</v>
      </c>
      <c r="P4" s="3" t="s">
        <v>42</v>
      </c>
      <c r="Q4" s="3">
        <v>0.87</v>
      </c>
      <c r="R4" s="3">
        <v>44.035209399999999</v>
      </c>
      <c r="S4" s="3">
        <v>-19.765999999999998</v>
      </c>
      <c r="T4" s="3">
        <v>16.323273199999999</v>
      </c>
      <c r="U4">
        <v>10.453999999999999</v>
      </c>
      <c r="V4">
        <f t="shared" si="2"/>
        <v>3.1473106121060739</v>
      </c>
      <c r="AD4">
        <f>AVERAGE(E4,L4,S4)</f>
        <v>-19.777999999999999</v>
      </c>
      <c r="AE4">
        <f>STDEV(E4,L4,S4)</f>
        <v>1.0583005244259883E-2</v>
      </c>
      <c r="AF4">
        <v>3</v>
      </c>
      <c r="AG4">
        <f>AVERAGE(G4,N4,U4)</f>
        <v>10.5</v>
      </c>
      <c r="AH4">
        <f>STDEV(G4,N4,U4)</f>
        <v>5.9354865007007165E-2</v>
      </c>
      <c r="AI4">
        <v>3</v>
      </c>
      <c r="AJ4">
        <f>AVERAGE(H4,O4,V4)</f>
        <v>3.1422056912543486</v>
      </c>
      <c r="AK4">
        <f>STDEV(H4,O4,V4)</f>
        <v>5.2989395806617851E-2</v>
      </c>
      <c r="AL4">
        <v>3</v>
      </c>
    </row>
    <row r="5" spans="1:38" x14ac:dyDescent="0.2">
      <c r="A5" s="3" t="s">
        <v>44</v>
      </c>
      <c r="B5" s="3" t="s">
        <v>40</v>
      </c>
      <c r="C5" s="3">
        <v>0.85</v>
      </c>
      <c r="D5" s="3">
        <v>43.424165100000003</v>
      </c>
      <c r="E5">
        <v>-19.815000000000001</v>
      </c>
      <c r="F5" s="3">
        <v>16.4367254</v>
      </c>
      <c r="G5">
        <v>9.7739999999999991</v>
      </c>
      <c r="H5">
        <f t="shared" si="0"/>
        <v>3.0822152659434225</v>
      </c>
      <c r="I5" s="3" t="s">
        <v>41</v>
      </c>
      <c r="J5" s="3">
        <v>0.75</v>
      </c>
      <c r="K5" s="3">
        <v>46.732055899999999</v>
      </c>
      <c r="L5">
        <v>-19.831</v>
      </c>
      <c r="M5" s="3">
        <v>17.086385700000001</v>
      </c>
      <c r="N5">
        <v>9.6449999999999996</v>
      </c>
      <c r="O5">
        <f t="shared" si="1"/>
        <v>3.1908873439122547</v>
      </c>
      <c r="P5" s="3" t="s">
        <v>42</v>
      </c>
      <c r="Q5" s="3">
        <v>0.88</v>
      </c>
      <c r="R5" s="3">
        <v>43.555081000000001</v>
      </c>
      <c r="S5" s="3">
        <v>-19.800999999999998</v>
      </c>
      <c r="T5" s="3">
        <v>16.085365500000002</v>
      </c>
      <c r="U5">
        <v>9.6120000000000001</v>
      </c>
      <c r="V5">
        <f t="shared" si="2"/>
        <v>3.1590367757988882</v>
      </c>
      <c r="AD5">
        <f>AVERAGE(E5,L5,S5)</f>
        <v>-19.815666666666669</v>
      </c>
      <c r="AE5">
        <f>STDEV(E5,L5,S5)</f>
        <v>1.5011106998930787E-2</v>
      </c>
      <c r="AF5">
        <v>3</v>
      </c>
      <c r="AG5">
        <f>AVERAGE(G5,N5,U5)</f>
        <v>9.6769999999999996</v>
      </c>
      <c r="AH5">
        <f>STDEV(G5,N5,U5)</f>
        <v>8.5609578903297512E-2</v>
      </c>
      <c r="AI5">
        <v>3</v>
      </c>
      <c r="AJ5">
        <f>AVERAGE(H5,O5,V5)</f>
        <v>3.1440464618848551</v>
      </c>
      <c r="AK5">
        <f>STDEV(H5,O5,V5)</f>
        <v>5.586534942114766E-2</v>
      </c>
      <c r="AL5">
        <v>3</v>
      </c>
    </row>
    <row r="6" spans="1:38" x14ac:dyDescent="0.2">
      <c r="A6" s="3" t="s">
        <v>45</v>
      </c>
      <c r="B6" s="3" t="s">
        <v>40</v>
      </c>
      <c r="C6" s="3">
        <v>0.9</v>
      </c>
      <c r="D6" s="3">
        <v>45.511893399999998</v>
      </c>
      <c r="E6">
        <v>-19.926000000000002</v>
      </c>
      <c r="F6" s="3">
        <v>17.2264658</v>
      </c>
      <c r="G6">
        <v>9.7289999999999992</v>
      </c>
      <c r="H6">
        <f t="shared" si="0"/>
        <v>3.0823042627041159</v>
      </c>
      <c r="I6" s="3" t="s">
        <v>41</v>
      </c>
      <c r="J6" s="3">
        <v>0.9</v>
      </c>
      <c r="K6" s="3">
        <v>43.903483399999999</v>
      </c>
      <c r="L6">
        <v>-19.975999999999999</v>
      </c>
      <c r="M6" s="3">
        <v>16.090631800000001</v>
      </c>
      <c r="N6">
        <v>9.59</v>
      </c>
      <c r="O6">
        <f t="shared" si="1"/>
        <v>3.1832641048521992</v>
      </c>
      <c r="P6" s="3" t="s">
        <v>42</v>
      </c>
      <c r="Q6" s="3">
        <v>0.88</v>
      </c>
      <c r="R6" s="3">
        <v>42.064608200000002</v>
      </c>
      <c r="S6" s="3">
        <v>-19.946000000000002</v>
      </c>
      <c r="T6" s="3">
        <v>15.5800617</v>
      </c>
      <c r="U6">
        <v>9.6109999999999989</v>
      </c>
      <c r="V6">
        <f t="shared" si="2"/>
        <v>3.1498833045913637</v>
      </c>
      <c r="AD6">
        <f>AVERAGE(E6,L6,S6)</f>
        <v>-19.949333333333332</v>
      </c>
      <c r="AE6">
        <f>STDEV(E6,L6,S6)</f>
        <v>2.5166114784234354E-2</v>
      </c>
      <c r="AF6">
        <v>3</v>
      </c>
      <c r="AG6">
        <f>AVERAGE(G6,N6,U6)</f>
        <v>9.6433333333333326</v>
      </c>
      <c r="AH6">
        <f>STDEV(G6,N6,U6)</f>
        <v>7.4928855144952733E-2</v>
      </c>
      <c r="AI6">
        <v>3</v>
      </c>
      <c r="AJ6">
        <f>AVERAGE(H6,O6,V6)</f>
        <v>3.138483890715893</v>
      </c>
      <c r="AK6">
        <f>STDEV(H6,O6,V6)</f>
        <v>5.1436197460248551E-2</v>
      </c>
      <c r="AL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A008-45D0-9E4A-8320-B5C9DC9094B4}">
  <dimension ref="A1:D5"/>
  <sheetViews>
    <sheetView workbookViewId="0">
      <selection activeCell="B2" sqref="B2:B5"/>
    </sheetView>
  </sheetViews>
  <sheetFormatPr baseColWidth="10" defaultRowHeight="16" x14ac:dyDescent="0.2"/>
  <sheetData>
    <row r="1" spans="1:4" x14ac:dyDescent="0.2">
      <c r="A1" s="4" t="s">
        <v>21</v>
      </c>
      <c r="B1" s="4" t="s">
        <v>22</v>
      </c>
      <c r="C1" s="4" t="s">
        <v>23</v>
      </c>
      <c r="D1" s="4" t="s">
        <v>32</v>
      </c>
    </row>
    <row r="2" spans="1:4" x14ac:dyDescent="0.2">
      <c r="A2" t="s">
        <v>35</v>
      </c>
      <c r="B2">
        <v>-20</v>
      </c>
      <c r="C2">
        <v>9.4</v>
      </c>
      <c r="D2" t="s">
        <v>33</v>
      </c>
    </row>
    <row r="3" spans="1:4" x14ac:dyDescent="0.2">
      <c r="A3" t="s">
        <v>36</v>
      </c>
      <c r="B3">
        <v>-20.3</v>
      </c>
      <c r="C3">
        <v>10.5</v>
      </c>
      <c r="D3" t="s">
        <v>33</v>
      </c>
    </row>
    <row r="4" spans="1:4" x14ac:dyDescent="0.2">
      <c r="A4" t="s">
        <v>37</v>
      </c>
      <c r="B4">
        <v>-20.100000000000001</v>
      </c>
      <c r="C4">
        <v>9.1999999999999993</v>
      </c>
      <c r="D4" t="s">
        <v>33</v>
      </c>
    </row>
    <row r="5" spans="1:4" x14ac:dyDescent="0.2">
      <c r="A5" t="s">
        <v>38</v>
      </c>
      <c r="B5">
        <v>-20.100000000000001</v>
      </c>
      <c r="C5">
        <v>10.3</v>
      </c>
      <c r="D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B1AF-139C-724A-8BDA-C44C8C59D022}">
  <dimension ref="A1:C5"/>
  <sheetViews>
    <sheetView workbookViewId="0">
      <selection activeCell="A2" sqref="A2:C5"/>
    </sheetView>
  </sheetViews>
  <sheetFormatPr baseColWidth="10" defaultRowHeight="16" x14ac:dyDescent="0.2"/>
  <sheetData>
    <row r="1" spans="1:3" x14ac:dyDescent="0.2">
      <c r="A1" s="4" t="s">
        <v>21</v>
      </c>
      <c r="B1" s="4" t="s">
        <v>22</v>
      </c>
      <c r="C1" s="4" t="s">
        <v>23</v>
      </c>
    </row>
    <row r="2" spans="1:3" x14ac:dyDescent="0.2">
      <c r="A2" s="3" t="s">
        <v>39</v>
      </c>
      <c r="B2" s="10">
        <v>-19.873000000000001</v>
      </c>
      <c r="C2" s="10">
        <v>10.850666666666667</v>
      </c>
    </row>
    <row r="3" spans="1:3" x14ac:dyDescent="0.2">
      <c r="A3" s="3" t="s">
        <v>43</v>
      </c>
      <c r="B3" s="10">
        <v>-19.777999999999999</v>
      </c>
      <c r="C3" s="10">
        <v>10.5</v>
      </c>
    </row>
    <row r="4" spans="1:3" x14ac:dyDescent="0.2">
      <c r="A4" s="3" t="s">
        <v>44</v>
      </c>
      <c r="B4" s="10">
        <v>-19.815666666666669</v>
      </c>
      <c r="C4" s="10">
        <v>9.6769999999999996</v>
      </c>
    </row>
    <row r="5" spans="1:3" x14ac:dyDescent="0.2">
      <c r="A5" s="3" t="s">
        <v>45</v>
      </c>
      <c r="B5" s="10">
        <v>-19.949333333333332</v>
      </c>
      <c r="C5" s="10">
        <v>9.6433333333333326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AD4C-B11F-4445-9E11-F7CF8A22F4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4892-CF3C-6C40-B89D-3CBF6C7D4DEA}">
  <dimension ref="A1:D9"/>
  <sheetViews>
    <sheetView workbookViewId="0">
      <selection activeCell="C6" sqref="C6:C9"/>
    </sheetView>
  </sheetViews>
  <sheetFormatPr baseColWidth="10" defaultRowHeight="16" x14ac:dyDescent="0.2"/>
  <cols>
    <col min="1" max="1" width="13.1640625" bestFit="1" customWidth="1"/>
  </cols>
  <sheetData>
    <row r="1" spans="1:4" x14ac:dyDescent="0.2">
      <c r="A1" s="4" t="s">
        <v>21</v>
      </c>
      <c r="B1" s="4" t="s">
        <v>24</v>
      </c>
      <c r="C1" s="4" t="s">
        <v>22</v>
      </c>
      <c r="D1" s="4" t="s">
        <v>23</v>
      </c>
    </row>
    <row r="2" spans="1:4" x14ac:dyDescent="0.2">
      <c r="A2" t="s">
        <v>35</v>
      </c>
      <c r="B2" t="s">
        <v>28</v>
      </c>
      <c r="C2">
        <v>-20</v>
      </c>
      <c r="D2">
        <v>9.4</v>
      </c>
    </row>
    <row r="3" spans="1:4" x14ac:dyDescent="0.2">
      <c r="A3" t="s">
        <v>36</v>
      </c>
      <c r="B3" t="s">
        <v>28</v>
      </c>
      <c r="C3">
        <v>-20.3</v>
      </c>
      <c r="D3">
        <v>10.5</v>
      </c>
    </row>
    <row r="4" spans="1:4" x14ac:dyDescent="0.2">
      <c r="A4" t="s">
        <v>37</v>
      </c>
      <c r="B4" t="s">
        <v>28</v>
      </c>
      <c r="C4">
        <v>-20.100000000000001</v>
      </c>
      <c r="D4">
        <v>9.1999999999999993</v>
      </c>
    </row>
    <row r="5" spans="1:4" x14ac:dyDescent="0.2">
      <c r="A5" t="s">
        <v>38</v>
      </c>
      <c r="B5" t="s">
        <v>28</v>
      </c>
      <c r="C5">
        <v>-20.100000000000001</v>
      </c>
      <c r="D5">
        <v>10.3</v>
      </c>
    </row>
    <row r="6" spans="1:4" x14ac:dyDescent="0.2">
      <c r="A6" s="3" t="s">
        <v>39</v>
      </c>
      <c r="B6" t="s">
        <v>27</v>
      </c>
      <c r="C6" s="10">
        <v>-19.873000000000001</v>
      </c>
      <c r="D6" s="10">
        <v>10.850666666666667</v>
      </c>
    </row>
    <row r="7" spans="1:4" x14ac:dyDescent="0.2">
      <c r="A7" s="3" t="s">
        <v>43</v>
      </c>
      <c r="B7" t="s">
        <v>27</v>
      </c>
      <c r="C7" s="10">
        <v>-19.777999999999999</v>
      </c>
      <c r="D7" s="10">
        <v>10.5</v>
      </c>
    </row>
    <row r="8" spans="1:4" x14ac:dyDescent="0.2">
      <c r="A8" s="3" t="s">
        <v>44</v>
      </c>
      <c r="B8" t="s">
        <v>27</v>
      </c>
      <c r="C8" s="10">
        <v>-19.815666666666669</v>
      </c>
      <c r="D8" s="10">
        <v>9.6769999999999996</v>
      </c>
    </row>
    <row r="9" spans="1:4" x14ac:dyDescent="0.2">
      <c r="A9" s="3" t="s">
        <v>45</v>
      </c>
      <c r="B9" t="s">
        <v>27</v>
      </c>
      <c r="C9" s="10">
        <v>-19.949333333333332</v>
      </c>
      <c r="D9" s="10">
        <v>9.6433333333333326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C5AC-A1FE-AA4B-A3D2-D5A935629C91}">
  <dimension ref="A1:E5"/>
  <sheetViews>
    <sheetView workbookViewId="0">
      <selection activeCell="C2" sqref="C2:C5"/>
    </sheetView>
  </sheetViews>
  <sheetFormatPr baseColWidth="10" defaultRowHeight="16" x14ac:dyDescent="0.2"/>
  <cols>
    <col min="1" max="1" width="16.33203125" bestFit="1" customWidth="1"/>
  </cols>
  <sheetData>
    <row r="1" spans="1:5" x14ac:dyDescent="0.2">
      <c r="A1" s="4" t="s">
        <v>21</v>
      </c>
      <c r="B1" s="7" t="s">
        <v>25</v>
      </c>
      <c r="C1" s="7" t="s">
        <v>22</v>
      </c>
      <c r="D1" s="8" t="s">
        <v>29</v>
      </c>
      <c r="E1" s="8" t="s">
        <v>30</v>
      </c>
    </row>
    <row r="2" spans="1:5" x14ac:dyDescent="0.2">
      <c r="A2" s="11" t="s">
        <v>49</v>
      </c>
      <c r="B2" s="9">
        <v>-5.9284800000000013</v>
      </c>
      <c r="C2" s="9">
        <v>-14.88</v>
      </c>
      <c r="D2" s="12">
        <v>15.802305269535999</v>
      </c>
      <c r="E2" s="12">
        <v>14.402305269535999</v>
      </c>
    </row>
    <row r="3" spans="1:5" x14ac:dyDescent="0.2">
      <c r="A3" s="11" t="s">
        <v>46</v>
      </c>
      <c r="B3" s="9">
        <v>-3.9958999999999993</v>
      </c>
      <c r="C3" s="9">
        <v>-14.325800000000001</v>
      </c>
      <c r="D3" s="9">
        <v>17.75477499638</v>
      </c>
      <c r="E3" s="12">
        <v>16.354774996380002</v>
      </c>
    </row>
    <row r="4" spans="1:5" x14ac:dyDescent="0.2">
      <c r="A4" s="11" t="s">
        <v>47</v>
      </c>
      <c r="B4" s="9">
        <v>-6.2197999999999993</v>
      </c>
      <c r="C4" s="9">
        <v>-14.377800000000002</v>
      </c>
      <c r="D4" s="12">
        <v>15.507987062360002</v>
      </c>
      <c r="E4" s="12">
        <v>14.107987062360001</v>
      </c>
    </row>
    <row r="5" spans="1:5" x14ac:dyDescent="0.2">
      <c r="A5" s="11" t="s">
        <v>48</v>
      </c>
      <c r="B5" s="9">
        <v>-4.5396000000000001</v>
      </c>
      <c r="C5" s="9">
        <v>-15.538400000000001</v>
      </c>
      <c r="D5" s="9">
        <v>17.205479344719997</v>
      </c>
      <c r="E5" s="12">
        <v>15.805479344719997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9D10-34E5-354C-AC3B-8BBA3C39AB44}">
  <dimension ref="A1:D7"/>
  <sheetViews>
    <sheetView tabSelected="1" workbookViewId="0">
      <selection activeCell="G33" sqref="G33"/>
    </sheetView>
  </sheetViews>
  <sheetFormatPr baseColWidth="10" defaultRowHeight="16" x14ac:dyDescent="0.2"/>
  <cols>
    <col min="1" max="1" width="13.6640625" bestFit="1" customWidth="1"/>
  </cols>
  <sheetData>
    <row r="1" spans="1:4" s="4" customFormat="1" x14ac:dyDescent="0.2">
      <c r="A1" s="4" t="s">
        <v>21</v>
      </c>
      <c r="B1" s="4" t="s">
        <v>26</v>
      </c>
      <c r="C1" s="4" t="s">
        <v>27</v>
      </c>
      <c r="D1" s="4" t="s">
        <v>28</v>
      </c>
    </row>
    <row r="2" spans="1:4" x14ac:dyDescent="0.2">
      <c r="A2" s="11" t="s">
        <v>31</v>
      </c>
      <c r="B2" s="9">
        <v>-14.88</v>
      </c>
      <c r="C2" s="10">
        <v>-19.873000000000001</v>
      </c>
      <c r="D2">
        <v>-20</v>
      </c>
    </row>
    <row r="3" spans="1:4" x14ac:dyDescent="0.2">
      <c r="A3" s="11" t="s">
        <v>34</v>
      </c>
      <c r="B3" s="9">
        <v>-14.325800000000001</v>
      </c>
      <c r="C3" s="10">
        <v>-19.777999999999999</v>
      </c>
      <c r="D3">
        <v>-20.3</v>
      </c>
    </row>
    <row r="4" spans="1:4" x14ac:dyDescent="0.2">
      <c r="A4" s="11" t="s">
        <v>50</v>
      </c>
      <c r="B4" s="9">
        <v>-14.377800000000002</v>
      </c>
      <c r="C4" s="10">
        <v>-19.815666666666669</v>
      </c>
      <c r="D4">
        <v>-20.100000000000001</v>
      </c>
    </row>
    <row r="5" spans="1:4" x14ac:dyDescent="0.2">
      <c r="A5" s="11" t="s">
        <v>51</v>
      </c>
      <c r="B5" s="9">
        <v>-15.538400000000001</v>
      </c>
      <c r="C5" s="10">
        <v>-19.949333333333332</v>
      </c>
      <c r="D5">
        <v>-20.100000000000001</v>
      </c>
    </row>
    <row r="6" spans="1:4" x14ac:dyDescent="0.2">
      <c r="A6" s="3"/>
      <c r="B6" s="9"/>
      <c r="C6" s="6"/>
      <c r="D6" s="5"/>
    </row>
    <row r="7" spans="1:4" x14ac:dyDescent="0.2">
      <c r="A7" s="3"/>
      <c r="B7" s="9"/>
      <c r="C7" s="6"/>
      <c r="D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with reweighs</vt:lpstr>
      <vt:lpstr>Postcrania</vt:lpstr>
      <vt:lpstr>Dentine</vt:lpstr>
      <vt:lpstr>Fauna</vt:lpstr>
      <vt:lpstr>All CN</vt:lpstr>
      <vt:lpstr>Carbonate</vt:lpstr>
      <vt:lpstr>Carbon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Leggett</dc:creator>
  <cp:lastModifiedBy>S.A. Leggett</cp:lastModifiedBy>
  <dcterms:created xsi:type="dcterms:W3CDTF">2019-07-18T10:26:33Z</dcterms:created>
  <dcterms:modified xsi:type="dcterms:W3CDTF">2019-07-18T15:13:40Z</dcterms:modified>
</cp:coreProperties>
</file>