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260" yWindow="0" windowWidth="28360" windowHeight="17380" tabRatio="50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3" l="1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K22" i="2"/>
  <c r="L22" i="2"/>
  <c r="M22" i="2"/>
  <c r="C2" i="2"/>
  <c r="D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D41" i="2"/>
  <c r="E2" i="2"/>
  <c r="F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F41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N22" i="2"/>
  <c r="O22" i="2"/>
</calcChain>
</file>

<file path=xl/sharedStrings.xml><?xml version="1.0" encoding="utf-8"?>
<sst xmlns="http://schemas.openxmlformats.org/spreadsheetml/2006/main" count="137" uniqueCount="51">
  <si>
    <t>d18O</t>
  </si>
  <si>
    <t>d13C</t>
  </si>
  <si>
    <t>Label</t>
  </si>
  <si>
    <t>BAEH_183</t>
  </si>
  <si>
    <t>BAEH_428</t>
  </si>
  <si>
    <t>BAEH_436</t>
  </si>
  <si>
    <t>BAEH_19</t>
  </si>
  <si>
    <t>TRM10_3083</t>
  </si>
  <si>
    <t>BAEH_9</t>
  </si>
  <si>
    <t>BAEH_11</t>
  </si>
  <si>
    <t>BAEH_13A</t>
  </si>
  <si>
    <t>BAEH_29</t>
  </si>
  <si>
    <t>BAEH_52</t>
  </si>
  <si>
    <t>BAEH_95</t>
  </si>
  <si>
    <t>BAEH_135</t>
  </si>
  <si>
    <t>BAEH_147</t>
  </si>
  <si>
    <t>BAEH_150</t>
  </si>
  <si>
    <t>BAEH_149</t>
  </si>
  <si>
    <t>BAEH_151</t>
  </si>
  <si>
    <t>BAEH_161</t>
  </si>
  <si>
    <t>BAEH_322A</t>
  </si>
  <si>
    <t>BAEH_359</t>
  </si>
  <si>
    <t>BAEH_423</t>
  </si>
  <si>
    <t>BAEH_424</t>
  </si>
  <si>
    <t>BAEH_440A</t>
  </si>
  <si>
    <t>BAEH_453A</t>
  </si>
  <si>
    <t>BAEH_458</t>
  </si>
  <si>
    <t>BAEH_459</t>
  </si>
  <si>
    <t>BAEH_526</t>
  </si>
  <si>
    <t>BAEH_530</t>
  </si>
  <si>
    <t>BAEH_551</t>
  </si>
  <si>
    <t>BAEH_553</t>
  </si>
  <si>
    <t>BAEH_554</t>
  </si>
  <si>
    <t>BAEH_576</t>
  </si>
  <si>
    <t>BAEH_578</t>
  </si>
  <si>
    <t>BAEH_586</t>
  </si>
  <si>
    <t>BAEH_592</t>
  </si>
  <si>
    <t>BAEH_626A</t>
  </si>
  <si>
    <t>BAEH_626B</t>
  </si>
  <si>
    <t>BAEH_633B</t>
  </si>
  <si>
    <t>BAEH_727</t>
  </si>
  <si>
    <t>Measured</t>
  </si>
  <si>
    <t>calc</t>
  </si>
  <si>
    <t>O-carb PDB</t>
  </si>
  <si>
    <t>O-carb SMOW</t>
  </si>
  <si>
    <t>O-PO4 SMOW</t>
  </si>
  <si>
    <t>correction</t>
  </si>
  <si>
    <t>O-dw-SMOW</t>
  </si>
  <si>
    <t>T/degC</t>
  </si>
  <si>
    <t>Chenery correction</t>
  </si>
  <si>
    <t>O-dw-SMOW (Chenery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</si>
</sst>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_)"/>
    <numFmt numFmtId="166" formatCode="0.000000000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1" fontId="2" fillId="0" borderId="0" xfId="0" applyNumberFormat="1" applyFont="1" applyFill="1" applyAlignment="1">
      <alignment horizontal="left"/>
    </xf>
    <xf numFmtId="164" fontId="2" fillId="0" borderId="0" xfId="0" applyNumberFormat="1" applyFont="1" applyFill="1"/>
    <xf numFmtId="2" fontId="0" fillId="0" borderId="0" xfId="0" applyNumberFormat="1"/>
    <xf numFmtId="0" fontId="1" fillId="0" borderId="0" xfId="0" applyFont="1"/>
    <xf numFmtId="0" fontId="5" fillId="0" borderId="0" xfId="0" applyFont="1"/>
    <xf numFmtId="0" fontId="0" fillId="0" borderId="0" xfId="0" applyFont="1"/>
    <xf numFmtId="165" fontId="5" fillId="0" borderId="0" xfId="0" applyNumberFormat="1" applyFont="1" applyProtection="1"/>
    <xf numFmtId="166" fontId="5" fillId="0" borderId="0" xfId="0" applyNumberFormat="1" applyFont="1"/>
    <xf numFmtId="0" fontId="6" fillId="0" borderId="0" xfId="0" applyFont="1"/>
    <xf numFmtId="165" fontId="0" fillId="0" borderId="0" xfId="0" applyNumberFormat="1"/>
    <xf numFmtId="164" fontId="2" fillId="2" borderId="0" xfId="0" applyNumberFormat="1" applyFont="1" applyFill="1"/>
    <xf numFmtId="2" fontId="0" fillId="2" borderId="0" xfId="0" applyNumberFormat="1" applyFill="1"/>
    <xf numFmtId="165" fontId="5" fillId="2" borderId="0" xfId="0" applyNumberFormat="1" applyFont="1" applyFill="1" applyProtection="1"/>
    <xf numFmtId="166" fontId="5" fillId="2" borderId="0" xfId="0" applyNumberFormat="1" applyFont="1" applyFill="1"/>
    <xf numFmtId="0" fontId="0" fillId="2" borderId="0" xfId="0" applyFill="1"/>
    <xf numFmtId="1" fontId="2" fillId="2" borderId="0" xfId="0" applyNumberFormat="1" applyFont="1" applyFill="1" applyAlignment="1">
      <alignment horizontal="left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Sheet1!$B$2:$B$39</c:f>
              <c:numCache>
                <c:formatCode>0.00</c:formatCode>
                <c:ptCount val="38"/>
                <c:pt idx="0">
                  <c:v>-3.46494</c:v>
                </c:pt>
                <c:pt idx="1">
                  <c:v>-3.75794</c:v>
                </c:pt>
                <c:pt idx="2">
                  <c:v>-4.14366</c:v>
                </c:pt>
                <c:pt idx="3">
                  <c:v>-4.269920000000001</c:v>
                </c:pt>
                <c:pt idx="4">
                  <c:v>-4.32654</c:v>
                </c:pt>
                <c:pt idx="5">
                  <c:v>-4.35284</c:v>
                </c:pt>
                <c:pt idx="6">
                  <c:v>-4.496919999999999</c:v>
                </c:pt>
                <c:pt idx="7">
                  <c:v>-4.50066</c:v>
                </c:pt>
                <c:pt idx="8">
                  <c:v>-4.60288</c:v>
                </c:pt>
                <c:pt idx="9">
                  <c:v>-4.646159999999999</c:v>
                </c:pt>
                <c:pt idx="10">
                  <c:v>-4.65864</c:v>
                </c:pt>
                <c:pt idx="11">
                  <c:v>-4.69466</c:v>
                </c:pt>
                <c:pt idx="12">
                  <c:v>-4.72918</c:v>
                </c:pt>
                <c:pt idx="13">
                  <c:v>-4.77114</c:v>
                </c:pt>
                <c:pt idx="14">
                  <c:v>-4.80136</c:v>
                </c:pt>
                <c:pt idx="15">
                  <c:v>-4.804240000000001</c:v>
                </c:pt>
                <c:pt idx="16">
                  <c:v>-4.80448</c:v>
                </c:pt>
                <c:pt idx="17">
                  <c:v>-4.81226</c:v>
                </c:pt>
                <c:pt idx="18">
                  <c:v>-4.86584</c:v>
                </c:pt>
                <c:pt idx="19">
                  <c:v>-4.90962</c:v>
                </c:pt>
                <c:pt idx="20">
                  <c:v>-4.91098</c:v>
                </c:pt>
                <c:pt idx="21">
                  <c:v>-4.93202</c:v>
                </c:pt>
                <c:pt idx="22">
                  <c:v>-5.005920000000001</c:v>
                </c:pt>
                <c:pt idx="23">
                  <c:v>-5.03812</c:v>
                </c:pt>
                <c:pt idx="24">
                  <c:v>-5.09416</c:v>
                </c:pt>
                <c:pt idx="25">
                  <c:v>-5.10968</c:v>
                </c:pt>
                <c:pt idx="26">
                  <c:v>-5.11818</c:v>
                </c:pt>
                <c:pt idx="27">
                  <c:v>-5.1399</c:v>
                </c:pt>
                <c:pt idx="28">
                  <c:v>-5.273520000000001</c:v>
                </c:pt>
                <c:pt idx="29">
                  <c:v>-5.284879999999999</c:v>
                </c:pt>
                <c:pt idx="30">
                  <c:v>-5.29368</c:v>
                </c:pt>
                <c:pt idx="31">
                  <c:v>-5.3432</c:v>
                </c:pt>
                <c:pt idx="32">
                  <c:v>-5.40888</c:v>
                </c:pt>
                <c:pt idx="33">
                  <c:v>-5.717980000000001</c:v>
                </c:pt>
                <c:pt idx="34">
                  <c:v>-5.790579999999999</c:v>
                </c:pt>
                <c:pt idx="35">
                  <c:v>-5.928480000000001</c:v>
                </c:pt>
                <c:pt idx="36">
                  <c:v>-6.3827</c:v>
                </c:pt>
                <c:pt idx="37">
                  <c:v>-6.43054</c:v>
                </c:pt>
              </c:numCache>
            </c:numRef>
          </c:xVal>
          <c:yVal>
            <c:numRef>
              <c:f>Sheet1!$C$2:$C$39</c:f>
              <c:numCache>
                <c:formatCode>0.00</c:formatCode>
                <c:ptCount val="38"/>
                <c:pt idx="0">
                  <c:v>-14.5646</c:v>
                </c:pt>
                <c:pt idx="1">
                  <c:v>-14.5404</c:v>
                </c:pt>
                <c:pt idx="2">
                  <c:v>-15.2332</c:v>
                </c:pt>
                <c:pt idx="3">
                  <c:v>-14.4618</c:v>
                </c:pt>
                <c:pt idx="4">
                  <c:v>-14.6432</c:v>
                </c:pt>
                <c:pt idx="5">
                  <c:v>-14.0712</c:v>
                </c:pt>
                <c:pt idx="6">
                  <c:v>-15.2396</c:v>
                </c:pt>
                <c:pt idx="7">
                  <c:v>-14.305</c:v>
                </c:pt>
                <c:pt idx="8">
                  <c:v>-13.8878</c:v>
                </c:pt>
                <c:pt idx="9">
                  <c:v>-15.1886</c:v>
                </c:pt>
                <c:pt idx="10">
                  <c:v>-14.9206</c:v>
                </c:pt>
                <c:pt idx="11">
                  <c:v>-13.7424</c:v>
                </c:pt>
                <c:pt idx="12">
                  <c:v>-14.9914</c:v>
                </c:pt>
                <c:pt idx="13">
                  <c:v>-14.1992</c:v>
                </c:pt>
                <c:pt idx="14">
                  <c:v>-14.9512</c:v>
                </c:pt>
                <c:pt idx="15">
                  <c:v>-14.6236</c:v>
                </c:pt>
                <c:pt idx="16">
                  <c:v>-14.6848</c:v>
                </c:pt>
                <c:pt idx="17">
                  <c:v>-14.1516</c:v>
                </c:pt>
                <c:pt idx="18">
                  <c:v>-15.0614</c:v>
                </c:pt>
                <c:pt idx="19">
                  <c:v>-14.72</c:v>
                </c:pt>
                <c:pt idx="20">
                  <c:v>-14.6658</c:v>
                </c:pt>
                <c:pt idx="21">
                  <c:v>-14.3808</c:v>
                </c:pt>
                <c:pt idx="22">
                  <c:v>-14.1064</c:v>
                </c:pt>
                <c:pt idx="23">
                  <c:v>-13.6246</c:v>
                </c:pt>
                <c:pt idx="24">
                  <c:v>-14.9524</c:v>
                </c:pt>
                <c:pt idx="25">
                  <c:v>-15.4012</c:v>
                </c:pt>
                <c:pt idx="26">
                  <c:v>-13.9978</c:v>
                </c:pt>
                <c:pt idx="27">
                  <c:v>-14.1854</c:v>
                </c:pt>
                <c:pt idx="28">
                  <c:v>-14.9728</c:v>
                </c:pt>
                <c:pt idx="29">
                  <c:v>-14.0626</c:v>
                </c:pt>
                <c:pt idx="30">
                  <c:v>-14.921</c:v>
                </c:pt>
                <c:pt idx="31">
                  <c:v>-14.4886</c:v>
                </c:pt>
                <c:pt idx="32">
                  <c:v>-14.4822</c:v>
                </c:pt>
                <c:pt idx="33">
                  <c:v>-14.7662</c:v>
                </c:pt>
                <c:pt idx="34">
                  <c:v>-14.5986</c:v>
                </c:pt>
                <c:pt idx="35">
                  <c:v>-14.88</c:v>
                </c:pt>
                <c:pt idx="36">
                  <c:v>-14.3412</c:v>
                </c:pt>
                <c:pt idx="37">
                  <c:v>-15.2662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337848"/>
        <c:axId val="2135043800"/>
      </c:scatterChart>
      <c:valAx>
        <c:axId val="214333784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35043800"/>
        <c:crosses val="autoZero"/>
        <c:crossBetween val="midCat"/>
      </c:valAx>
      <c:valAx>
        <c:axId val="21350438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43337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14</xdr:row>
      <xdr:rowOff>177800</xdr:rowOff>
    </xdr:from>
    <xdr:to>
      <xdr:col>17</xdr:col>
      <xdr:colOff>152400</xdr:colOff>
      <xdr:row>38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F15" sqref="F15"/>
    </sheetView>
  </sheetViews>
  <sheetFormatPr baseColWidth="10" defaultRowHeight="15" x14ac:dyDescent="0"/>
  <sheetData>
    <row r="1" spans="1:3">
      <c r="A1" s="4" t="s">
        <v>2</v>
      </c>
      <c r="B1" s="4" t="s">
        <v>0</v>
      </c>
      <c r="C1" s="4" t="s">
        <v>1</v>
      </c>
    </row>
    <row r="2" spans="1:3">
      <c r="A2" s="1" t="s">
        <v>10</v>
      </c>
      <c r="B2" s="3">
        <v>-3.4649400000000004</v>
      </c>
      <c r="C2" s="3">
        <v>-14.5646</v>
      </c>
    </row>
    <row r="3" spans="1:3">
      <c r="A3" s="2" t="s">
        <v>4</v>
      </c>
      <c r="B3" s="3">
        <v>-3.7579400000000001</v>
      </c>
      <c r="C3" s="3">
        <v>-14.540400000000002</v>
      </c>
    </row>
    <row r="4" spans="1:3">
      <c r="A4" s="1" t="s">
        <v>19</v>
      </c>
      <c r="B4" s="3">
        <v>-4.1436600000000006</v>
      </c>
      <c r="C4" s="3">
        <v>-15.233199999999998</v>
      </c>
    </row>
    <row r="5" spans="1:3">
      <c r="A5" s="1" t="s">
        <v>9</v>
      </c>
      <c r="B5" s="3">
        <v>-4.2699200000000008</v>
      </c>
      <c r="C5" s="3">
        <v>-14.461799999999998</v>
      </c>
    </row>
    <row r="6" spans="1:3">
      <c r="A6" s="1" t="s">
        <v>8</v>
      </c>
      <c r="B6" s="3">
        <v>-4.3265400000000005</v>
      </c>
      <c r="C6" s="3">
        <v>-14.643200000000002</v>
      </c>
    </row>
    <row r="7" spans="1:3">
      <c r="A7" s="1" t="s">
        <v>31</v>
      </c>
      <c r="B7" s="3">
        <v>-4.3528399999999996</v>
      </c>
      <c r="C7" s="3">
        <v>-14.071200000000001</v>
      </c>
    </row>
    <row r="8" spans="1:3">
      <c r="A8" s="1" t="s">
        <v>28</v>
      </c>
      <c r="B8" s="3">
        <v>-4.4969199999999994</v>
      </c>
      <c r="C8" s="3">
        <v>-15.239600000000001</v>
      </c>
    </row>
    <row r="9" spans="1:3">
      <c r="A9" s="1" t="s">
        <v>29</v>
      </c>
      <c r="B9" s="3">
        <v>-4.5006599999999999</v>
      </c>
      <c r="C9" s="3">
        <v>-14.305</v>
      </c>
    </row>
    <row r="10" spans="1:3">
      <c r="A10" s="1" t="s">
        <v>22</v>
      </c>
      <c r="B10" s="3">
        <v>-4.6028799999999999</v>
      </c>
      <c r="C10" s="3">
        <v>-13.8878</v>
      </c>
    </row>
    <row r="11" spans="1:3">
      <c r="A11" s="2" t="s">
        <v>6</v>
      </c>
      <c r="B11" s="3">
        <v>-4.6461599999999992</v>
      </c>
      <c r="C11" s="3">
        <v>-15.188600000000003</v>
      </c>
    </row>
    <row r="12" spans="1:3">
      <c r="A12" s="1" t="s">
        <v>34</v>
      </c>
      <c r="B12" s="3">
        <v>-4.6586400000000001</v>
      </c>
      <c r="C12" s="3">
        <v>-14.920600000000002</v>
      </c>
    </row>
    <row r="13" spans="1:3">
      <c r="A13" s="1" t="s">
        <v>11</v>
      </c>
      <c r="B13" s="3">
        <v>-4.6946599999999998</v>
      </c>
      <c r="C13" s="3">
        <v>-13.742400000000004</v>
      </c>
    </row>
    <row r="14" spans="1:3">
      <c r="A14" s="1" t="s">
        <v>30</v>
      </c>
      <c r="B14" s="3">
        <v>-4.7291800000000004</v>
      </c>
      <c r="C14" s="3">
        <v>-14.991400000000001</v>
      </c>
    </row>
    <row r="15" spans="1:3">
      <c r="A15" s="1" t="s">
        <v>14</v>
      </c>
      <c r="B15" s="3">
        <v>-4.7711400000000008</v>
      </c>
      <c r="C15" s="3">
        <v>-14.199200000000001</v>
      </c>
    </row>
    <row r="16" spans="1:3">
      <c r="A16" s="1" t="s">
        <v>21</v>
      </c>
      <c r="B16" s="3">
        <v>-4.8013599999999999</v>
      </c>
      <c r="C16" s="3">
        <v>-14.9512</v>
      </c>
    </row>
    <row r="17" spans="1:3">
      <c r="A17" s="1" t="s">
        <v>37</v>
      </c>
      <c r="B17" s="3">
        <v>-4.804240000000001</v>
      </c>
      <c r="C17" s="3">
        <v>-14.623600000000001</v>
      </c>
    </row>
    <row r="18" spans="1:3">
      <c r="A18" s="1" t="s">
        <v>12</v>
      </c>
      <c r="B18" s="3">
        <v>-4.8044799999999999</v>
      </c>
      <c r="C18" s="3">
        <v>-14.684800000000001</v>
      </c>
    </row>
    <row r="19" spans="1:3">
      <c r="A19" s="1" t="s">
        <v>38</v>
      </c>
      <c r="B19" s="3">
        <v>-4.8122600000000002</v>
      </c>
      <c r="C19" s="3">
        <v>-14.151600000000002</v>
      </c>
    </row>
    <row r="20" spans="1:3">
      <c r="A20" s="1" t="s">
        <v>25</v>
      </c>
      <c r="B20" s="3">
        <v>-4.8658400000000004</v>
      </c>
      <c r="C20" s="3">
        <v>-15.061400000000001</v>
      </c>
    </row>
    <row r="21" spans="1:3">
      <c r="A21" s="1" t="s">
        <v>16</v>
      </c>
      <c r="B21" s="3">
        <v>-4.9096200000000003</v>
      </c>
      <c r="C21" s="3">
        <v>-14.72</v>
      </c>
    </row>
    <row r="22" spans="1:3">
      <c r="A22" s="1" t="s">
        <v>18</v>
      </c>
      <c r="B22" s="3">
        <v>-4.9109800000000003</v>
      </c>
      <c r="C22" s="3">
        <v>-14.665800000000001</v>
      </c>
    </row>
    <row r="23" spans="1:3">
      <c r="A23" s="1" t="s">
        <v>27</v>
      </c>
      <c r="B23" s="3">
        <v>-4.9320200000000005</v>
      </c>
      <c r="C23" s="3">
        <v>-14.380800000000002</v>
      </c>
    </row>
    <row r="24" spans="1:3">
      <c r="A24" s="1" t="s">
        <v>39</v>
      </c>
      <c r="B24" s="3">
        <v>-5.0059200000000006</v>
      </c>
      <c r="C24" s="3">
        <v>-14.106400000000002</v>
      </c>
    </row>
    <row r="25" spans="1:3">
      <c r="A25" s="1" t="s">
        <v>23</v>
      </c>
      <c r="B25" s="3">
        <v>-5.0381200000000002</v>
      </c>
      <c r="C25" s="3">
        <v>-13.624600000000001</v>
      </c>
    </row>
    <row r="26" spans="1:3">
      <c r="A26" s="1" t="s">
        <v>24</v>
      </c>
      <c r="B26" s="3">
        <v>-5.0941600000000005</v>
      </c>
      <c r="C26" s="3">
        <v>-14.952399999999999</v>
      </c>
    </row>
    <row r="27" spans="1:3">
      <c r="A27" s="1" t="s">
        <v>15</v>
      </c>
      <c r="B27" s="3">
        <v>-5.10968</v>
      </c>
      <c r="C27" s="3">
        <v>-15.401200000000003</v>
      </c>
    </row>
    <row r="28" spans="1:3">
      <c r="A28" s="1" t="s">
        <v>40</v>
      </c>
      <c r="B28" s="3">
        <v>-5.1181799999999997</v>
      </c>
      <c r="C28" s="3">
        <v>-13.9978</v>
      </c>
    </row>
    <row r="29" spans="1:3">
      <c r="A29" s="1" t="s">
        <v>33</v>
      </c>
      <c r="B29" s="3">
        <v>-5.1398999999999999</v>
      </c>
      <c r="C29" s="3">
        <v>-14.185400000000001</v>
      </c>
    </row>
    <row r="30" spans="1:3">
      <c r="A30" s="1" t="s">
        <v>32</v>
      </c>
      <c r="B30" s="3">
        <v>-5.2735200000000013</v>
      </c>
      <c r="C30" s="3">
        <v>-14.972800000000001</v>
      </c>
    </row>
    <row r="31" spans="1:3">
      <c r="A31" s="1" t="s">
        <v>26</v>
      </c>
      <c r="B31" s="3">
        <v>-5.2848799999999994</v>
      </c>
      <c r="C31" s="3">
        <v>-14.0626</v>
      </c>
    </row>
    <row r="32" spans="1:3">
      <c r="A32" s="1" t="s">
        <v>36</v>
      </c>
      <c r="B32" s="3">
        <v>-5.2936800000000002</v>
      </c>
      <c r="C32" s="3">
        <v>-14.921000000000003</v>
      </c>
    </row>
    <row r="33" spans="1:3">
      <c r="A33" s="1" t="s">
        <v>35</v>
      </c>
      <c r="B33" s="3">
        <v>-5.3432000000000004</v>
      </c>
      <c r="C33" s="3">
        <v>-14.488600000000002</v>
      </c>
    </row>
    <row r="34" spans="1:3">
      <c r="A34" s="1" t="s">
        <v>13</v>
      </c>
      <c r="B34" s="3">
        <v>-5.4088799999999999</v>
      </c>
      <c r="C34" s="3">
        <v>-14.482200000000002</v>
      </c>
    </row>
    <row r="35" spans="1:3">
      <c r="A35" s="1" t="s">
        <v>20</v>
      </c>
      <c r="B35" s="3">
        <v>-5.7179800000000007</v>
      </c>
      <c r="C35" s="3">
        <v>-14.7662</v>
      </c>
    </row>
    <row r="36" spans="1:3">
      <c r="A36" s="1" t="s">
        <v>17</v>
      </c>
      <c r="B36" s="3">
        <v>-5.7905799999999994</v>
      </c>
      <c r="C36" s="3">
        <v>-14.598600000000001</v>
      </c>
    </row>
    <row r="37" spans="1:3">
      <c r="A37" s="2" t="s">
        <v>7</v>
      </c>
      <c r="B37" s="3">
        <v>-5.9284800000000013</v>
      </c>
      <c r="C37" s="3">
        <v>-14.88</v>
      </c>
    </row>
    <row r="38" spans="1:3">
      <c r="A38" s="2" t="s">
        <v>5</v>
      </c>
      <c r="B38" s="3">
        <v>-6.3826999999999998</v>
      </c>
      <c r="C38" s="3">
        <v>-14.341200000000002</v>
      </c>
    </row>
    <row r="39" spans="1:3">
      <c r="A39" s="2" t="s">
        <v>3</v>
      </c>
      <c r="B39" s="3">
        <v>-6.4305400000000006</v>
      </c>
      <c r="C39" s="3">
        <v>-15.266200000000003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workbookViewId="0">
      <selection activeCell="D37" sqref="D37"/>
    </sheetView>
  </sheetViews>
  <sheetFormatPr baseColWidth="10" defaultRowHeight="15" x14ac:dyDescent="0"/>
  <cols>
    <col min="3" max="4" width="14.5" bestFit="1" customWidth="1"/>
    <col min="5" max="5" width="18.5" bestFit="1" customWidth="1"/>
    <col min="6" max="6" width="32.83203125" bestFit="1" customWidth="1"/>
    <col min="10" max="10" width="12" bestFit="1" customWidth="1"/>
    <col min="11" max="12" width="14.5" bestFit="1" customWidth="1"/>
    <col min="13" max="13" width="18.5" bestFit="1" customWidth="1"/>
  </cols>
  <sheetData>
    <row r="1" spans="1:7">
      <c r="A1" s="4" t="s">
        <v>2</v>
      </c>
      <c r="B1" s="4" t="s">
        <v>0</v>
      </c>
      <c r="C1" s="9" t="s">
        <v>44</v>
      </c>
      <c r="D1" s="9" t="s">
        <v>45</v>
      </c>
      <c r="E1" s="4" t="s">
        <v>49</v>
      </c>
      <c r="F1" s="9" t="s">
        <v>50</v>
      </c>
      <c r="G1" s="9" t="s">
        <v>48</v>
      </c>
    </row>
    <row r="2" spans="1:7">
      <c r="A2" s="1" t="s">
        <v>8</v>
      </c>
      <c r="B2" s="3">
        <v>-4.3265400000000005</v>
      </c>
      <c r="C2" s="7">
        <f t="shared" ref="C2:C39" si="0">(B2*1.03091)+30.91</f>
        <v>26.449726648599999</v>
      </c>
      <c r="D2" s="7">
        <f t="shared" ref="D2:D39" si="1">(C2*0.98)-8.5</f>
        <v>17.420732115627999</v>
      </c>
      <c r="E2" s="8">
        <f t="shared" ref="E2:E39" si="2">D2-1.4</f>
        <v>16.020732115628</v>
      </c>
      <c r="F2" s="7">
        <f t="shared" ref="F2:F39" si="3">(E2-19.4)/0.46</f>
        <v>-7.346234531243474</v>
      </c>
      <c r="G2" s="7">
        <f t="shared" ref="G2:G39" si="4">(F2+14.35)/0.59</f>
        <v>11.870788930095808</v>
      </c>
    </row>
    <row r="3" spans="1:7">
      <c r="A3" s="1" t="s">
        <v>9</v>
      </c>
      <c r="B3" s="3">
        <v>-4.2699200000000008</v>
      </c>
      <c r="C3" s="7">
        <f t="shared" si="0"/>
        <v>26.508096772799998</v>
      </c>
      <c r="D3" s="7">
        <f t="shared" si="1"/>
        <v>17.477934837343998</v>
      </c>
      <c r="E3" s="8">
        <f t="shared" si="2"/>
        <v>16.077934837343999</v>
      </c>
      <c r="F3" s="7">
        <f t="shared" si="3"/>
        <v>-7.2218807883826068</v>
      </c>
      <c r="G3" s="7">
        <f t="shared" si="4"/>
        <v>12.081557985792191</v>
      </c>
    </row>
    <row r="4" spans="1:7" s="15" customFormat="1">
      <c r="A4" s="16" t="s">
        <v>10</v>
      </c>
      <c r="B4" s="12">
        <v>-3.4649400000000004</v>
      </c>
      <c r="C4" s="13">
        <f t="shared" si="0"/>
        <v>27.337958704599998</v>
      </c>
      <c r="D4" s="13">
        <f t="shared" si="1"/>
        <v>18.291199530507999</v>
      </c>
      <c r="E4" s="14">
        <f t="shared" si="2"/>
        <v>16.891199530508</v>
      </c>
      <c r="F4" s="13">
        <f t="shared" si="3"/>
        <v>-5.4539140641130395</v>
      </c>
      <c r="G4" s="13">
        <f t="shared" si="4"/>
        <v>15.078111755740611</v>
      </c>
    </row>
    <row r="5" spans="1:7">
      <c r="A5" s="1" t="s">
        <v>11</v>
      </c>
      <c r="B5" s="3">
        <v>-4.6946599999999998</v>
      </c>
      <c r="C5" s="7">
        <f t="shared" si="0"/>
        <v>26.070228059400002</v>
      </c>
      <c r="D5" s="7">
        <f t="shared" si="1"/>
        <v>17.048823498212002</v>
      </c>
      <c r="E5" s="8">
        <f t="shared" si="2"/>
        <v>15.648823498212002</v>
      </c>
      <c r="F5" s="7">
        <f t="shared" si="3"/>
        <v>-8.1547315256260795</v>
      </c>
      <c r="G5" s="7">
        <f t="shared" si="4"/>
        <v>10.50045504131173</v>
      </c>
    </row>
    <row r="6" spans="1:7">
      <c r="A6" s="1" t="s">
        <v>12</v>
      </c>
      <c r="B6" s="3">
        <v>-4.8044799999999999</v>
      </c>
      <c r="C6" s="7">
        <f t="shared" si="0"/>
        <v>25.957013523200001</v>
      </c>
      <c r="D6" s="7">
        <f t="shared" si="1"/>
        <v>16.937873252736001</v>
      </c>
      <c r="E6" s="8">
        <f t="shared" si="2"/>
        <v>15.537873252736</v>
      </c>
      <c r="F6" s="7">
        <f t="shared" si="3"/>
        <v>-8.3959277114434734</v>
      </c>
      <c r="G6" s="7">
        <f t="shared" si="4"/>
        <v>10.091647946705978</v>
      </c>
    </row>
    <row r="7" spans="1:7">
      <c r="A7" s="1" t="s">
        <v>13</v>
      </c>
      <c r="B7" s="3">
        <v>-5.4088799999999999</v>
      </c>
      <c r="C7" s="7">
        <f t="shared" si="0"/>
        <v>25.3339315192</v>
      </c>
      <c r="D7" s="7">
        <f t="shared" si="1"/>
        <v>16.327252888815998</v>
      </c>
      <c r="E7" s="8">
        <f t="shared" si="2"/>
        <v>14.927252888815998</v>
      </c>
      <c r="F7" s="7">
        <f t="shared" si="3"/>
        <v>-9.7233632851826091</v>
      </c>
      <c r="G7" s="7">
        <f t="shared" si="4"/>
        <v>7.8417571437582891</v>
      </c>
    </row>
    <row r="8" spans="1:7">
      <c r="A8" s="1" t="s">
        <v>14</v>
      </c>
      <c r="B8" s="3">
        <v>-4.7711400000000008</v>
      </c>
      <c r="C8" s="7">
        <f t="shared" si="0"/>
        <v>25.991384062599998</v>
      </c>
      <c r="D8" s="7">
        <f t="shared" si="1"/>
        <v>16.971556381347998</v>
      </c>
      <c r="E8" s="8">
        <f t="shared" si="2"/>
        <v>15.571556381347998</v>
      </c>
      <c r="F8" s="7">
        <f t="shared" si="3"/>
        <v>-8.3227035188086962</v>
      </c>
      <c r="G8" s="7">
        <f t="shared" si="4"/>
        <v>10.215756747781871</v>
      </c>
    </row>
    <row r="9" spans="1:7">
      <c r="A9" s="1" t="s">
        <v>15</v>
      </c>
      <c r="B9" s="3">
        <v>-5.10968</v>
      </c>
      <c r="C9" s="7">
        <f t="shared" si="0"/>
        <v>25.6423797912</v>
      </c>
      <c r="D9" s="7">
        <f t="shared" si="1"/>
        <v>16.629532195376001</v>
      </c>
      <c r="E9" s="8">
        <f t="shared" si="2"/>
        <v>15.229532195376001</v>
      </c>
      <c r="F9" s="7">
        <f t="shared" si="3"/>
        <v>-9.0662343578782565</v>
      </c>
      <c r="G9" s="7">
        <f t="shared" si="4"/>
        <v>8.955534986647022</v>
      </c>
    </row>
    <row r="10" spans="1:7">
      <c r="A10" s="1" t="s">
        <v>17</v>
      </c>
      <c r="B10" s="3">
        <v>-5.7905799999999994</v>
      </c>
      <c r="C10" s="7">
        <f t="shared" si="0"/>
        <v>24.940433172200002</v>
      </c>
      <c r="D10" s="7">
        <f t="shared" si="1"/>
        <v>15.941624508756004</v>
      </c>
      <c r="E10" s="8">
        <f t="shared" si="2"/>
        <v>14.541624508756003</v>
      </c>
      <c r="F10" s="7">
        <f t="shared" si="3"/>
        <v>-10.561685850530424</v>
      </c>
      <c r="G10" s="7">
        <f t="shared" si="4"/>
        <v>6.420871439778943</v>
      </c>
    </row>
    <row r="11" spans="1:7">
      <c r="A11" s="1" t="s">
        <v>16</v>
      </c>
      <c r="B11" s="3">
        <v>-4.9096200000000003</v>
      </c>
      <c r="C11" s="7">
        <f t="shared" si="0"/>
        <v>25.8486236458</v>
      </c>
      <c r="D11" s="7">
        <f t="shared" si="1"/>
        <v>16.831651172884001</v>
      </c>
      <c r="E11" s="8">
        <f t="shared" si="2"/>
        <v>15.431651172884001</v>
      </c>
      <c r="F11" s="7">
        <f t="shared" si="3"/>
        <v>-8.6268452763391252</v>
      </c>
      <c r="G11" s="7">
        <f t="shared" si="4"/>
        <v>9.7002622434930075</v>
      </c>
    </row>
    <row r="12" spans="1:7">
      <c r="A12" s="1" t="s">
        <v>18</v>
      </c>
      <c r="B12" s="3">
        <v>-4.9109800000000003</v>
      </c>
      <c r="C12" s="7">
        <f t="shared" si="0"/>
        <v>25.847221608200002</v>
      </c>
      <c r="D12" s="7">
        <f t="shared" si="1"/>
        <v>16.830277176036002</v>
      </c>
      <c r="E12" s="8">
        <f t="shared" si="2"/>
        <v>15.430277176036002</v>
      </c>
      <c r="F12" s="7">
        <f t="shared" si="3"/>
        <v>-8.6298322260086877</v>
      </c>
      <c r="G12" s="7">
        <f t="shared" si="4"/>
        <v>9.6951996169344277</v>
      </c>
    </row>
    <row r="13" spans="1:7">
      <c r="A13" s="1" t="s">
        <v>19</v>
      </c>
      <c r="B13" s="3">
        <v>-4.1436600000000006</v>
      </c>
      <c r="C13" s="7">
        <f t="shared" si="0"/>
        <v>26.638259469399998</v>
      </c>
      <c r="D13" s="7">
        <f t="shared" si="1"/>
        <v>17.605494280011996</v>
      </c>
      <c r="E13" s="8">
        <f t="shared" si="2"/>
        <v>16.205494280011997</v>
      </c>
      <c r="F13" s="7">
        <f t="shared" si="3"/>
        <v>-6.944577652147828</v>
      </c>
      <c r="G13" s="7">
        <f t="shared" si="4"/>
        <v>12.551563301444359</v>
      </c>
    </row>
    <row r="14" spans="1:7">
      <c r="A14" s="1" t="s">
        <v>20</v>
      </c>
      <c r="B14" s="3">
        <v>-5.7179800000000007</v>
      </c>
      <c r="C14" s="7">
        <f t="shared" si="0"/>
        <v>25.015277238199999</v>
      </c>
      <c r="D14" s="7">
        <f t="shared" si="1"/>
        <v>16.014971693435999</v>
      </c>
      <c r="E14" s="8">
        <f t="shared" si="2"/>
        <v>14.614971693435999</v>
      </c>
      <c r="F14" s="7">
        <f t="shared" si="3"/>
        <v>-10.402235449052172</v>
      </c>
      <c r="G14" s="7">
        <f t="shared" si="4"/>
        <v>6.6911263575386908</v>
      </c>
    </row>
    <row r="15" spans="1:7">
      <c r="A15" s="1" t="s">
        <v>21</v>
      </c>
      <c r="B15" s="3">
        <v>-4.8013599999999999</v>
      </c>
      <c r="C15" s="7">
        <f t="shared" si="0"/>
        <v>25.9602299624</v>
      </c>
      <c r="D15" s="7">
        <f t="shared" si="1"/>
        <v>16.941025363152001</v>
      </c>
      <c r="E15" s="8">
        <f t="shared" si="2"/>
        <v>15.541025363152</v>
      </c>
      <c r="F15" s="7">
        <f t="shared" si="3"/>
        <v>-8.3890752974956477</v>
      </c>
      <c r="G15" s="7">
        <f t="shared" si="4"/>
        <v>10.103262207634495</v>
      </c>
    </row>
    <row r="16" spans="1:7">
      <c r="A16" s="1" t="s">
        <v>22</v>
      </c>
      <c r="B16" s="3">
        <v>-4.6028799999999999</v>
      </c>
      <c r="C16" s="7">
        <f t="shared" si="0"/>
        <v>26.164844979200002</v>
      </c>
      <c r="D16" s="7">
        <f t="shared" si="1"/>
        <v>17.141548079616001</v>
      </c>
      <c r="E16" s="8">
        <f t="shared" si="2"/>
        <v>15.741548079616001</v>
      </c>
      <c r="F16" s="7">
        <f t="shared" si="3"/>
        <v>-7.9531563486608645</v>
      </c>
      <c r="G16" s="7">
        <f t="shared" si="4"/>
        <v>10.842107883625653</v>
      </c>
    </row>
    <row r="17" spans="1:15">
      <c r="A17" s="1" t="s">
        <v>23</v>
      </c>
      <c r="B17" s="3">
        <v>-5.0381200000000002</v>
      </c>
      <c r="C17" s="7">
        <f t="shared" si="0"/>
        <v>25.716151710799998</v>
      </c>
      <c r="D17" s="7">
        <f t="shared" si="1"/>
        <v>16.701828676583997</v>
      </c>
      <c r="E17" s="8">
        <f t="shared" si="2"/>
        <v>15.301828676583996</v>
      </c>
      <c r="F17" s="7">
        <f t="shared" si="3"/>
        <v>-8.9090680943826133</v>
      </c>
      <c r="G17" s="7">
        <f t="shared" si="4"/>
        <v>9.2219184840972659</v>
      </c>
    </row>
    <row r="18" spans="1:15">
      <c r="A18" s="1" t="s">
        <v>24</v>
      </c>
      <c r="B18" s="3">
        <v>-5.0941600000000005</v>
      </c>
      <c r="C18" s="7">
        <f t="shared" si="0"/>
        <v>25.6583795144</v>
      </c>
      <c r="D18" s="7">
        <f t="shared" si="1"/>
        <v>16.645211924112001</v>
      </c>
      <c r="E18" s="8">
        <f t="shared" si="2"/>
        <v>15.245211924112001</v>
      </c>
      <c r="F18" s="7">
        <f t="shared" si="3"/>
        <v>-9.0321479910608655</v>
      </c>
      <c r="G18" s="7">
        <f t="shared" si="4"/>
        <v>9.013308489727347</v>
      </c>
    </row>
    <row r="19" spans="1:15">
      <c r="A19" s="1" t="s">
        <v>25</v>
      </c>
      <c r="B19" s="3">
        <v>-4.8658400000000004</v>
      </c>
      <c r="C19" s="7">
        <f t="shared" si="0"/>
        <v>25.893756885599998</v>
      </c>
      <c r="D19" s="7">
        <f t="shared" si="1"/>
        <v>16.875881747887998</v>
      </c>
      <c r="E19" s="8">
        <f t="shared" si="2"/>
        <v>15.475881747887998</v>
      </c>
      <c r="F19" s="7">
        <f t="shared" si="3"/>
        <v>-8.5306918524173927</v>
      </c>
      <c r="G19" s="7">
        <f t="shared" si="4"/>
        <v>9.8632341484450965</v>
      </c>
    </row>
    <row r="20" spans="1:15">
      <c r="A20" s="1" t="s">
        <v>26</v>
      </c>
      <c r="B20" s="3">
        <v>-5.2848799999999994</v>
      </c>
      <c r="C20" s="7">
        <f t="shared" si="0"/>
        <v>25.4617643592</v>
      </c>
      <c r="D20" s="7">
        <f t="shared" si="1"/>
        <v>16.452529072015999</v>
      </c>
      <c r="E20" s="8">
        <f t="shared" si="2"/>
        <v>15.052529072015998</v>
      </c>
      <c r="F20" s="7">
        <f t="shared" si="3"/>
        <v>-9.4510237564869559</v>
      </c>
      <c r="G20" s="7">
        <f t="shared" si="4"/>
        <v>8.3033495652763456</v>
      </c>
      <c r="J20" s="5" t="s">
        <v>41</v>
      </c>
      <c r="K20" s="5" t="s">
        <v>42</v>
      </c>
      <c r="L20" s="5" t="s">
        <v>42</v>
      </c>
      <c r="M20" s="6" t="s">
        <v>42</v>
      </c>
      <c r="N20" s="5" t="s">
        <v>42</v>
      </c>
      <c r="O20" s="5" t="s">
        <v>42</v>
      </c>
    </row>
    <row r="21" spans="1:15">
      <c r="A21" s="1" t="s">
        <v>27</v>
      </c>
      <c r="B21" s="3">
        <v>-4.9320200000000005</v>
      </c>
      <c r="C21" s="7">
        <f t="shared" si="0"/>
        <v>25.825531261799998</v>
      </c>
      <c r="D21" s="7">
        <f t="shared" si="1"/>
        <v>16.809020636563996</v>
      </c>
      <c r="E21" s="8">
        <f t="shared" si="2"/>
        <v>15.409020636563996</v>
      </c>
      <c r="F21" s="7">
        <f t="shared" si="3"/>
        <v>-8.6760420944260925</v>
      </c>
      <c r="G21" s="7">
        <f t="shared" si="4"/>
        <v>9.6168778060574702</v>
      </c>
      <c r="J21" s="5" t="s">
        <v>43</v>
      </c>
      <c r="K21" s="5" t="s">
        <v>44</v>
      </c>
      <c r="L21" s="5" t="s">
        <v>45</v>
      </c>
      <c r="M21" s="6" t="s">
        <v>46</v>
      </c>
      <c r="N21" s="5" t="s">
        <v>47</v>
      </c>
      <c r="O21" s="5" t="s">
        <v>48</v>
      </c>
    </row>
    <row r="22" spans="1:15">
      <c r="A22" s="1" t="s">
        <v>28</v>
      </c>
      <c r="B22" s="3">
        <v>-4.4969199999999994</v>
      </c>
      <c r="C22" s="7">
        <f t="shared" si="0"/>
        <v>26.2740802028</v>
      </c>
      <c r="D22" s="7">
        <f t="shared" si="1"/>
        <v>17.248598598744</v>
      </c>
      <c r="E22" s="8">
        <f t="shared" si="2"/>
        <v>15.848598598743999</v>
      </c>
      <c r="F22" s="7">
        <f t="shared" si="3"/>
        <v>-7.7204378288173894</v>
      </c>
      <c r="G22" s="7">
        <f t="shared" si="4"/>
        <v>11.236546052851882</v>
      </c>
      <c r="J22" s="7">
        <v>-5.0852246018716132</v>
      </c>
      <c r="K22" s="7">
        <f>(J22*1.03091)+30.91</f>
        <v>25.667591105684537</v>
      </c>
      <c r="L22" s="7">
        <f>(K22*0.98)-8.5</f>
        <v>16.654239283570845</v>
      </c>
      <c r="M22" s="8">
        <f>L22-1.4</f>
        <v>15.254239283570845</v>
      </c>
      <c r="N22" s="7">
        <f>(M22-19.4)/0.46</f>
        <v>-9.0125232965851154</v>
      </c>
      <c r="O22" s="7">
        <f>(N22+14.35)/0.59</f>
        <v>9.0465706837540409</v>
      </c>
    </row>
    <row r="23" spans="1:15">
      <c r="A23" s="1" t="s">
        <v>29</v>
      </c>
      <c r="B23" s="3">
        <v>-4.5006599999999999</v>
      </c>
      <c r="C23" s="7">
        <f t="shared" si="0"/>
        <v>26.270224599400002</v>
      </c>
      <c r="D23" s="7">
        <f t="shared" si="1"/>
        <v>17.244820107412004</v>
      </c>
      <c r="E23" s="8">
        <f t="shared" si="2"/>
        <v>15.844820107412003</v>
      </c>
      <c r="F23" s="7">
        <f t="shared" si="3"/>
        <v>-7.7286519404086853</v>
      </c>
      <c r="G23" s="7">
        <f t="shared" si="4"/>
        <v>11.222623829815788</v>
      </c>
    </row>
    <row r="24" spans="1:15">
      <c r="A24" s="1" t="s">
        <v>30</v>
      </c>
      <c r="B24" s="3">
        <v>-4.7291800000000004</v>
      </c>
      <c r="C24" s="7">
        <f t="shared" si="0"/>
        <v>26.034641046200001</v>
      </c>
      <c r="D24" s="7">
        <f t="shared" si="1"/>
        <v>17.013948225276</v>
      </c>
      <c r="E24" s="8">
        <f t="shared" si="2"/>
        <v>15.613948225275999</v>
      </c>
      <c r="F24" s="7">
        <f t="shared" si="3"/>
        <v>-8.2305473363565191</v>
      </c>
      <c r="G24" s="7">
        <f t="shared" si="4"/>
        <v>10.37195366719234</v>
      </c>
    </row>
    <row r="25" spans="1:15">
      <c r="A25" s="1" t="s">
        <v>31</v>
      </c>
      <c r="B25" s="3">
        <v>-4.3528399999999996</v>
      </c>
      <c r="C25" s="7">
        <f t="shared" si="0"/>
        <v>26.422613715600001</v>
      </c>
      <c r="D25" s="7">
        <f t="shared" si="1"/>
        <v>17.394161441287999</v>
      </c>
      <c r="E25" s="8">
        <f t="shared" si="2"/>
        <v>15.994161441287998</v>
      </c>
      <c r="F25" s="7">
        <f t="shared" si="3"/>
        <v>-7.4039968667652181</v>
      </c>
      <c r="G25" s="7">
        <f t="shared" si="4"/>
        <v>11.77288666649963</v>
      </c>
    </row>
    <row r="26" spans="1:15">
      <c r="A26" s="1" t="s">
        <v>32</v>
      </c>
      <c r="B26" s="3">
        <v>-5.2735200000000013</v>
      </c>
      <c r="C26" s="7">
        <f t="shared" si="0"/>
        <v>25.473475496799999</v>
      </c>
      <c r="D26" s="7">
        <f t="shared" si="1"/>
        <v>16.464005986863999</v>
      </c>
      <c r="E26" s="8">
        <f t="shared" si="2"/>
        <v>15.064005986863998</v>
      </c>
      <c r="F26" s="7">
        <f t="shared" si="3"/>
        <v>-9.4260739416000003</v>
      </c>
      <c r="G26" s="7">
        <f t="shared" si="4"/>
        <v>8.3456373871186429</v>
      </c>
    </row>
    <row r="27" spans="1:15">
      <c r="A27" s="1" t="s">
        <v>33</v>
      </c>
      <c r="B27" s="3">
        <v>-5.1398999999999999</v>
      </c>
      <c r="C27" s="7">
        <f t="shared" si="0"/>
        <v>25.611225691000001</v>
      </c>
      <c r="D27" s="7">
        <f t="shared" si="1"/>
        <v>16.59900117718</v>
      </c>
      <c r="E27" s="8">
        <f t="shared" si="2"/>
        <v>15.19900117718</v>
      </c>
      <c r="F27" s="7">
        <f t="shared" si="3"/>
        <v>-9.1326061365652151</v>
      </c>
      <c r="G27" s="7">
        <f t="shared" si="4"/>
        <v>8.8430404464996357</v>
      </c>
    </row>
    <row r="28" spans="1:15">
      <c r="A28" s="1" t="s">
        <v>34</v>
      </c>
      <c r="B28" s="3">
        <v>-4.6586400000000001</v>
      </c>
      <c r="C28" s="7">
        <f t="shared" si="0"/>
        <v>26.107361437599998</v>
      </c>
      <c r="D28" s="7">
        <f t="shared" si="1"/>
        <v>17.085214208847997</v>
      </c>
      <c r="E28" s="8">
        <f t="shared" si="2"/>
        <v>15.685214208847997</v>
      </c>
      <c r="F28" s="7">
        <f t="shared" si="3"/>
        <v>-8.075621285113046</v>
      </c>
      <c r="G28" s="7">
        <f t="shared" si="4"/>
        <v>10.63454019472365</v>
      </c>
    </row>
    <row r="29" spans="1:15">
      <c r="A29" s="1" t="s">
        <v>35</v>
      </c>
      <c r="B29" s="3">
        <v>-5.3432000000000004</v>
      </c>
      <c r="C29" s="7">
        <f t="shared" si="0"/>
        <v>25.401641687999998</v>
      </c>
      <c r="D29" s="7">
        <f t="shared" si="1"/>
        <v>16.393608854239996</v>
      </c>
      <c r="E29" s="8">
        <f t="shared" si="2"/>
        <v>14.993608854239996</v>
      </c>
      <c r="F29" s="7">
        <f t="shared" si="3"/>
        <v>-9.5791111864347869</v>
      </c>
      <c r="G29" s="7">
        <f t="shared" si="4"/>
        <v>8.0862522263817169</v>
      </c>
    </row>
    <row r="30" spans="1:15">
      <c r="A30" s="1" t="s">
        <v>36</v>
      </c>
      <c r="B30" s="3">
        <v>-5.2936800000000002</v>
      </c>
      <c r="C30" s="7">
        <f t="shared" si="0"/>
        <v>25.4526923512</v>
      </c>
      <c r="D30" s="7">
        <f t="shared" si="1"/>
        <v>16.443638504176</v>
      </c>
      <c r="E30" s="8">
        <f t="shared" si="2"/>
        <v>15.043638504176</v>
      </c>
      <c r="F30" s="7">
        <f t="shared" si="3"/>
        <v>-9.4703510778782576</v>
      </c>
      <c r="G30" s="7">
        <f t="shared" si="4"/>
        <v>8.270591393426681</v>
      </c>
    </row>
    <row r="31" spans="1:15">
      <c r="A31" s="1" t="s">
        <v>37</v>
      </c>
      <c r="B31" s="3">
        <v>-4.804240000000001</v>
      </c>
      <c r="C31" s="7">
        <f t="shared" si="0"/>
        <v>25.957260941599998</v>
      </c>
      <c r="D31" s="7">
        <f t="shared" si="1"/>
        <v>16.938115722767996</v>
      </c>
      <c r="E31" s="8">
        <f t="shared" si="2"/>
        <v>15.538115722767996</v>
      </c>
      <c r="F31" s="7">
        <f t="shared" si="3"/>
        <v>-8.3954006026782668</v>
      </c>
      <c r="G31" s="7">
        <f t="shared" si="4"/>
        <v>10.092541351392768</v>
      </c>
    </row>
    <row r="32" spans="1:15">
      <c r="A32" s="1" t="s">
        <v>38</v>
      </c>
      <c r="B32" s="3">
        <v>-4.8122600000000002</v>
      </c>
      <c r="C32" s="7">
        <f t="shared" si="0"/>
        <v>25.948993043400002</v>
      </c>
      <c r="D32" s="7">
        <f t="shared" si="1"/>
        <v>16.930013182532001</v>
      </c>
      <c r="E32" s="8">
        <f t="shared" si="2"/>
        <v>15.530013182532</v>
      </c>
      <c r="F32" s="7">
        <f t="shared" si="3"/>
        <v>-8.413014820582605</v>
      </c>
      <c r="G32" s="7">
        <f t="shared" si="4"/>
        <v>10.062686744775245</v>
      </c>
    </row>
    <row r="33" spans="1:7">
      <c r="A33" s="1" t="s">
        <v>39</v>
      </c>
      <c r="B33" s="3">
        <v>-5.0059200000000006</v>
      </c>
      <c r="C33" s="7">
        <f t="shared" si="0"/>
        <v>25.749347012800001</v>
      </c>
      <c r="D33" s="7">
        <f t="shared" si="1"/>
        <v>16.734360072544</v>
      </c>
      <c r="E33" s="8">
        <f t="shared" si="2"/>
        <v>15.334360072543999</v>
      </c>
      <c r="F33" s="7">
        <f t="shared" si="3"/>
        <v>-8.8383476683826068</v>
      </c>
      <c r="G33" s="7">
        <f t="shared" si="4"/>
        <v>9.3417836129108363</v>
      </c>
    </row>
    <row r="34" spans="1:7">
      <c r="A34" s="1" t="s">
        <v>40</v>
      </c>
      <c r="B34" s="3">
        <v>-5.1181799999999997</v>
      </c>
      <c r="C34" s="7">
        <f t="shared" si="0"/>
        <v>25.633617056200002</v>
      </c>
      <c r="D34" s="7">
        <f t="shared" si="1"/>
        <v>16.620944715076</v>
      </c>
      <c r="E34" s="8">
        <f t="shared" si="2"/>
        <v>15.220944715076</v>
      </c>
      <c r="F34" s="7">
        <f t="shared" si="3"/>
        <v>-9.0849027933130415</v>
      </c>
      <c r="G34" s="7">
        <f t="shared" si="4"/>
        <v>8.9238935706558618</v>
      </c>
    </row>
    <row r="35" spans="1:7" s="15" customFormat="1">
      <c r="A35" s="11" t="s">
        <v>3</v>
      </c>
      <c r="B35" s="12">
        <v>-6.4305400000000006</v>
      </c>
      <c r="C35" s="13">
        <f t="shared" si="0"/>
        <v>24.280692008599999</v>
      </c>
      <c r="D35" s="13">
        <f t="shared" si="1"/>
        <v>15.295078168427999</v>
      </c>
      <c r="E35" s="14">
        <f t="shared" si="2"/>
        <v>13.895078168427998</v>
      </c>
      <c r="F35" s="13">
        <f t="shared" si="3"/>
        <v>-11.967221372982609</v>
      </c>
      <c r="G35" s="13">
        <f t="shared" si="4"/>
        <v>4.0386078424023575</v>
      </c>
    </row>
    <row r="36" spans="1:7" s="15" customFormat="1">
      <c r="A36" s="11" t="s">
        <v>4</v>
      </c>
      <c r="B36" s="12">
        <v>-3.7579400000000001</v>
      </c>
      <c r="C36" s="13">
        <f t="shared" si="0"/>
        <v>27.035902074599999</v>
      </c>
      <c r="D36" s="13">
        <f t="shared" si="1"/>
        <v>17.995184033108</v>
      </c>
      <c r="E36" s="14">
        <f t="shared" si="2"/>
        <v>16.595184033108001</v>
      </c>
      <c r="F36" s="13">
        <f t="shared" si="3"/>
        <v>-6.0974260149826023</v>
      </c>
      <c r="G36" s="13">
        <f t="shared" si="4"/>
        <v>13.987413533927793</v>
      </c>
    </row>
    <row r="37" spans="1:7" s="15" customFormat="1">
      <c r="A37" s="11" t="s">
        <v>5</v>
      </c>
      <c r="B37" s="12">
        <v>-6.3826999999999998</v>
      </c>
      <c r="C37" s="13">
        <f t="shared" si="0"/>
        <v>24.330010743000003</v>
      </c>
      <c r="D37" s="13">
        <f t="shared" si="1"/>
        <v>15.343410528140002</v>
      </c>
      <c r="E37" s="14">
        <f t="shared" si="2"/>
        <v>13.943410528140001</v>
      </c>
      <c r="F37" s="13">
        <f t="shared" si="3"/>
        <v>-11.862151025782602</v>
      </c>
      <c r="G37" s="13">
        <f t="shared" si="4"/>
        <v>4.2166931766396578</v>
      </c>
    </row>
    <row r="38" spans="1:7">
      <c r="A38" s="2" t="s">
        <v>6</v>
      </c>
      <c r="B38" s="3">
        <v>-4.6461599999999992</v>
      </c>
      <c r="C38" s="7">
        <f t="shared" si="0"/>
        <v>26.120227194400002</v>
      </c>
      <c r="D38" s="7">
        <f t="shared" si="1"/>
        <v>17.097822650512001</v>
      </c>
      <c r="E38" s="8">
        <f t="shared" si="2"/>
        <v>15.697822650512</v>
      </c>
      <c r="F38" s="7">
        <f t="shared" si="3"/>
        <v>-8.0482116293217345</v>
      </c>
      <c r="G38" s="7">
        <f t="shared" si="4"/>
        <v>10.680997238437739</v>
      </c>
    </row>
    <row r="39" spans="1:7" s="15" customFormat="1">
      <c r="A39" s="11" t="s">
        <v>7</v>
      </c>
      <c r="B39" s="12">
        <v>-5.9284800000000013</v>
      </c>
      <c r="C39" s="13">
        <f t="shared" si="0"/>
        <v>24.798270683199998</v>
      </c>
      <c r="D39" s="13">
        <f t="shared" si="1"/>
        <v>15.802305269535999</v>
      </c>
      <c r="E39" s="14">
        <f t="shared" si="2"/>
        <v>14.402305269535999</v>
      </c>
      <c r="F39" s="13">
        <f t="shared" si="3"/>
        <v>-10.864553761878259</v>
      </c>
      <c r="G39" s="13">
        <f t="shared" si="4"/>
        <v>5.9075359968165095</v>
      </c>
    </row>
    <row r="41" spans="1:7">
      <c r="D41" s="10">
        <f>AVERAGE(D2:D40)</f>
        <v>16.803689486255156</v>
      </c>
      <c r="F41" s="10">
        <f>AVERAGE(F2:F40)</f>
        <v>-8.6876315516192228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E14" sqref="E14"/>
    </sheetView>
  </sheetViews>
  <sheetFormatPr baseColWidth="10" defaultRowHeight="15" x14ac:dyDescent="0"/>
  <cols>
    <col min="2" max="2" width="14.5" bestFit="1" customWidth="1"/>
  </cols>
  <sheetData>
    <row r="1" spans="1:2">
      <c r="A1" s="4" t="s">
        <v>2</v>
      </c>
      <c r="B1" s="9" t="s">
        <v>45</v>
      </c>
    </row>
    <row r="2" spans="1:2">
      <c r="A2" s="1" t="s">
        <v>8</v>
      </c>
      <c r="B2" s="7" t="e">
        <f>(#REF!*0.98)-8.5</f>
        <v>#REF!</v>
      </c>
    </row>
    <row r="3" spans="1:2">
      <c r="A3" s="1" t="s">
        <v>9</v>
      </c>
      <c r="B3" s="7" t="e">
        <f>(#REF!*0.98)-8.5</f>
        <v>#REF!</v>
      </c>
    </row>
    <row r="4" spans="1:2">
      <c r="A4" s="16" t="s">
        <v>10</v>
      </c>
      <c r="B4" s="13" t="e">
        <f>(#REF!*0.98)-8.5</f>
        <v>#REF!</v>
      </c>
    </row>
    <row r="5" spans="1:2">
      <c r="A5" s="1" t="s">
        <v>11</v>
      </c>
      <c r="B5" s="7" t="e">
        <f>(#REF!*0.98)-8.5</f>
        <v>#REF!</v>
      </c>
    </row>
    <row r="6" spans="1:2">
      <c r="A6" s="1" t="s">
        <v>12</v>
      </c>
      <c r="B6" s="7" t="e">
        <f>(#REF!*0.98)-8.5</f>
        <v>#REF!</v>
      </c>
    </row>
    <row r="7" spans="1:2">
      <c r="A7" s="1" t="s">
        <v>13</v>
      </c>
      <c r="B7" s="7" t="e">
        <f>(#REF!*0.98)-8.5</f>
        <v>#REF!</v>
      </c>
    </row>
    <row r="8" spans="1:2">
      <c r="A8" s="1" t="s">
        <v>14</v>
      </c>
      <c r="B8" s="7" t="e">
        <f>(#REF!*0.98)-8.5</f>
        <v>#REF!</v>
      </c>
    </row>
    <row r="9" spans="1:2">
      <c r="A9" s="1" t="s">
        <v>15</v>
      </c>
      <c r="B9" s="7" t="e">
        <f>(#REF!*0.98)-8.5</f>
        <v>#REF!</v>
      </c>
    </row>
    <row r="10" spans="1:2">
      <c r="A10" s="1" t="s">
        <v>17</v>
      </c>
      <c r="B10" s="7" t="e">
        <f>(#REF!*0.98)-8.5</f>
        <v>#REF!</v>
      </c>
    </row>
    <row r="11" spans="1:2">
      <c r="A11" s="1" t="s">
        <v>16</v>
      </c>
      <c r="B11" s="7" t="e">
        <f>(#REF!*0.98)-8.5</f>
        <v>#REF!</v>
      </c>
    </row>
    <row r="12" spans="1:2">
      <c r="A12" s="1" t="s">
        <v>18</v>
      </c>
      <c r="B12" s="7" t="e">
        <f>(#REF!*0.98)-8.5</f>
        <v>#REF!</v>
      </c>
    </row>
    <row r="13" spans="1:2">
      <c r="A13" s="1" t="s">
        <v>19</v>
      </c>
      <c r="B13" s="7" t="e">
        <f>(#REF!*0.98)-8.5</f>
        <v>#REF!</v>
      </c>
    </row>
    <row r="14" spans="1:2">
      <c r="A14" s="1" t="s">
        <v>20</v>
      </c>
      <c r="B14" s="7" t="e">
        <f>(#REF!*0.98)-8.5</f>
        <v>#REF!</v>
      </c>
    </row>
    <row r="15" spans="1:2">
      <c r="A15" s="1" t="s">
        <v>21</v>
      </c>
      <c r="B15" s="7" t="e">
        <f>(#REF!*0.98)-8.5</f>
        <v>#REF!</v>
      </c>
    </row>
    <row r="16" spans="1:2">
      <c r="A16" s="1" t="s">
        <v>22</v>
      </c>
      <c r="B16" s="7" t="e">
        <f>(#REF!*0.98)-8.5</f>
        <v>#REF!</v>
      </c>
    </row>
    <row r="17" spans="1:2">
      <c r="A17" s="1" t="s">
        <v>23</v>
      </c>
      <c r="B17" s="7" t="e">
        <f>(#REF!*0.98)-8.5</f>
        <v>#REF!</v>
      </c>
    </row>
    <row r="18" spans="1:2">
      <c r="A18" s="1" t="s">
        <v>24</v>
      </c>
      <c r="B18" s="7" t="e">
        <f>(#REF!*0.98)-8.5</f>
        <v>#REF!</v>
      </c>
    </row>
    <row r="19" spans="1:2">
      <c r="A19" s="1" t="s">
        <v>25</v>
      </c>
      <c r="B19" s="7" t="e">
        <f>(#REF!*0.98)-8.5</f>
        <v>#REF!</v>
      </c>
    </row>
    <row r="20" spans="1:2">
      <c r="A20" s="1" t="s">
        <v>26</v>
      </c>
      <c r="B20" s="7" t="e">
        <f>(#REF!*0.98)-8.5</f>
        <v>#REF!</v>
      </c>
    </row>
    <row r="21" spans="1:2">
      <c r="A21" s="1" t="s">
        <v>27</v>
      </c>
      <c r="B21" s="7" t="e">
        <f>(#REF!*0.98)-8.5</f>
        <v>#REF!</v>
      </c>
    </row>
    <row r="22" spans="1:2">
      <c r="A22" s="1" t="s">
        <v>28</v>
      </c>
      <c r="B22" s="7" t="e">
        <f>(#REF!*0.98)-8.5</f>
        <v>#REF!</v>
      </c>
    </row>
    <row r="23" spans="1:2">
      <c r="A23" s="1" t="s">
        <v>29</v>
      </c>
      <c r="B23" s="7" t="e">
        <f>(#REF!*0.98)-8.5</f>
        <v>#REF!</v>
      </c>
    </row>
    <row r="24" spans="1:2">
      <c r="A24" s="1" t="s">
        <v>30</v>
      </c>
      <c r="B24" s="7" t="e">
        <f>(#REF!*0.98)-8.5</f>
        <v>#REF!</v>
      </c>
    </row>
    <row r="25" spans="1:2">
      <c r="A25" s="1" t="s">
        <v>31</v>
      </c>
      <c r="B25" s="7" t="e">
        <f>(#REF!*0.98)-8.5</f>
        <v>#REF!</v>
      </c>
    </row>
    <row r="26" spans="1:2">
      <c r="A26" s="1" t="s">
        <v>32</v>
      </c>
      <c r="B26" s="7" t="e">
        <f>(#REF!*0.98)-8.5</f>
        <v>#REF!</v>
      </c>
    </row>
    <row r="27" spans="1:2">
      <c r="A27" s="1" t="s">
        <v>33</v>
      </c>
      <c r="B27" s="7" t="e">
        <f>(#REF!*0.98)-8.5</f>
        <v>#REF!</v>
      </c>
    </row>
    <row r="28" spans="1:2">
      <c r="A28" s="1" t="s">
        <v>34</v>
      </c>
      <c r="B28" s="7" t="e">
        <f>(#REF!*0.98)-8.5</f>
        <v>#REF!</v>
      </c>
    </row>
    <row r="29" spans="1:2">
      <c r="A29" s="1" t="s">
        <v>35</v>
      </c>
      <c r="B29" s="7" t="e">
        <f>(#REF!*0.98)-8.5</f>
        <v>#REF!</v>
      </c>
    </row>
    <row r="30" spans="1:2">
      <c r="A30" s="1" t="s">
        <v>36</v>
      </c>
      <c r="B30" s="7" t="e">
        <f>(#REF!*0.98)-8.5</f>
        <v>#REF!</v>
      </c>
    </row>
    <row r="31" spans="1:2">
      <c r="A31" s="1" t="s">
        <v>37</v>
      </c>
      <c r="B31" s="7" t="e">
        <f>(#REF!*0.98)-8.5</f>
        <v>#REF!</v>
      </c>
    </row>
    <row r="32" spans="1:2">
      <c r="A32" s="1" t="s">
        <v>38</v>
      </c>
      <c r="B32" s="7" t="e">
        <f>(#REF!*0.98)-8.5</f>
        <v>#REF!</v>
      </c>
    </row>
    <row r="33" spans="1:2">
      <c r="A33" s="1" t="s">
        <v>39</v>
      </c>
      <c r="B33" s="7" t="e">
        <f>(#REF!*0.98)-8.5</f>
        <v>#REF!</v>
      </c>
    </row>
    <row r="34" spans="1:2">
      <c r="A34" s="1" t="s">
        <v>40</v>
      </c>
      <c r="B34" s="7" t="e">
        <f>(#REF!*0.98)-8.5</f>
        <v>#REF!</v>
      </c>
    </row>
    <row r="35" spans="1:2">
      <c r="A35" s="11" t="s">
        <v>3</v>
      </c>
      <c r="B35" s="13" t="e">
        <f>(#REF!*0.98)-8.5</f>
        <v>#REF!</v>
      </c>
    </row>
    <row r="36" spans="1:2">
      <c r="A36" s="11" t="s">
        <v>4</v>
      </c>
      <c r="B36" s="13" t="e">
        <f>(#REF!*0.98)-8.5</f>
        <v>#REF!</v>
      </c>
    </row>
    <row r="37" spans="1:2">
      <c r="A37" s="11" t="s">
        <v>5</v>
      </c>
      <c r="B37" s="13" t="e">
        <f>(#REF!*0.98)-8.5</f>
        <v>#REF!</v>
      </c>
    </row>
    <row r="38" spans="1:2">
      <c r="A38" s="2" t="s">
        <v>6</v>
      </c>
      <c r="B38" s="7" t="e">
        <f>(#REF!*0.98)-8.5</f>
        <v>#REF!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SKAT Productions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Leggett</dc:creator>
  <cp:lastModifiedBy>Samantha Leggett</cp:lastModifiedBy>
  <dcterms:created xsi:type="dcterms:W3CDTF">2018-09-11T13:30:10Z</dcterms:created>
  <dcterms:modified xsi:type="dcterms:W3CDTF">2018-10-17T21:13:25Z</dcterms:modified>
</cp:coreProperties>
</file>