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7337a18bc19785/Desktop/Data Analyst/Excel/"/>
    </mc:Choice>
  </mc:AlternateContent>
  <xr:revisionPtr revIDLastSave="311" documentId="8_{994E56F2-3908-4E9F-9075-CB50E2D1C221}" xr6:coauthVersionLast="46" xr6:coauthVersionMax="46" xr10:uidLastSave="{1E074997-E87E-4BA3-967D-D240576FC11F}"/>
  <bookViews>
    <workbookView xWindow="-120" yWindow="-120" windowWidth="20730" windowHeight="11160" activeTab="5" xr2:uid="{00000000-000D-0000-FFFF-FFFF00000000}"/>
  </bookViews>
  <sheets>
    <sheet name="Data" sheetId="1" r:id="rId1"/>
    <sheet name="Sub-category" sheetId="7" r:id="rId2"/>
    <sheet name="category" sheetId="6" r:id="rId3"/>
    <sheet name="Date pivot" sheetId="8" r:id="rId4"/>
    <sheet name="goal" sheetId="3" r:id="rId5"/>
    <sheet name="backers" sheetId="5" r:id="rId6"/>
  </sheets>
  <definedNames>
    <definedName name="_xlnm._FilterDatabase" localSheetId="0" hidden="1">Data!$A$1:$N$4115</definedName>
  </definedNames>
  <calcPr calcId="191029"/>
  <pivotCaches>
    <pivotCache cacheId="0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5" l="1"/>
  <c r="H7" i="5"/>
  <c r="I6" i="5"/>
  <c r="H6" i="5"/>
  <c r="I5" i="5"/>
  <c r="H5" i="5"/>
  <c r="I4" i="5"/>
  <c r="H4" i="5"/>
  <c r="I3" i="5"/>
  <c r="H3" i="5"/>
  <c r="I2" i="5"/>
  <c r="H2" i="5"/>
  <c r="B3" i="3"/>
  <c r="S2" i="1"/>
  <c r="P2" i="1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E13" i="3" s="1"/>
  <c r="B12" i="3"/>
  <c r="E12" i="3" s="1"/>
  <c r="B11" i="3"/>
  <c r="B10" i="3"/>
  <c r="E10" i="3" s="1"/>
  <c r="B9" i="3"/>
  <c r="E9" i="3" s="1"/>
  <c r="B4" i="3"/>
  <c r="E4" i="3" s="1"/>
  <c r="B6" i="3"/>
  <c r="E6" i="3" s="1"/>
  <c r="B7" i="3"/>
  <c r="B8" i="3"/>
  <c r="B5" i="3"/>
  <c r="E5" i="3" s="1"/>
  <c r="B2" i="3"/>
  <c r="E2" i="3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U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3" l="1"/>
  <c r="H5" i="3"/>
  <c r="H13" i="3"/>
  <c r="E8" i="3"/>
  <c r="G8" i="3" s="1"/>
  <c r="G2" i="3"/>
  <c r="G6" i="3"/>
  <c r="G10" i="3"/>
  <c r="H2" i="3"/>
  <c r="H6" i="3"/>
  <c r="H10" i="3"/>
  <c r="G9" i="3"/>
  <c r="G13" i="3"/>
  <c r="H9" i="3"/>
  <c r="G4" i="3"/>
  <c r="G12" i="3"/>
  <c r="H4" i="3"/>
  <c r="H12" i="3"/>
  <c r="E11" i="3"/>
  <c r="G11" i="3" s="1"/>
  <c r="E7" i="3"/>
  <c r="F7" i="3" s="1"/>
  <c r="F2" i="3"/>
  <c r="F10" i="3"/>
  <c r="F6" i="3"/>
  <c r="F13" i="3"/>
  <c r="F9" i="3"/>
  <c r="F5" i="3"/>
  <c r="F12" i="3"/>
  <c r="F4" i="3"/>
  <c r="E3" i="3"/>
  <c r="H8" i="3" l="1"/>
  <c r="F8" i="3"/>
  <c r="H11" i="3"/>
  <c r="F11" i="3"/>
  <c r="H7" i="3"/>
  <c r="G7" i="3"/>
  <c r="H3" i="3"/>
  <c r="G3" i="3"/>
  <c r="F3" i="3"/>
</calcChain>
</file>

<file path=xl/sharedStrings.xml><?xml version="1.0" encoding="utf-8"?>
<sst xmlns="http://schemas.openxmlformats.org/spreadsheetml/2006/main" count="28550" uniqueCount="8411">
  <si>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</si>
  <si>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</si>
  <si>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</si>
  <si>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</si>
  <si>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</si>
  <si>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</si>
  <si>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</si>
  <si>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</si>
  <si>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</si>
  <si>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</si>
  <si>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</si>
  <si>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</si>
  <si>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</si>
  <si>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</si>
  <si>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</si>
  <si>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</si>
  <si>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</si>
  <si>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</si>
  <si>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</si>
  <si>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</si>
  <si>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</si>
  <si>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</si>
  <si>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</si>
  <si>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</si>
  <si>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</si>
  <si>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</si>
  <si>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</si>
  <si>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</si>
  <si>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</si>
  <si>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</si>
  <si>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</si>
  <si>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</si>
  <si>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</si>
  <si>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</si>
  <si>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</si>
  <si>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</si>
  <si>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</si>
  <si>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</si>
  <si>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</si>
  <si>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</si>
  <si>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</si>
  <si>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</si>
  <si>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</si>
  <si>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</si>
  <si>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</si>
  <si>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</si>
  <si>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</si>
  <si>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</si>
  <si>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</si>
  <si>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</si>
  <si>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</si>
  <si>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</si>
  <si>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</si>
  <si>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</si>
  <si>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</si>
  <si>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</si>
  <si>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</si>
  <si>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</si>
  <si>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</si>
  <si>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</si>
  <si>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</si>
  <si>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</si>
  <si>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</si>
  <si>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</si>
  <si>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</si>
  <si>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</si>
  <si>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</si>
  <si>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</si>
  <si>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</si>
  <si>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</si>
  <si>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</si>
  <si>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</si>
  <si>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</si>
  <si>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</si>
  <si>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</si>
  <si>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</si>
  <si>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</si>
  <si>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</si>
  <si>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</si>
  <si>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</si>
  <si>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</si>
  <si>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</si>
  <si>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</si>
  <si>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</si>
  <si>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</si>
  <si>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</si>
  <si>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</si>
  <si>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</si>
  <si>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</si>
  <si>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</si>
  <si>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</si>
  <si>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</si>
  <si>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</si>
  <si>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</si>
  <si>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</si>
  <si>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</si>
  <si>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</si>
  <si>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</si>
  <si>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</si>
  <si>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</si>
  <si>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</si>
  <si>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</si>
  <si>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</si>
  <si>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</si>
  <si>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</si>
  <si>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</si>
  <si>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</si>
  <si>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</si>
  <si>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</si>
  <si>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</si>
  <si>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</si>
  <si>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</si>
  <si>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</si>
  <si>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</si>
  <si>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</si>
  <si>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</si>
  <si>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</si>
  <si>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</si>
  <si>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</si>
  <si>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</si>
  <si>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</si>
  <si>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</si>
  <si>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</si>
  <si>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</si>
  <si>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</si>
  <si>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</si>
  <si>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</si>
  <si>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</si>
  <si>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</si>
  <si>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</si>
  <si>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</si>
  <si>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</si>
  <si>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</si>
  <si>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</si>
  <si>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</si>
  <si>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</si>
  <si>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</si>
  <si>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</si>
  <si>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</si>
  <si>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</si>
  <si>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</si>
  <si>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</si>
  <si>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</si>
  <si>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</si>
  <si>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</si>
  <si>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</si>
  <si>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</si>
  <si>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</si>
  <si>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</si>
  <si>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</si>
  <si>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</si>
  <si>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</si>
  <si>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</si>
  <si>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</si>
  <si>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</si>
  <si>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</si>
  <si>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</si>
  <si>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</si>
  <si>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</si>
  <si>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</si>
  <si>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</si>
  <si>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</si>
  <si>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</si>
  <si>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</si>
  <si>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</si>
  <si>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</si>
  <si>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</si>
  <si>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</si>
  <si>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</si>
  <si>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</si>
  <si>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</si>
  <si>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</si>
  <si>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</si>
  <si>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</si>
  <si>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</si>
  <si>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</si>
  <si>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</si>
  <si>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</si>
  <si>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</si>
  <si>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</si>
  <si>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</si>
  <si>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</si>
  <si>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</si>
  <si>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</si>
  <si>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</si>
  <si>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</si>
  <si>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</si>
  <si>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</si>
  <si>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</si>
  <si>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</si>
  <si>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</si>
  <si>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</si>
  <si>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</si>
  <si>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</si>
  <si>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</si>
  <si>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</si>
  <si>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</si>
  <si>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</si>
  <si>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</si>
  <si>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</si>
  <si>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</si>
  <si>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</si>
  <si>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</si>
  <si>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</si>
  <si>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</si>
  <si>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</si>
  <si>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</si>
  <si>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</si>
  <si>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</si>
  <si>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</si>
  <si>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</si>
  <si>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</si>
  <si>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</si>
  <si>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</si>
  <si>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</si>
  <si>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</si>
  <si>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</si>
  <si>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</si>
  <si>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</si>
  <si>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</si>
  <si>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</si>
  <si>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</si>
  <si>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</si>
  <si>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</si>
  <si>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</si>
  <si>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</si>
  <si>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</si>
  <si>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</si>
  <si>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</si>
  <si>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</si>
  <si>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</si>
  <si>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</si>
  <si>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</si>
  <si>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</si>
  <si>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</si>
  <si>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</si>
  <si>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</si>
  <si>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</si>
  <si>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</si>
  <si>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</si>
  <si>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</si>
  <si>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</si>
  <si>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</si>
  <si>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</si>
  <si>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</si>
  <si>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</si>
  <si>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</si>
  <si>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</si>
  <si>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</si>
  <si>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</si>
  <si>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</si>
  <si>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</si>
  <si>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</si>
  <si>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</si>
  <si>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</si>
  <si>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</si>
  <si>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</si>
  <si>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</si>
  <si>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</si>
  <si>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</si>
  <si>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</si>
  <si>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</si>
  <si>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</si>
  <si>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</si>
  <si>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</si>
  <si>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</si>
  <si>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</si>
  <si>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</si>
  <si>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</si>
  <si>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</si>
  <si>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</si>
  <si>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</si>
  <si>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</si>
  <si>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</si>
  <si>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</si>
  <si>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</si>
  <si>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</si>
  <si>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</si>
  <si>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</si>
  <si>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</si>
  <si>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</si>
  <si>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</si>
  <si>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</si>
  <si>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</si>
  <si>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</si>
  <si>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</si>
  <si>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</si>
  <si>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</si>
  <si>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</si>
  <si>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</si>
  <si>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</si>
  <si>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</si>
  <si>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</si>
  <si>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</si>
  <si>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</si>
  <si>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</si>
  <si>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</si>
  <si>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</si>
  <si>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</si>
  <si>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</si>
  <si>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</si>
  <si>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</si>
  <si>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</si>
  <si>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</si>
  <si>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</si>
  <si>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</si>
  <si>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</si>
  <si>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</si>
  <si>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</si>
  <si>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</si>
  <si>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</si>
  <si>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</si>
  <si>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</si>
  <si>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</si>
  <si>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</si>
  <si>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</si>
  <si>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</si>
  <si>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</si>
  <si>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</si>
  <si>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</si>
  <si>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</si>
  <si>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</si>
  <si>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</si>
  <si>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</si>
  <si>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</si>
  <si>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</si>
  <si>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</si>
  <si>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</si>
  <si>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</si>
  <si>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</si>
  <si>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</si>
  <si>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</si>
  <si>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</si>
  <si>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</si>
  <si>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</si>
  <si>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</si>
  <si>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</si>
  <si>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</si>
  <si>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</si>
  <si>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</si>
  <si>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</si>
  <si>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</si>
  <si>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</si>
  <si>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</si>
  <si>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</si>
  <si>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</si>
  <si>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</si>
  <si>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</si>
  <si>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</si>
  <si>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</si>
  <si>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</si>
  <si>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</si>
  <si>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</si>
  <si>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</si>
  <si>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</si>
  <si>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</si>
  <si>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</si>
  <si>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</si>
  <si>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</si>
  <si>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</si>
  <si>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</si>
  <si>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</si>
  <si>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</si>
  <si>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</si>
  <si>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</si>
  <si>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</si>
  <si>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</si>
  <si>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</si>
  <si>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</si>
  <si>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</si>
  <si>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</si>
  <si>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</si>
  <si>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</si>
  <si>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</si>
  <si>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</si>
  <si>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</si>
  <si>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</si>
  <si>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</si>
  <si>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</si>
  <si>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</si>
  <si>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</si>
  <si>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</si>
  <si>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</si>
  <si>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</si>
  <si>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</si>
  <si>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</si>
  <si>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</si>
  <si>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</si>
  <si>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</si>
  <si>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</si>
  <si>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</si>
  <si>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</si>
  <si>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</si>
  <si>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</si>
  <si>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</si>
  <si>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</si>
  <si>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</si>
  <si>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</si>
  <si>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</si>
  <si>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</si>
  <si>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</si>
  <si>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</si>
  <si>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</si>
  <si>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</si>
  <si>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</si>
  <si>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</si>
  <si>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</si>
  <si>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</si>
  <si>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</si>
  <si>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</si>
  <si>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</si>
  <si>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</si>
  <si>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</si>
  <si>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</si>
  <si>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</si>
  <si>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</si>
  <si>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</si>
  <si>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</si>
  <si>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</si>
  <si>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</si>
  <si>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</si>
  <si>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</si>
  <si>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</si>
  <si>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</si>
  <si>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</si>
  <si>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</si>
  <si>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</si>
  <si>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</si>
  <si>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</si>
  <si>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</si>
  <si>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</si>
  <si>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</si>
  <si>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</si>
  <si>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</si>
  <si>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</si>
  <si>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</si>
  <si>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</si>
  <si>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</si>
  <si>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</si>
  <si>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</si>
  <si>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</si>
  <si>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</si>
  <si>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</si>
  <si>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</si>
  <si>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</si>
  <si>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</si>
  <si>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</si>
  <si>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</si>
  <si>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</si>
  <si>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</si>
  <si>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</si>
  <si>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</si>
  <si>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</si>
  <si>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</si>
  <si>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</si>
  <si>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</si>
  <si>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</si>
  <si>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</si>
  <si>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</si>
  <si>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</si>
  <si>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</si>
  <si>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</si>
  <si>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</si>
  <si>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</si>
  <si>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</si>
  <si>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</si>
  <si>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</si>
  <si>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</si>
  <si>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</si>
  <si>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</si>
  <si>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</si>
  <si>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</si>
  <si>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</si>
  <si>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</si>
  <si>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</si>
  <si>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</si>
  <si>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</si>
  <si>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</si>
  <si>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</si>
  <si>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</si>
  <si>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</si>
  <si>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</si>
  <si>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</si>
  <si>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</si>
  <si>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</si>
  <si>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</si>
  <si>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</si>
  <si>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</si>
  <si>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</si>
  <si>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</si>
  <si>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</si>
  <si>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</si>
  <si>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</si>
  <si>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</si>
  <si>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</si>
  <si>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</si>
  <si>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</si>
  <si>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</si>
  <si>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</si>
  <si>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</si>
  <si>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</si>
  <si>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</si>
  <si>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</si>
  <si>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</si>
  <si>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</si>
  <si>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</si>
  <si>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</si>
  <si>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</si>
  <si>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</si>
  <si>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</si>
  <si>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</si>
  <si>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</si>
  <si>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</si>
  <si>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</si>
  <si>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</si>
  <si>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</si>
  <si>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</si>
  <si>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</si>
  <si>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</si>
  <si>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</si>
  <si>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</si>
  <si>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</si>
  <si>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</si>
  <si>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</si>
  <si>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</si>
  <si>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</si>
  <si>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</si>
  <si>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</si>
  <si>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</si>
  <si>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</si>
  <si>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</si>
  <si>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</si>
  <si>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</si>
  <si>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</si>
  <si>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</si>
  <si>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</si>
  <si>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</si>
  <si>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</si>
  <si>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</si>
  <si>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</si>
  <si>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</si>
  <si>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</si>
  <si>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</si>
  <si>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</si>
  <si>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</si>
  <si>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</si>
  <si>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</si>
  <si>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</si>
  <si>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</si>
  <si>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</si>
  <si>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</si>
  <si>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</si>
  <si>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</si>
  <si>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</si>
  <si>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</si>
  <si>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</si>
  <si>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</si>
  <si>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</si>
  <si>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</si>
  <si>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</si>
  <si>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</si>
  <si>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</si>
  <si>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</si>
  <si>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</si>
  <si>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</si>
  <si>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</si>
  <si>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</si>
  <si>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</si>
  <si>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</si>
  <si>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</si>
  <si>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</si>
  <si>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</si>
  <si>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</si>
  <si>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</si>
  <si>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</si>
  <si>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</si>
  <si>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</si>
  <si>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</si>
  <si>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</si>
  <si>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</si>
  <si>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</si>
  <si>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</si>
  <si>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</si>
  <si>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</si>
  <si>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</si>
  <si>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</si>
  <si>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</si>
  <si>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</si>
  <si>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</si>
  <si>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</si>
  <si>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</si>
  <si>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</si>
  <si>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</si>
  <si>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</si>
  <si>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</si>
  <si>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</si>
  <si>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</si>
  <si>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</si>
  <si>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</si>
  <si>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</si>
  <si>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</si>
  <si>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</si>
  <si>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</si>
  <si>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</si>
  <si>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</si>
  <si>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</si>
  <si>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</si>
  <si>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</si>
  <si>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</si>
  <si>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</si>
  <si>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</si>
  <si>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</si>
  <si>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</si>
  <si>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</si>
  <si>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</si>
  <si>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</si>
  <si>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</si>
  <si>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</si>
  <si>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</si>
  <si>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</si>
  <si>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</si>
  <si>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</si>
  <si>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</si>
  <si>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</si>
  <si>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</si>
  <si>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</si>
  <si>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</si>
  <si>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</si>
  <si>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</si>
  <si>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</si>
  <si>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</si>
  <si>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</si>
  <si>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</si>
  <si>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</si>
  <si>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</si>
  <si>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</si>
  <si>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</si>
  <si>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</si>
  <si>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</si>
  <si>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</si>
  <si>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</si>
  <si>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</si>
  <si>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</si>
  <si>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</si>
  <si>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</si>
  <si>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</si>
  <si>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</si>
  <si>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</si>
  <si>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</si>
  <si>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</si>
  <si>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</si>
  <si>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</si>
  <si>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</si>
  <si>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</si>
  <si>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</si>
  <si>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</si>
  <si>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</si>
  <si>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</si>
  <si>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</si>
  <si>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</si>
  <si>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</si>
  <si>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</si>
  <si>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</si>
  <si>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</si>
  <si>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</si>
  <si>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</si>
  <si>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</si>
  <si>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</si>
  <si>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</si>
  <si>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</si>
  <si>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</si>
  <si>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</si>
  <si>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</si>
  <si>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</si>
  <si>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</si>
  <si>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</si>
  <si>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</si>
  <si>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</si>
  <si>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</si>
  <si>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</si>
  <si>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</si>
  <si>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</si>
  <si>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</si>
  <si>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</si>
  <si>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</si>
  <si>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</si>
  <si>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</si>
  <si>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</si>
  <si>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</si>
  <si>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</si>
  <si>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</si>
  <si>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</si>
  <si>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</si>
  <si>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</si>
  <si>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</si>
  <si>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</si>
  <si>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</si>
  <si>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</si>
  <si>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</si>
  <si>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</si>
  <si>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</si>
  <si>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</si>
  <si>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</si>
  <si>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</si>
  <si>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</si>
  <si>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</si>
  <si>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</si>
  <si>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</si>
  <si>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</si>
  <si>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</si>
  <si>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</si>
  <si>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</si>
  <si>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</si>
  <si>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</si>
  <si>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</si>
  <si>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</si>
  <si>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</si>
  <si>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</si>
  <si>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</si>
  <si>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</si>
  <si>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</si>
  <si>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</si>
  <si>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</si>
  <si>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</si>
  <si>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</si>
  <si>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</si>
  <si>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</si>
  <si>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</si>
  <si>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</si>
  <si>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</si>
  <si>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</si>
  <si>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</si>
  <si>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</si>
  <si>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</si>
  <si>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</si>
  <si>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</si>
  <si>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</si>
  <si>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</si>
  <si>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</si>
  <si>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</si>
  <si>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</si>
  <si>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</si>
  <si>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</si>
  <si>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</si>
  <si>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</si>
  <si>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</si>
  <si>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</si>
  <si>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</si>
  <si>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</si>
  <si>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</si>
  <si>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</si>
  <si>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</si>
  <si>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</si>
  <si>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</si>
  <si>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</si>
  <si>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</si>
  <si>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</si>
  <si>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</si>
  <si>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</si>
  <si>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</si>
  <si>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</si>
  <si>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</si>
  <si>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</si>
  <si>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</si>
  <si>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</si>
  <si>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</si>
  <si>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</si>
  <si>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</si>
  <si>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</si>
  <si>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</si>
  <si>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</si>
  <si>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</si>
  <si>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</si>
  <si>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</si>
  <si>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</si>
  <si>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</si>
  <si>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</si>
  <si>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</si>
  <si>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</si>
  <si>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</si>
  <si>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</si>
  <si>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</si>
  <si>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</si>
  <si>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</si>
  <si>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</si>
  <si>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</si>
  <si>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</si>
  <si>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</si>
  <si>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</si>
  <si>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</si>
  <si>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</si>
  <si>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</si>
  <si>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</si>
  <si>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</si>
  <si>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</si>
  <si>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</si>
  <si>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</si>
  <si>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</si>
  <si>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</si>
  <si>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</si>
  <si>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</si>
  <si>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</si>
  <si>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</si>
  <si>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</si>
  <si>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</si>
  <si>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</si>
  <si>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</si>
  <si>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</si>
  <si>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</si>
  <si>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</si>
  <si>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</si>
  <si>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</si>
  <si>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</si>
  <si>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</si>
  <si>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</si>
  <si>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</si>
  <si>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</si>
  <si>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</si>
  <si>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</si>
  <si>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</si>
  <si>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</si>
  <si>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</si>
  <si>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</si>
  <si>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</si>
  <si>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</si>
  <si>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</si>
  <si>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</si>
  <si>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</si>
  <si>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</si>
  <si>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</si>
  <si>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</si>
  <si>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</si>
  <si>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</si>
  <si>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</si>
  <si>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</si>
  <si>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</si>
  <si>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</si>
  <si>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</si>
  <si>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</si>
  <si>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</si>
  <si>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</si>
  <si>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</si>
  <si>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</si>
  <si>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</si>
  <si>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</si>
  <si>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</si>
  <si>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</si>
  <si>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</si>
  <si>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</si>
  <si>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</si>
  <si>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</si>
  <si>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</si>
  <si>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</si>
  <si>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</si>
  <si>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</si>
  <si>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</si>
  <si>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</si>
  <si>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</si>
  <si>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</si>
  <si>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</si>
  <si>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</si>
  <si>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</si>
  <si>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</si>
  <si>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</si>
  <si>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</si>
  <si>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</si>
  <si>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</si>
  <si>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</si>
  <si>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</si>
  <si>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</si>
  <si>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</si>
  <si>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</si>
  <si>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</si>
  <si>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</si>
  <si>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</si>
  <si>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</si>
  <si>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</si>
  <si>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</si>
  <si>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</si>
  <si>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</si>
  <si>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</si>
  <si>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</si>
  <si>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</si>
  <si>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</si>
  <si>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</si>
  <si>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</si>
  <si>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</si>
  <si>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</si>
  <si>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</si>
  <si>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</si>
  <si>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</si>
  <si>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</si>
  <si>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</si>
  <si>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</si>
  <si>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</si>
  <si>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</si>
  <si>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</si>
  <si>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</si>
  <si>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</si>
  <si>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</si>
  <si>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</si>
  <si>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</si>
  <si>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</si>
  <si>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</si>
  <si>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</si>
  <si>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</si>
  <si>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</si>
  <si>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</si>
  <si>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</si>
  <si>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</si>
  <si>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</si>
  <si>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</si>
  <si>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</si>
  <si>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</si>
  <si>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</si>
  <si>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</si>
  <si>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</si>
  <si>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</si>
  <si>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</si>
  <si>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</si>
  <si>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</si>
  <si>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</si>
  <si>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</si>
  <si>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</si>
  <si>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</si>
  <si>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</si>
  <si>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</si>
  <si>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</si>
  <si>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</si>
  <si>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</si>
  <si>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</si>
  <si>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</si>
  <si>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</si>
  <si>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</si>
  <si>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</si>
  <si>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</si>
  <si>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</si>
  <si>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</si>
  <si>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</si>
  <si>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</si>
  <si>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</si>
  <si>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</si>
  <si>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</si>
  <si>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</si>
  <si>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</si>
  <si>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</si>
  <si>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</si>
  <si>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</si>
  <si>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</si>
  <si>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</si>
  <si>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</si>
  <si>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</si>
  <si>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</si>
  <si>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</si>
  <si>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</si>
  <si>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</si>
  <si>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</si>
  <si>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</si>
  <si>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</si>
  <si>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</si>
  <si>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</si>
  <si>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</si>
  <si>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</si>
  <si>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</si>
  <si>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</si>
  <si>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</si>
  <si>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</si>
  <si>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</si>
  <si>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</si>
  <si>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</si>
  <si>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</si>
  <si>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</si>
  <si>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</si>
  <si>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</si>
  <si>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</si>
  <si>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</si>
  <si>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</si>
  <si>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</si>
  <si>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</si>
  <si>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</si>
  <si>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</si>
  <si>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</si>
  <si>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</si>
  <si>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</si>
  <si>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</si>
  <si>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</si>
  <si>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</si>
  <si>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</si>
  <si>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</si>
  <si>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</si>
  <si>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</si>
  <si>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</si>
  <si>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</si>
  <si>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</si>
  <si>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</si>
  <si>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</si>
  <si>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</si>
  <si>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</si>
  <si>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</si>
  <si>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</si>
  <si>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</si>
  <si>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</si>
  <si>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</si>
  <si>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</si>
  <si>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</si>
  <si>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</si>
  <si>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</si>
  <si>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</si>
  <si>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</si>
  <si>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</si>
  <si>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</si>
  <si>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</si>
  <si>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</si>
  <si>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</si>
  <si>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</si>
  <si>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</si>
  <si>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</si>
  <si>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</si>
  <si>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</si>
  <si>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</si>
  <si>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</si>
  <si>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</si>
  <si>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</si>
  <si>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</si>
  <si>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</si>
  <si>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</si>
  <si>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</si>
  <si>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</si>
  <si>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</si>
  <si>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</si>
  <si>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</si>
  <si>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</si>
  <si>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</si>
  <si>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</si>
  <si>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</si>
  <si>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</si>
  <si>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</si>
  <si>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</si>
  <si>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</si>
  <si>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</si>
  <si>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</si>
  <si>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</si>
  <si>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</si>
  <si>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</si>
  <si>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</si>
  <si>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</si>
  <si>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</si>
  <si>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</si>
  <si>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</si>
  <si>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</si>
  <si>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</si>
  <si>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</si>
  <si>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</si>
  <si>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</si>
  <si>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</si>
  <si>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</si>
  <si>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</si>
  <si>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</si>
  <si>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</si>
  <si>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</si>
  <si>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</si>
  <si>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</si>
  <si>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</si>
  <si>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</si>
  <si>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</si>
  <si>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</si>
  <si>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</si>
  <si>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</si>
  <si>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</si>
  <si>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</si>
  <si>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</si>
  <si>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</si>
  <si>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</si>
  <si>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</si>
  <si>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</si>
  <si>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</si>
  <si>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</si>
  <si>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</si>
  <si>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</si>
  <si>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</si>
  <si>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</si>
  <si>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</si>
  <si>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</si>
  <si>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</si>
  <si>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</si>
  <si>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</si>
  <si>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</si>
  <si>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</si>
  <si>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</si>
  <si>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</si>
  <si>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</si>
  <si>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</si>
  <si>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</si>
  <si>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</si>
  <si>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</si>
  <si>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</si>
  <si>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</si>
  <si>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</si>
  <si>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</si>
  <si>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</si>
  <si>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</si>
  <si>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</si>
  <si>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</si>
  <si>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</si>
  <si>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</si>
  <si>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</si>
  <si>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</si>
  <si>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</si>
  <si>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</si>
  <si>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</si>
  <si>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</si>
  <si>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</si>
  <si>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</si>
  <si>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</si>
  <si>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</si>
  <si>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</si>
  <si>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</si>
  <si>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</si>
  <si>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</si>
  <si>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</si>
  <si>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</si>
  <si>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</si>
  <si>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</si>
  <si>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</si>
  <si>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</si>
  <si>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</si>
  <si>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</si>
  <si>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</si>
  <si>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</si>
  <si>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</si>
  <si>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</si>
  <si>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</si>
  <si>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</si>
  <si>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</si>
  <si>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</si>
  <si>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</si>
  <si>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</si>
  <si>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</si>
  <si>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</si>
  <si>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</si>
  <si>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</si>
  <si>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</si>
  <si>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</si>
  <si>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</si>
  <si>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</si>
  <si>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</si>
  <si>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</si>
  <si>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</si>
  <si>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</si>
  <si>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</si>
  <si>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</si>
  <si>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</si>
  <si>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</si>
  <si>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</si>
  <si>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</si>
  <si>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</si>
  <si>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</si>
  <si>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</si>
  <si>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</si>
  <si>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</si>
  <si>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</si>
  <si>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</si>
  <si>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</si>
  <si>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</si>
  <si>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</si>
  <si>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</si>
  <si>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</si>
  <si>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</si>
  <si>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</si>
  <si>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</si>
  <si>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</si>
  <si>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</si>
  <si>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</si>
  <si>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</si>
  <si>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</si>
  <si>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</si>
  <si>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</si>
  <si>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</si>
  <si>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</si>
  <si>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</si>
  <si>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</si>
  <si>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</si>
  <si>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</si>
  <si>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</si>
  <si>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</si>
  <si>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</si>
  <si>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</si>
  <si>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</si>
  <si>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</si>
  <si>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</si>
  <si>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</si>
  <si>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</si>
  <si>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</si>
  <si>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</si>
  <si>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</si>
  <si>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</si>
  <si>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</si>
  <si>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</si>
  <si>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</si>
  <si>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</si>
  <si>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</si>
  <si>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</si>
  <si>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</si>
  <si>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</si>
  <si>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</si>
  <si>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</si>
  <si>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</si>
  <si>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</si>
  <si>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</si>
  <si>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</si>
  <si>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</si>
  <si>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</si>
  <si>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</si>
  <si>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</si>
  <si>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</si>
  <si>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</si>
  <si>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</si>
  <si>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</si>
  <si>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</si>
  <si>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</si>
  <si>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</si>
  <si>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</si>
  <si>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</si>
  <si>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</si>
  <si>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</si>
  <si>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</si>
  <si>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</si>
  <si>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</si>
  <si>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</si>
  <si>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</si>
  <si>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</si>
  <si>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</si>
  <si>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</si>
  <si>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</si>
  <si>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</si>
  <si>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</si>
  <si>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</si>
  <si>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</si>
  <si>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</si>
  <si>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</si>
  <si>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</si>
  <si>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</si>
  <si>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</si>
  <si>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</si>
  <si>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</si>
  <si>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</si>
  <si>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</si>
  <si>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</si>
  <si>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</si>
  <si>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</si>
  <si>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</si>
  <si>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</si>
  <si>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</si>
  <si>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</si>
  <si>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</si>
  <si>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</si>
  <si>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</si>
  <si>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</si>
  <si>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</si>
  <si>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</si>
  <si>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</si>
  <si>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</si>
  <si>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</si>
  <si>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</si>
  <si>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</si>
  <si>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</si>
  <si>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</si>
  <si>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</si>
  <si>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</si>
  <si>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</si>
  <si>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</si>
  <si>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</si>
  <si>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</si>
  <si>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</si>
  <si>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</si>
  <si>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</si>
  <si>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</si>
  <si>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</si>
  <si>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</si>
  <si>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</si>
  <si>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</si>
  <si>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</si>
  <si>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</si>
  <si>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</si>
  <si>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</si>
  <si>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</si>
  <si>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</si>
  <si>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</si>
  <si>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</si>
  <si>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</si>
  <si>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</si>
  <si>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</si>
  <si>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</si>
  <si>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</si>
  <si>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</si>
  <si>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</si>
  <si>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</si>
  <si>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</si>
  <si>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</si>
  <si>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</si>
  <si>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</si>
  <si>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</si>
  <si>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</si>
  <si>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</si>
  <si>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</si>
  <si>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</si>
  <si>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</si>
  <si>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</si>
  <si>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</si>
  <si>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</si>
  <si>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</si>
  <si>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</si>
  <si>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</si>
  <si>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</si>
  <si>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</si>
  <si>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</si>
  <si>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</si>
  <si>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</si>
  <si>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</si>
  <si>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</si>
  <si>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</si>
  <si>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</si>
  <si>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</si>
  <si>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</si>
  <si>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</si>
  <si>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</si>
  <si>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</si>
  <si>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</si>
  <si>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</si>
  <si>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</si>
  <si>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</si>
  <si>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</si>
  <si>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</si>
  <si>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</si>
  <si>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</si>
  <si>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</si>
  <si>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</si>
  <si>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</si>
  <si>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</si>
  <si>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</si>
  <si>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</si>
  <si>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</si>
  <si>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</si>
  <si>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</si>
  <si>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</si>
  <si>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</si>
  <si>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</si>
  <si>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</si>
  <si>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</si>
  <si>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</si>
  <si>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</si>
  <si>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</si>
  <si>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</si>
  <si>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</si>
  <si>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</si>
  <si>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</si>
  <si>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</si>
  <si>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</si>
  <si>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</si>
  <si>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</si>
  <si>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</si>
  <si>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</si>
  <si>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</si>
  <si>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</si>
  <si>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</si>
  <si>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</si>
  <si>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</si>
  <si>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</si>
  <si>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</si>
  <si>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</si>
  <si>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</si>
  <si>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</si>
  <si>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</si>
  <si>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</si>
  <si>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</si>
  <si>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</si>
  <si>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</si>
  <si>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</si>
  <si>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</si>
  <si>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</si>
  <si>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</si>
  <si>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</si>
  <si>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</si>
  <si>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</si>
  <si>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</si>
  <si>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</si>
  <si>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</si>
  <si>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</si>
  <si>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</si>
  <si>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</si>
  <si>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</si>
  <si>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</si>
  <si>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</si>
  <si>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</si>
  <si>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</si>
  <si>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</si>
  <si>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</si>
  <si>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</si>
  <si>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</si>
  <si>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</si>
  <si>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</si>
  <si>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</si>
  <si>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</si>
  <si>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</si>
  <si>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</si>
  <si>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</si>
  <si>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</si>
  <si>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</si>
  <si>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</si>
  <si>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</si>
  <si>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</si>
  <si>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</si>
  <si>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</si>
  <si>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</si>
  <si>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</si>
  <si>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</si>
  <si>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</si>
  <si>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</si>
  <si>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</si>
  <si>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</si>
  <si>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</si>
  <si>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</si>
  <si>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</si>
  <si>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</si>
  <si>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</si>
  <si>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</si>
  <si>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</si>
  <si>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</si>
  <si>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</si>
  <si>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</si>
  <si>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</si>
  <si>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</si>
  <si>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</si>
  <si>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</si>
  <si>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</si>
  <si>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</si>
  <si>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</si>
  <si>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</si>
  <si>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</si>
  <si>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</si>
  <si>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</si>
  <si>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</si>
  <si>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</si>
  <si>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</si>
  <si>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</si>
  <si>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</si>
  <si>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</si>
  <si>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</si>
  <si>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</si>
  <si>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</si>
  <si>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</si>
  <si>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</si>
  <si>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</si>
  <si>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</si>
  <si>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</si>
  <si>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</si>
  <si>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</si>
  <si>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</si>
  <si>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</si>
  <si>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</si>
  <si>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</si>
  <si>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</si>
  <si>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</si>
  <si>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</si>
  <si>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</si>
  <si>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</si>
  <si>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</si>
  <si>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</si>
  <si>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</si>
  <si>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</si>
  <si>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</si>
  <si>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</si>
  <si>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</si>
  <si>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</si>
  <si>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</si>
  <si>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</si>
  <si>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</si>
  <si>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</si>
  <si>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</si>
  <si>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</si>
  <si>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</si>
  <si>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</si>
  <si>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</si>
  <si>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</si>
  <si>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</si>
  <si>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</si>
  <si>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</si>
  <si>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</si>
  <si>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</si>
  <si>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</si>
  <si>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</si>
  <si>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</si>
  <si>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</si>
  <si>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</si>
  <si>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</si>
  <si>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</si>
  <si>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</si>
  <si>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</si>
  <si>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</si>
  <si>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</si>
  <si>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</si>
  <si>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</si>
  <si>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</si>
  <si>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</si>
  <si>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</si>
  <si>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</si>
  <si>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</si>
  <si>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</si>
  <si>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</si>
  <si>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</si>
  <si>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</si>
  <si>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</si>
  <si>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</si>
  <si>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</si>
  <si>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</si>
  <si>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</si>
  <si>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</si>
  <si>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</si>
  <si>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</si>
  <si>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</si>
  <si>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</si>
  <si>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</si>
  <si>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</si>
  <si>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</si>
  <si>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</si>
  <si>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</si>
  <si>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</si>
  <si>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</si>
  <si>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</si>
  <si>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</si>
  <si>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</si>
  <si>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</si>
  <si>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</si>
  <si>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</si>
  <si>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</si>
  <si>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</si>
  <si>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</si>
  <si>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</si>
  <si>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</si>
  <si>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</si>
  <si>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</si>
  <si>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</si>
  <si>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</si>
  <si>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</si>
  <si>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</si>
  <si>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</si>
  <si>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</si>
  <si>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</si>
  <si>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</si>
  <si>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</si>
  <si>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</si>
  <si>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</si>
  <si>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</si>
  <si>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</si>
  <si>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</si>
  <si>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</si>
  <si>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</si>
  <si>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</si>
  <si>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</si>
  <si>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</si>
  <si>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</si>
  <si>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</si>
  <si>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</si>
  <si>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</si>
  <si>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</si>
  <si>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</si>
  <si>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</si>
  <si>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</si>
  <si>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</si>
  <si>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</si>
  <si>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</si>
  <si>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</si>
  <si>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</si>
  <si>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</si>
  <si>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</si>
  <si>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</si>
  <si>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</si>
  <si>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</si>
  <si>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</si>
  <si>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</si>
  <si>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</si>
  <si>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</si>
  <si>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</si>
  <si>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</si>
  <si>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</si>
  <si>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</si>
  <si>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</si>
  <si>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</si>
  <si>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</si>
  <si>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</si>
  <si>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</si>
  <si>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</si>
  <si>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</si>
  <si>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</si>
  <si>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</si>
  <si>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</si>
  <si>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</si>
  <si>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</si>
  <si>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</si>
  <si>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</si>
  <si>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</si>
  <si>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</si>
  <si>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</si>
  <si>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</si>
  <si>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</si>
  <si>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</si>
  <si>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</si>
  <si>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</si>
  <si>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</si>
  <si>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</si>
  <si>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</si>
  <si>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</si>
  <si>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</si>
  <si>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</si>
  <si>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</si>
  <si>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</si>
  <si>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</si>
  <si>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</si>
  <si>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</si>
  <si>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</si>
  <si>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</si>
  <si>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</si>
  <si>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</si>
  <si>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</si>
  <si>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</si>
  <si>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</si>
  <si>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</si>
  <si>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</si>
  <si>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</si>
  <si>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</si>
  <si>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</si>
  <si>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</si>
  <si>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</si>
  <si>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</si>
  <si>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</si>
  <si>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</si>
  <si>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</si>
  <si>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</si>
  <si>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</si>
  <si>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</si>
  <si>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</si>
  <si>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</si>
  <si>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</si>
  <si>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</si>
  <si>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</si>
  <si>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</si>
  <si>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</si>
  <si>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</si>
  <si>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</si>
  <si>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</si>
  <si>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</si>
  <si>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</si>
  <si>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</si>
  <si>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</si>
  <si>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</si>
  <si>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</si>
  <si>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</si>
  <si>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</si>
  <si>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</si>
  <si>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</si>
  <si>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</si>
  <si>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</si>
  <si>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</si>
  <si>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</si>
  <si>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</si>
  <si>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</si>
  <si>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</si>
  <si>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</si>
  <si>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</si>
  <si>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</si>
  <si>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</si>
  <si>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</si>
  <si>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</si>
  <si>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</si>
  <si>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</si>
  <si>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</si>
  <si>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</si>
  <si>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</si>
  <si>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</si>
  <si>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</si>
  <si>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</si>
  <si>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</si>
  <si>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</si>
  <si>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</si>
  <si>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</si>
  <si>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</si>
  <si>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</si>
  <si>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</si>
  <si>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</si>
  <si>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</si>
  <si>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</si>
  <si>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</si>
  <si>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</si>
  <si>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</si>
  <si>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</si>
  <si>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</si>
  <si>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</si>
  <si>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</si>
  <si>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</si>
  <si>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</si>
  <si>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</si>
  <si>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</si>
  <si>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</si>
  <si>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</si>
  <si>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</si>
  <si>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</si>
  <si>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</si>
  <si>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</si>
  <si>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</si>
  <si>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</si>
  <si>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</si>
  <si>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</si>
  <si>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</si>
  <si>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</si>
  <si>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</si>
  <si>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</si>
  <si>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</si>
  <si>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</si>
  <si>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</si>
  <si>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</si>
  <si>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</si>
  <si>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</si>
  <si>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</si>
  <si>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</si>
  <si>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</si>
  <si>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</si>
  <si>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</si>
  <si>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</si>
  <si>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</si>
  <si>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</si>
  <si>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</si>
  <si>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</si>
  <si>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</si>
  <si>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</si>
  <si>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</si>
  <si>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</si>
  <si>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</si>
  <si>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</si>
  <si>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</si>
  <si>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</si>
  <si>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</si>
  <si>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</si>
  <si>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</si>
  <si>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</si>
  <si>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</si>
  <si>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</si>
  <si>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</si>
  <si>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</si>
  <si>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</si>
  <si>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</si>
  <si>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</si>
  <si>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</si>
  <si>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</si>
  <si>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</si>
  <si>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</si>
  <si>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</si>
  <si>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</si>
  <si>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</si>
  <si>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</si>
  <si>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</si>
  <si>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</si>
  <si>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</si>
  <si>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</si>
  <si>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</si>
  <si>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</si>
  <si>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</si>
  <si>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</si>
  <si>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</si>
  <si>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</si>
  <si>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</si>
  <si>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</si>
  <si>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</si>
  <si>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</si>
  <si>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</si>
  <si>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</si>
  <si>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</si>
  <si>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</si>
  <si>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</si>
  <si>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</si>
  <si>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</si>
  <si>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</si>
  <si>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</si>
  <si>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</si>
  <si>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</si>
  <si>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</si>
  <si>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</si>
  <si>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</si>
  <si>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</si>
  <si>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</si>
  <si>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</si>
  <si>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</si>
  <si>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</si>
  <si>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</si>
  <si>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</si>
  <si>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</si>
  <si>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</si>
  <si>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</si>
  <si>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</si>
  <si>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</si>
  <si>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</si>
  <si>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</si>
  <si>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</si>
  <si>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</si>
  <si>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</si>
  <si>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</si>
  <si>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</si>
  <si>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</si>
  <si>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</si>
  <si>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</si>
  <si>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</si>
  <si>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</si>
  <si>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</si>
  <si>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</si>
  <si>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</si>
  <si>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</si>
  <si>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</si>
  <si>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</si>
  <si>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</si>
  <si>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</si>
  <si>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</si>
  <si>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</si>
  <si>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</si>
  <si>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</si>
  <si>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</si>
  <si>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</si>
  <si>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</si>
  <si>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</si>
  <si>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</si>
  <si>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</si>
  <si>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</si>
  <si>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</si>
  <si>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</si>
  <si>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</si>
  <si>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</si>
  <si>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</si>
  <si>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</si>
  <si>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</si>
  <si>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</si>
  <si>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</si>
  <si>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</si>
  <si>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</si>
  <si>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</si>
  <si>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</si>
  <si>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</si>
  <si>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</si>
  <si>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</si>
  <si>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</si>
  <si>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</si>
  <si>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</si>
  <si>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</si>
  <si>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</si>
  <si>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</si>
  <si>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</si>
  <si>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</si>
  <si>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</si>
  <si>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</si>
  <si>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</si>
  <si>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</si>
  <si>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</si>
  <si>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</si>
  <si>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</si>
  <si>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</si>
  <si>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</si>
  <si>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</si>
  <si>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</si>
  <si>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</si>
  <si>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</si>
  <si>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</si>
  <si>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</si>
  <si>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</si>
  <si>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</si>
  <si>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</si>
  <si>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</si>
  <si>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</si>
  <si>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</si>
  <si>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</si>
  <si>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</si>
  <si>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</si>
  <si>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</si>
  <si>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</si>
  <si>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</si>
  <si>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</si>
  <si>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</si>
  <si>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</si>
  <si>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</si>
  <si>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</si>
  <si>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</si>
  <si>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</si>
  <si>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</si>
  <si>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</si>
  <si>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</si>
  <si>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</si>
  <si>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</si>
  <si>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</si>
  <si>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</si>
  <si>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</si>
  <si>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</si>
  <si>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</si>
  <si>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</si>
  <si>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</si>
  <si>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</si>
  <si>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</si>
  <si>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</si>
  <si>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</si>
  <si>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</si>
  <si>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</si>
  <si>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</si>
  <si>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</si>
  <si>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</si>
  <si>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</si>
  <si>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</si>
  <si>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</si>
  <si>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</si>
  <si>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</si>
  <si>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</si>
  <si>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</si>
  <si>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</si>
  <si>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</si>
  <si>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</si>
  <si>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</si>
  <si>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</si>
  <si>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</si>
  <si>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</si>
  <si>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</si>
  <si>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</si>
  <si>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</si>
  <si>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</si>
  <si>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</si>
  <si>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</si>
  <si>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</si>
  <si>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</si>
  <si>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</si>
  <si>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</si>
  <si>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</si>
  <si>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</si>
  <si>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</si>
  <si>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</si>
  <si>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</si>
  <si>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</si>
  <si>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</si>
  <si>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</si>
  <si>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</si>
  <si>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</si>
  <si>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</si>
  <si>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</si>
  <si>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</si>
  <si>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</si>
  <si>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</si>
  <si>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</si>
  <si>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</si>
  <si>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</si>
  <si>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</si>
  <si>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</si>
  <si>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</si>
  <si>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</si>
  <si>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</si>
  <si>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</si>
  <si>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</si>
  <si>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</si>
  <si>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</si>
  <si>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</si>
  <si>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</si>
  <si>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</si>
  <si>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</si>
  <si>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</si>
  <si>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</si>
  <si>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</si>
  <si>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</si>
  <si>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</si>
  <si>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</si>
  <si>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</si>
  <si>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</si>
  <si>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</si>
  <si>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</si>
  <si>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</si>
  <si>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</si>
  <si>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</si>
  <si>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</si>
  <si>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</si>
  <si>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</si>
  <si>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</si>
  <si>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</si>
  <si>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</si>
  <si>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</si>
  <si>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</si>
  <si>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</si>
  <si>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</si>
  <si>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</si>
  <si>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</si>
  <si>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</si>
  <si>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</si>
  <si>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</si>
  <si>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</si>
  <si>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</si>
  <si>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</si>
  <si>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</si>
  <si>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</si>
  <si>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</si>
  <si>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</si>
  <si>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</si>
  <si>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</si>
  <si>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</si>
  <si>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</si>
  <si>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</si>
  <si>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</si>
  <si>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</si>
  <si>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</si>
  <si>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</si>
  <si>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</si>
  <si>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</si>
  <si>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</si>
  <si>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</si>
  <si>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</si>
  <si>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</si>
  <si>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</si>
  <si>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</si>
  <si>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</si>
  <si>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</si>
  <si>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</si>
  <si>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</si>
  <si>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</si>
  <si>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</si>
  <si>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</si>
  <si>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</si>
  <si>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</si>
  <si>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</si>
  <si>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</si>
  <si>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</si>
  <si>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</si>
  <si>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</si>
  <si>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</si>
  <si>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</si>
  <si>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</si>
  <si>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</si>
  <si>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</si>
  <si>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</si>
  <si>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</si>
  <si>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</si>
  <si>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</si>
  <si>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</si>
  <si>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</si>
  <si>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</si>
  <si>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</si>
  <si>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</si>
  <si>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</si>
  <si>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</si>
  <si>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</si>
  <si>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</si>
  <si>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</si>
  <si>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</si>
  <si>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</si>
  <si>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</si>
  <si>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</si>
  <si>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</si>
  <si>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</si>
  <si>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</si>
  <si>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</si>
  <si>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</si>
  <si>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</si>
  <si>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</si>
  <si>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</si>
  <si>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</si>
  <si>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</si>
  <si>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</si>
  <si>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</si>
  <si>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</si>
  <si>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</si>
  <si>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</si>
  <si>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</si>
  <si>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</si>
  <si>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</si>
  <si>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</si>
  <si>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</si>
  <si>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</si>
  <si>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</si>
  <si>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</si>
  <si>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</si>
  <si>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</si>
  <si>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</si>
  <si>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</si>
  <si>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</si>
  <si>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</si>
  <si>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</si>
  <si>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</si>
  <si>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</si>
  <si>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</si>
  <si>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</si>
  <si>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</si>
  <si>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</si>
  <si>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</si>
  <si>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</si>
  <si>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</si>
  <si>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</si>
  <si>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</si>
  <si>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</si>
  <si>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</si>
  <si>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</si>
  <si>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</si>
  <si>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</si>
  <si>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</si>
  <si>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</si>
  <si>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</si>
  <si>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</si>
  <si>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</si>
  <si>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</si>
  <si>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</si>
  <si>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</si>
  <si>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</si>
  <si>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</si>
  <si>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</si>
  <si>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</si>
  <si>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</si>
  <si>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</si>
  <si>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</si>
  <si>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</si>
  <si>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</si>
  <si>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</si>
  <si>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</si>
  <si>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</si>
  <si>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</si>
  <si>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</si>
  <si>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</si>
  <si>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</si>
  <si>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</si>
  <si>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</si>
  <si>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</si>
  <si>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</si>
  <si>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</si>
  <si>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</si>
  <si>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</si>
  <si>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</si>
  <si>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</si>
  <si>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</si>
  <si>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</si>
  <si>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</si>
  <si>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</si>
  <si>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</si>
  <si>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</si>
  <si>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</si>
  <si>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</si>
  <si>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</si>
  <si>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</si>
  <si>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</si>
  <si>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</si>
  <si>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</si>
  <si>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</si>
  <si>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</si>
  <si>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</si>
  <si>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</si>
  <si>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</si>
  <si>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</si>
  <si>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</si>
  <si>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</si>
  <si>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</si>
  <si>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</si>
  <si>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</si>
  <si>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</si>
  <si>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</si>
  <si>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</si>
  <si>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</si>
  <si>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</si>
  <si>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</si>
  <si>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</si>
  <si>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</si>
  <si>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</si>
  <si>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</si>
  <si>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</si>
  <si>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</si>
  <si>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</si>
  <si>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</si>
  <si>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</si>
  <si>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</si>
  <si>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</si>
  <si>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</si>
  <si>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</si>
  <si>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</si>
  <si>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</si>
  <si>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</si>
  <si>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</si>
  <si>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</si>
  <si>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</si>
  <si>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</si>
  <si>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</si>
  <si>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</si>
  <si>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</si>
  <si>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</si>
  <si>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</si>
  <si>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</si>
  <si>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</si>
  <si>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</si>
  <si>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</si>
  <si>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</si>
  <si>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</si>
  <si>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</si>
  <si>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</si>
  <si>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</si>
  <si>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</si>
  <si>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</si>
  <si>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</si>
  <si>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</si>
  <si>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</si>
  <si>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</si>
  <si>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</si>
  <si>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</si>
  <si>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</si>
  <si>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</si>
  <si>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</si>
  <si>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</si>
  <si>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</si>
  <si>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</si>
  <si>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</si>
  <si>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</si>
  <si>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</si>
  <si>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</si>
  <si>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</si>
  <si>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</si>
  <si>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</si>
  <si>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</si>
  <si>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</si>
  <si>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</si>
  <si>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</si>
  <si>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</si>
  <si>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</si>
  <si>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</si>
  <si>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</si>
  <si>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</si>
  <si>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</si>
  <si>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</si>
  <si>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</si>
  <si>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</si>
  <si>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</si>
  <si>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</si>
  <si>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</si>
  <si>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</si>
  <si>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</si>
  <si>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</si>
  <si>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</si>
  <si>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</si>
  <si>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</si>
  <si>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</si>
  <si>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</si>
  <si>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</si>
  <si>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</si>
  <si>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</si>
  <si>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</si>
  <si>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</si>
  <si>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</si>
  <si>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</si>
  <si>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</si>
  <si>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</si>
  <si>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</si>
  <si>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</si>
  <si>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</si>
  <si>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</si>
  <si>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</si>
  <si>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</si>
  <si>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</si>
  <si>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</si>
  <si>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</si>
  <si>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</si>
  <si>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</si>
  <si>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</si>
  <si>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</si>
  <si>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</si>
  <si>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</si>
  <si>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</si>
  <si>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</si>
  <si>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</si>
  <si>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</si>
  <si>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</si>
  <si>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</si>
  <si>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</si>
  <si>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</si>
  <si>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</si>
  <si>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</si>
  <si>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</si>
  <si>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</si>
  <si>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</si>
  <si>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</si>
  <si>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</si>
  <si>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</si>
  <si>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</si>
  <si>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</si>
  <si>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</si>
  <si>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</si>
  <si>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</si>
  <si>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</si>
  <si>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</si>
  <si>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</si>
  <si>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</si>
  <si>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</si>
  <si>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</si>
  <si>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</si>
  <si>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</si>
  <si>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</si>
  <si>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</si>
  <si>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</si>
  <si>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</si>
  <si>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</si>
  <si>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</si>
  <si>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</si>
  <si>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</si>
  <si>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</si>
  <si>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</si>
  <si>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</si>
  <si>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</si>
  <si>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</si>
  <si>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</si>
  <si>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</si>
  <si>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</si>
  <si>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</si>
  <si>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</si>
  <si>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</si>
  <si>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</si>
  <si>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</si>
  <si>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</si>
  <si>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</si>
  <si>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</si>
  <si>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</si>
  <si>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</si>
  <si>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</si>
  <si>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</si>
  <si>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</si>
  <si>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</si>
  <si>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</si>
  <si>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</si>
  <si>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</si>
  <si>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</si>
  <si>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</si>
  <si>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</si>
  <si>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</si>
  <si>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</si>
  <si>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</si>
  <si>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</si>
  <si>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</si>
  <si>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</si>
  <si>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</si>
  <si>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</si>
  <si>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</si>
  <si>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</si>
  <si>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</si>
  <si>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</si>
  <si>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</si>
  <si>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</si>
  <si>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</si>
  <si>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</si>
  <si>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</si>
  <si>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</si>
  <si>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</si>
  <si>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</si>
  <si>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</si>
  <si>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</si>
  <si>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</si>
  <si>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</si>
  <si>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</si>
  <si>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</si>
  <si>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</si>
  <si>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</si>
  <si>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</si>
  <si>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</si>
  <si>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</si>
  <si>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</si>
  <si>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</si>
  <si>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</si>
  <si>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</si>
  <si>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</si>
  <si>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</si>
  <si>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</si>
  <si>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</si>
  <si>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</si>
  <si>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</si>
  <si>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</si>
  <si>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</si>
  <si>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</si>
  <si>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</si>
  <si>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</si>
  <si>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</si>
  <si>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</si>
  <si>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</si>
  <si>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</si>
  <si>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</si>
  <si>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</si>
  <si>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</si>
  <si>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</si>
  <si>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</si>
  <si>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</si>
  <si>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</si>
  <si>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</si>
  <si>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</si>
  <si>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</si>
  <si>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</si>
  <si>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</si>
  <si>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</si>
  <si>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</si>
  <si>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</si>
  <si>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</si>
  <si>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</si>
  <si>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</si>
  <si>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</si>
  <si>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</si>
  <si>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</si>
  <si>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</si>
  <si>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</si>
  <si>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</si>
  <si>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</si>
  <si>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</si>
  <si>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</si>
  <si>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</si>
  <si>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</si>
  <si>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</si>
  <si>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</si>
  <si>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</si>
  <si>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</si>
  <si>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</si>
  <si>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</si>
  <si>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</si>
  <si>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</si>
  <si>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</si>
  <si>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</si>
  <si>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</si>
  <si>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</si>
  <si>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</si>
  <si>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</si>
  <si>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</si>
  <si>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</si>
  <si>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</si>
  <si>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</si>
  <si>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</si>
  <si>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</si>
  <si>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</si>
  <si>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</si>
  <si>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</si>
  <si>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</si>
  <si>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</si>
  <si>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</si>
  <si>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</si>
  <si>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</si>
  <si>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</si>
  <si>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</si>
  <si>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</si>
  <si>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</si>
  <si>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</si>
  <si>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</si>
  <si>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</si>
  <si>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</si>
  <si>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</si>
  <si>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</si>
  <si>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</si>
  <si>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</si>
  <si>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</si>
  <si>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</si>
  <si>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</si>
  <si>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</si>
  <si>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</si>
  <si>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</si>
  <si>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</si>
  <si>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</si>
  <si>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</si>
  <si>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</si>
  <si>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</si>
  <si>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</si>
  <si>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</si>
  <si>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</si>
  <si>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</si>
  <si>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</si>
  <si>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</si>
  <si>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</si>
  <si>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</si>
  <si>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</si>
  <si>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</si>
  <si>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</si>
  <si>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</si>
  <si>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</si>
  <si>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</si>
  <si>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</si>
  <si>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</si>
  <si>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</si>
  <si>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</si>
  <si>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</si>
  <si>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</si>
  <si>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</si>
  <si>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</si>
  <si>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</si>
  <si>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</si>
  <si>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</si>
  <si>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</si>
  <si>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</si>
  <si>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</si>
  <si>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</si>
  <si>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</si>
  <si>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</si>
  <si>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</si>
  <si>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</si>
  <si>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</si>
  <si>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</si>
  <si>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</si>
  <si>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</si>
  <si>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</si>
  <si>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</si>
  <si>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</si>
  <si>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</si>
  <si>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</si>
  <si>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</si>
  <si>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</si>
  <si>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</si>
  <si>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</si>
  <si>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</si>
  <si>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</si>
  <si>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</si>
  <si>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</si>
  <si>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</si>
  <si>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</si>
  <si>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</si>
  <si>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</si>
  <si>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</si>
  <si>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</si>
  <si>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</si>
  <si>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</si>
  <si>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</si>
  <si>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</si>
  <si>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</si>
  <si>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</si>
  <si>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</si>
  <si>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</si>
  <si>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</si>
  <si>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</si>
  <si>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</si>
  <si>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</si>
  <si>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</si>
  <si>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</si>
  <si>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</si>
  <si>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</si>
  <si>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</si>
  <si>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</si>
  <si>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</si>
  <si>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</si>
  <si>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</si>
  <si>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</si>
  <si>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</si>
  <si>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</si>
  <si>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</si>
  <si>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</si>
  <si>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</si>
  <si>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</si>
  <si>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</si>
  <si>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</si>
  <si>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</si>
  <si>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</si>
  <si>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</si>
  <si>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</si>
  <si>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</si>
  <si>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</si>
  <si>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</si>
  <si>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</si>
  <si>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</si>
  <si>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</si>
  <si>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</si>
  <si>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</si>
  <si>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</si>
  <si>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</si>
  <si>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</si>
  <si>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</si>
  <si>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</si>
  <si>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</si>
  <si>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</si>
  <si>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</si>
  <si>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</si>
  <si>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</si>
  <si>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</si>
  <si>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</si>
  <si>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</si>
  <si>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</si>
  <si>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</si>
  <si>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</si>
  <si>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</si>
  <si>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</si>
  <si>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</si>
  <si>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</si>
  <si>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</si>
  <si>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</si>
  <si>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</si>
  <si>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</si>
  <si>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</si>
  <si>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</si>
  <si>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</si>
  <si>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</si>
  <si>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</si>
  <si>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</si>
  <si>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</si>
  <si>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</si>
  <si>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</si>
  <si>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</si>
  <si>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</si>
  <si>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</si>
  <si>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</si>
  <si>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</si>
  <si>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</si>
  <si>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</si>
  <si>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</si>
  <si>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</si>
  <si>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</si>
  <si>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</si>
  <si>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</si>
  <si>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</si>
  <si>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</si>
  <si>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</si>
  <si>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</si>
  <si>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</si>
  <si>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</si>
  <si>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</si>
  <si>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</si>
  <si>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</si>
  <si>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</si>
  <si>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</si>
  <si>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</si>
  <si>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</si>
  <si>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</si>
  <si>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</si>
  <si>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</si>
  <si>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</si>
  <si>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</si>
  <si>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</si>
  <si>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</si>
  <si>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</si>
  <si>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</si>
  <si>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</si>
  <si>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</si>
  <si>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</si>
  <si>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</si>
  <si>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</si>
  <si>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</si>
  <si>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</si>
  <si>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</si>
  <si>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</si>
  <si>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</si>
  <si>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</si>
  <si>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</si>
  <si>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</si>
  <si>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</si>
  <si>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</si>
  <si>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</si>
  <si>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</si>
  <si>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</si>
  <si>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</si>
  <si>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</si>
  <si>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</si>
  <si>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</si>
  <si>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</si>
  <si>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</si>
  <si>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</si>
  <si>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</si>
  <si>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</si>
  <si>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</si>
  <si>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</si>
  <si>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</si>
  <si>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</si>
  <si>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</si>
  <si>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</si>
  <si>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</si>
  <si>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</si>
  <si>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</si>
  <si>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</si>
  <si>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</si>
  <si>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</si>
  <si>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</si>
  <si>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</si>
  <si>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</si>
  <si>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</si>
  <si>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</si>
  <si>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</si>
  <si>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</si>
  <si>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</si>
  <si>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</si>
  <si>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</si>
  <si>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</si>
  <si>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</si>
  <si>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</si>
  <si>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</si>
  <si>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</si>
  <si>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</si>
  <si>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</si>
  <si>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</si>
  <si>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</si>
  <si>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</si>
  <si>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</si>
  <si>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</si>
  <si>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</si>
  <si>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</si>
  <si>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</si>
  <si>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</si>
  <si>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</si>
  <si>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</si>
  <si>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</si>
  <si>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</si>
  <si>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</si>
  <si>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</si>
  <si>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</si>
  <si>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</si>
  <si>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</si>
  <si>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</si>
  <si>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</si>
  <si>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</si>
  <si>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</si>
  <si>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</si>
  <si>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</si>
  <si>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</si>
  <si>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</si>
  <si>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</si>
  <si>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</si>
  <si>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</si>
  <si>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</si>
  <si>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</si>
  <si>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</si>
  <si>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</si>
  <si>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</si>
  <si>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</si>
  <si>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</si>
  <si>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</si>
  <si>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</si>
  <si>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</si>
  <si>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</si>
  <si>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</si>
  <si>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</si>
  <si>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</si>
  <si>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</si>
  <si>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</si>
  <si>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</si>
  <si>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</si>
  <si>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</si>
  <si>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</si>
  <si>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</si>
  <si>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</si>
  <si>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</si>
  <si>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</si>
  <si>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</si>
  <si>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</si>
  <si>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</si>
  <si>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</si>
  <si>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</si>
  <si>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</si>
  <si>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</si>
  <si>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</si>
  <si>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</si>
  <si>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</si>
  <si>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</si>
  <si>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</si>
  <si>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</si>
  <si>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</si>
  <si>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</si>
  <si>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</si>
  <si>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</si>
  <si>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</si>
  <si>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</si>
  <si>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</si>
  <si>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</si>
  <si>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</si>
  <si>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</si>
  <si>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</si>
  <si>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</si>
  <si>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</si>
  <si>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</si>
  <si>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</si>
  <si>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</si>
  <si>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</si>
  <si>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</si>
  <si>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</si>
  <si>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</si>
  <si>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</si>
  <si>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</si>
  <si>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</si>
  <si>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</si>
  <si>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</si>
  <si>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</si>
  <si>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</si>
  <si>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</si>
  <si>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</si>
  <si>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</si>
  <si>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</si>
  <si>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</si>
  <si>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</si>
  <si>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</si>
  <si>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</si>
  <si>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</si>
  <si>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</si>
  <si>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</si>
  <si>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</si>
  <si>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</si>
  <si>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</si>
  <si>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</si>
  <si>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</si>
  <si>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</si>
  <si>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</si>
  <si>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</si>
  <si>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</si>
  <si>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</si>
  <si>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</si>
  <si>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</si>
  <si>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</si>
  <si>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</si>
  <si>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</si>
  <si>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</si>
  <si>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</si>
  <si>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</si>
  <si>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</si>
  <si>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</si>
  <si>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</si>
  <si>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</si>
  <si>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</si>
  <si>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</si>
  <si>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</si>
  <si>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</si>
  <si>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</si>
  <si>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</si>
  <si>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</si>
  <si>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</si>
  <si>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</si>
  <si>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</si>
  <si>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</si>
  <si>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</si>
  <si>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</si>
  <si>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</si>
  <si>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</si>
  <si>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</si>
  <si>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</si>
  <si>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</si>
  <si>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</si>
  <si>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</si>
  <si>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</si>
  <si>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</si>
  <si>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</si>
  <si>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</si>
  <si>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</si>
  <si>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</si>
  <si>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</si>
  <si>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</si>
  <si>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</si>
  <si>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</si>
  <si>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</si>
  <si>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</si>
  <si>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</si>
  <si>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</si>
  <si>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</si>
  <si>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</si>
  <si>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</si>
  <si>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</si>
  <si>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</si>
  <si>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</si>
  <si>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</si>
  <si>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</si>
  <si>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</si>
  <si>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</si>
  <si>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</si>
  <si>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</si>
  <si>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</si>
  <si>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</si>
  <si>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</si>
  <si>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</si>
  <si>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</si>
  <si>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</si>
  <si>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</si>
  <si>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</si>
  <si>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</si>
  <si>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</si>
  <si>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</si>
  <si>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</si>
  <si>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</si>
  <si>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</si>
  <si>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</si>
  <si>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</si>
  <si>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</si>
  <si>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</si>
  <si>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</si>
  <si>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</si>
  <si>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</si>
  <si>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</si>
  <si>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</si>
  <si>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</si>
  <si>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</si>
  <si>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</si>
  <si>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</si>
  <si>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</si>
  <si>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</si>
  <si>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</si>
  <si>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</si>
  <si>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</si>
  <si>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</si>
  <si>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</si>
  <si>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</si>
  <si>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</si>
  <si>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</si>
  <si>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</si>
  <si>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</si>
  <si>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</si>
  <si>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</si>
  <si>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</si>
  <si>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</si>
  <si>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</si>
  <si>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</si>
  <si>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</si>
  <si>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</si>
  <si>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</si>
  <si>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</si>
  <si>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</si>
  <si>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</si>
  <si>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</si>
  <si>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</si>
  <si>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</si>
  <si>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</si>
  <si>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</si>
  <si>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</si>
  <si>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</si>
  <si>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</si>
  <si>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</si>
  <si>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</si>
  <si>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</si>
  <si>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</si>
  <si>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</si>
  <si>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</si>
  <si>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</si>
  <si>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</si>
  <si>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</si>
  <si>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</si>
  <si>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</si>
  <si>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</si>
  <si>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</si>
  <si>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</si>
  <si>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</si>
  <si>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</si>
  <si>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</si>
  <si>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</si>
  <si>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</si>
  <si>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</si>
  <si>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</si>
  <si>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</si>
  <si>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</si>
  <si>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</si>
  <si>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</si>
  <si>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</si>
  <si>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</si>
  <si>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</si>
  <si>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</si>
  <si>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</si>
  <si>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</si>
  <si>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</si>
  <si>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</si>
  <si>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</si>
  <si>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</si>
  <si>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</si>
  <si>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</si>
  <si>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</si>
  <si>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</si>
  <si>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</si>
  <si>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</si>
  <si>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</si>
  <si>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</si>
  <si>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</si>
  <si>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</si>
  <si>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</si>
  <si>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</si>
  <si>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</si>
  <si>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</si>
  <si>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</si>
  <si>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</si>
  <si>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</si>
  <si>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</si>
  <si>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</si>
  <si>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</si>
  <si>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</si>
  <si>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</si>
  <si>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</si>
  <si>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</si>
  <si>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</si>
  <si>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</si>
  <si>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</si>
  <si>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</si>
  <si>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</si>
  <si>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</si>
  <si>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</si>
  <si>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</si>
  <si>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</si>
  <si>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</si>
  <si>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</si>
  <si>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</si>
  <si>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</si>
  <si>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</si>
  <si>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</si>
  <si>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</si>
  <si>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</si>
  <si>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</si>
  <si>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</si>
  <si>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</si>
  <si>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</si>
  <si>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</si>
  <si>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</si>
  <si>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</si>
  <si>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</si>
  <si>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</si>
  <si>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</si>
  <si>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</si>
  <si>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</si>
  <si>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</si>
  <si>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</si>
  <si>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</si>
  <si>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</si>
  <si>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</si>
  <si>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</si>
  <si>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</si>
  <si>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</si>
  <si>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</si>
  <si>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</si>
  <si>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</si>
  <si>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</si>
  <si>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</si>
  <si>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</si>
  <si>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</si>
  <si>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</si>
  <si>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</si>
  <si>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</si>
  <si>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</si>
  <si>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</si>
  <si>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</si>
  <si>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</si>
  <si>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</si>
  <si>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</si>
  <si>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</si>
  <si>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</si>
  <si>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</si>
  <si>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</si>
  <si>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</si>
  <si>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</si>
  <si>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</si>
  <si>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</si>
  <si>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</si>
  <si>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</si>
  <si>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</si>
  <si>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</si>
  <si>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</si>
  <si>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</si>
  <si>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</si>
  <si>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</si>
  <si>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</si>
  <si>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</si>
  <si>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</si>
  <si>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</si>
  <si>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</si>
  <si>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</si>
  <si>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</si>
  <si>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</si>
  <si>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</si>
  <si>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</si>
  <si>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</si>
  <si>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</si>
  <si>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</si>
  <si>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</si>
  <si>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</si>
  <si>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</si>
  <si>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</si>
  <si>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</si>
  <si>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</si>
  <si>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</si>
  <si>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</si>
  <si>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</si>
  <si>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</si>
  <si>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</si>
  <si>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</si>
  <si>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</si>
  <si>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</si>
  <si>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</si>
  <si>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</si>
  <si>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</si>
  <si>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</si>
  <si>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</si>
  <si>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</si>
  <si>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</si>
  <si>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</si>
  <si>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</si>
  <si>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</si>
  <si>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</si>
  <si>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</si>
  <si>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</si>
  <si>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</si>
  <si>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</si>
  <si>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</si>
  <si>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</si>
  <si>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</si>
  <si>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</si>
  <si>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</si>
  <si>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</si>
  <si>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</si>
  <si>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</si>
  <si>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</si>
  <si>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</si>
  <si>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</si>
  <si>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</si>
  <si>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</si>
  <si>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</si>
  <si>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</si>
  <si>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</si>
  <si>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</si>
  <si>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</si>
  <si>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</si>
  <si>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</si>
  <si>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</si>
  <si>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</si>
  <si>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</si>
  <si>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</si>
  <si>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</si>
  <si>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</si>
  <si>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</si>
  <si>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</si>
  <si>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</si>
  <si>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</si>
  <si>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</si>
  <si>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</si>
  <si>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</si>
  <si>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</si>
  <si>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</si>
  <si>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</si>
  <si>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</si>
  <si>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</si>
  <si>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</si>
  <si>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</si>
  <si>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</si>
  <si>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</si>
  <si>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</si>
  <si>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</si>
  <si>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</si>
  <si>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</si>
  <si>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</si>
  <si>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</si>
  <si>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</si>
  <si>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</si>
  <si>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</si>
  <si>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</si>
  <si>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</si>
  <si>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</si>
  <si>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</si>
  <si>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</si>
  <si>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</si>
  <si>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</si>
  <si>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</si>
  <si>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</si>
  <si>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</si>
  <si>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</si>
  <si>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</si>
  <si>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</si>
  <si>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</si>
  <si>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</si>
  <si>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</si>
  <si>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</si>
  <si>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</si>
  <si>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</si>
  <si>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</si>
  <si>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</si>
  <si>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</si>
  <si>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</si>
  <si>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</si>
  <si>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</si>
  <si>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</si>
  <si>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</si>
  <si>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</si>
  <si>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</si>
  <si>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</si>
  <si>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</si>
  <si>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</si>
  <si>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</si>
  <si>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</si>
  <si>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</si>
  <si>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</si>
  <si>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</si>
  <si>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</si>
  <si>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</si>
  <si>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</si>
  <si>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</si>
  <si>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</si>
  <si>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</si>
  <si>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</si>
  <si>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</si>
  <si>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</si>
  <si>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</si>
  <si>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</si>
  <si>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</si>
  <si>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</si>
  <si>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</si>
  <si>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</si>
  <si>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</si>
  <si>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</si>
  <si>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</si>
  <si>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</si>
  <si>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</si>
  <si>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</si>
  <si>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</si>
  <si>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</si>
  <si>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</si>
  <si>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</si>
  <si>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</si>
  <si>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</si>
  <si>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</si>
  <si>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</si>
  <si>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</si>
  <si>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</si>
  <si>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</si>
  <si>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</si>
  <si>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</si>
  <si>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</si>
  <si>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</si>
  <si>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</si>
  <si>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</si>
  <si>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</si>
  <si>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</si>
  <si>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</si>
  <si>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</si>
  <si>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</si>
  <si>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</si>
  <si>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</si>
  <si>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</si>
  <si>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</si>
  <si>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</si>
  <si>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</si>
  <si>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</si>
  <si>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</si>
  <si>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</si>
  <si>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</si>
  <si>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</si>
  <si>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</si>
  <si>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</si>
  <si>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</si>
  <si>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</si>
  <si>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</si>
  <si>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</si>
  <si>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</si>
  <si>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</si>
  <si>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</si>
  <si>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</si>
  <si>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</si>
  <si>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</si>
  <si>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</si>
  <si>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</si>
  <si>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</si>
  <si>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</si>
  <si>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</si>
  <si>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</si>
  <si>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</si>
  <si>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</si>
  <si>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</si>
  <si>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</si>
  <si>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</si>
  <si>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</si>
  <si>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</si>
  <si>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</si>
  <si>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</si>
  <si>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</si>
  <si>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</si>
  <si>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</si>
  <si>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</si>
  <si>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</si>
  <si>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</si>
  <si>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</si>
  <si>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</si>
  <si>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</si>
  <si>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</si>
  <si>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</si>
  <si>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</si>
  <si>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</si>
  <si>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</si>
  <si>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</si>
  <si>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</si>
  <si>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</si>
  <si>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</si>
  <si>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</si>
  <si>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</si>
  <si>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</si>
  <si>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</si>
  <si>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</si>
  <si>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</si>
  <si>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</si>
  <si>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</si>
  <si>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</si>
  <si>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</si>
  <si>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</si>
  <si>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</si>
  <si>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</si>
  <si>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</si>
  <si>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</si>
  <si>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</si>
  <si>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</si>
  <si>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</si>
  <si>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</si>
  <si>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</si>
  <si>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</si>
  <si>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</si>
  <si>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</si>
  <si>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</si>
  <si>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</si>
  <si>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</si>
  <si>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</si>
  <si>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</si>
  <si>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</si>
  <si>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</si>
  <si>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</si>
  <si>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</si>
  <si>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</si>
  <si>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</si>
  <si>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</si>
  <si>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</si>
  <si>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</si>
  <si>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</si>
  <si>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</si>
  <si>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</si>
  <si>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</si>
  <si>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</si>
  <si>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</si>
  <si>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</si>
  <si>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</si>
  <si>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</si>
  <si>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</si>
  <si>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</si>
  <si>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</si>
  <si>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</si>
  <si>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</si>
  <si>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</si>
  <si>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</si>
  <si>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</si>
  <si>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</si>
  <si>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</si>
  <si>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</si>
  <si>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</si>
  <si>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</si>
  <si>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</si>
  <si>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</si>
  <si>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</si>
  <si>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</si>
  <si>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</si>
  <si>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</si>
  <si>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</si>
  <si>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</si>
  <si>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</si>
  <si>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</si>
  <si>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</si>
  <si>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</si>
  <si>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</si>
  <si>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</si>
  <si>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</si>
  <si>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</si>
  <si>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</si>
  <si>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</si>
  <si>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</si>
  <si>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</si>
  <si>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</si>
  <si>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</si>
  <si>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</si>
  <si>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</si>
  <si>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</si>
  <si>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</si>
  <si>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</si>
  <si>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</si>
  <si>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</si>
  <si>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</si>
  <si>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</si>
  <si>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</si>
  <si>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</si>
  <si>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</si>
  <si>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</si>
  <si>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</si>
  <si>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</si>
  <si>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</si>
  <si>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</si>
  <si>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</si>
  <si>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</si>
  <si>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</si>
  <si>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</si>
  <si>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</si>
  <si>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</si>
  <si>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</si>
  <si>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</si>
  <si>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</si>
  <si>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</si>
  <si>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</si>
  <si>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</si>
  <si>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</si>
  <si>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</si>
  <si>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</si>
  <si>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</si>
  <si>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</si>
  <si>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</si>
  <si>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</si>
  <si>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</si>
  <si>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</si>
  <si>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</si>
  <si>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</si>
  <si>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</si>
  <si>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</si>
  <si>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</si>
  <si>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</si>
  <si>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</si>
  <si>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</si>
  <si>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</si>
  <si>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</si>
  <si>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</si>
  <si>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</si>
  <si>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</si>
  <si>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</si>
  <si>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</si>
  <si>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</si>
  <si>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</si>
  <si>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</si>
  <si>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</si>
  <si>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</si>
  <si>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</si>
  <si>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</si>
  <si>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</si>
  <si>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</si>
  <si>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</si>
  <si>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</si>
  <si>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</si>
  <si>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</si>
  <si>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</si>
  <si>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</si>
  <si>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</si>
  <si>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</si>
  <si>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</si>
  <si>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</si>
  <si>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</si>
  <si>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</si>
  <si>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</si>
  <si>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</si>
  <si>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</si>
  <si>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</si>
  <si>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</si>
  <si>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</si>
  <si>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</si>
  <si>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</si>
  <si>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</si>
  <si>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</si>
  <si>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</si>
  <si>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</si>
  <si>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</si>
  <si>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</si>
  <si>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</si>
  <si>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</si>
  <si>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</si>
  <si>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</si>
  <si>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</si>
  <si>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</si>
  <si>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</si>
  <si>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</si>
  <si>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</si>
  <si>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</si>
  <si>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</si>
  <si>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</si>
  <si>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</si>
  <si>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</si>
  <si>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</si>
  <si>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</si>
  <si>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</si>
  <si>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</si>
  <si>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</si>
  <si>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</si>
  <si>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</si>
  <si>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</si>
  <si>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</si>
  <si>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</si>
  <si>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</si>
  <si>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</si>
  <si>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</si>
  <si>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</si>
  <si>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</si>
  <si>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</si>
  <si>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</si>
  <si>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</si>
  <si>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</si>
  <si>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</si>
  <si>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</si>
  <si>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</si>
  <si>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</si>
  <si>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</si>
  <si>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</si>
  <si>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</si>
  <si>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</si>
  <si>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</si>
  <si>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</si>
  <si>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</si>
  <si>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</si>
  <si>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</si>
  <si>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</si>
  <si>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</si>
  <si>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</si>
  <si>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</si>
  <si>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</si>
  <si>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</si>
  <si>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</si>
  <si>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</si>
  <si>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</si>
  <si>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</si>
  <si>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</si>
  <si>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</si>
  <si>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</si>
  <si>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</si>
  <si>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</si>
  <si>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</si>
  <si>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</si>
  <si>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</si>
  <si>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</si>
  <si>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</si>
  <si>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</si>
  <si>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</si>
  <si>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</si>
  <si>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</si>
  <si>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</si>
  <si>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</si>
  <si>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</si>
  <si>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</si>
  <si>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</si>
  <si>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</si>
  <si>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</si>
  <si>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</si>
  <si>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</si>
  <si>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</si>
  <si>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</si>
  <si>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</si>
  <si>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</si>
  <si>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</si>
  <si>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</si>
  <si>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</si>
  <si>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</si>
  <si>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</si>
  <si>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</si>
  <si>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</si>
  <si>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</si>
  <si>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</si>
  <si>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</si>
  <si>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</si>
  <si>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</si>
  <si>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</si>
  <si>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</si>
  <si>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</si>
  <si>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</si>
  <si>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</si>
  <si>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</si>
  <si>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</si>
  <si>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</si>
  <si>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</si>
  <si>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</si>
  <si>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</si>
  <si>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</si>
  <si>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</si>
  <si>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</si>
  <si>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</si>
  <si>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</si>
  <si>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</si>
  <si>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</si>
  <si>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</si>
  <si>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</si>
  <si>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</si>
  <si>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</si>
  <si>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</si>
  <si>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</si>
  <si>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</si>
  <si>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</si>
  <si>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</si>
  <si>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</si>
  <si>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</si>
  <si>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</si>
  <si>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</si>
  <si>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</si>
  <si>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</si>
  <si>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</si>
  <si>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</si>
  <si>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</si>
  <si>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</si>
  <si>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</si>
  <si>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</si>
  <si>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</si>
  <si>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</si>
  <si>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</si>
  <si>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</si>
  <si>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</si>
  <si>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</si>
  <si>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</si>
  <si>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</si>
  <si>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</si>
  <si>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</si>
  <si>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</si>
  <si>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</si>
  <si>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</si>
  <si>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</si>
  <si>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</si>
  <si>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</si>
  <si>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</si>
  <si>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</si>
  <si>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</si>
  <si>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</si>
  <si>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</si>
  <si>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</si>
  <si>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</si>
  <si>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</si>
  <si>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</si>
  <si>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</si>
  <si>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</si>
  <si>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</si>
  <si>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</si>
  <si>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</si>
  <si>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</si>
  <si>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</si>
  <si>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</si>
  <si>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</si>
  <si>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</si>
  <si>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</si>
  <si>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</si>
  <si>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</si>
  <si>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</si>
  <si>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</si>
  <si>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</si>
  <si>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</si>
  <si>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</si>
  <si>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</si>
  <si>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</si>
  <si>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</si>
  <si>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</si>
  <si>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</si>
  <si>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</si>
  <si>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</si>
  <si>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</si>
  <si>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</si>
  <si>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</si>
  <si>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</si>
  <si>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</si>
  <si>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</si>
  <si>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</si>
  <si>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</si>
  <si>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</si>
  <si>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</si>
  <si>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</si>
  <si>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</si>
  <si>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</si>
  <si>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</si>
  <si>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</si>
  <si>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</si>
  <si>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</si>
  <si>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</si>
  <si>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</si>
  <si>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</si>
  <si>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</si>
  <si>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</si>
  <si>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</si>
  <si>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</si>
  <si>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</si>
  <si>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</si>
  <si>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</si>
  <si>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</si>
  <si>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</si>
  <si>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</si>
  <si>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</si>
  <si>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</si>
  <si>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</si>
  <si>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</si>
  <si>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</si>
  <si>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</si>
  <si>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</si>
  <si>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</si>
  <si>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</si>
  <si>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</si>
  <si>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</si>
  <si>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</si>
  <si>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</si>
  <si>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</si>
  <si>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</si>
  <si>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</si>
  <si>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</si>
  <si>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</si>
  <si>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</si>
  <si>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</si>
  <si>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</si>
  <si>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</si>
  <si>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</si>
  <si>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</si>
  <si>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</si>
  <si>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</si>
  <si>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</si>
  <si>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</si>
  <si>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</si>
  <si>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</si>
  <si>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</si>
  <si>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</si>
  <si>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</si>
  <si>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</si>
  <si>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</si>
  <si>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</si>
  <si>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</si>
  <si>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</si>
  <si>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</si>
  <si>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</si>
  <si>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</si>
  <si>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</si>
  <si>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</si>
  <si>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</si>
  <si>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</si>
  <si>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</si>
  <si>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</si>
  <si>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</si>
  <si>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</si>
  <si>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</si>
  <si>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</si>
  <si>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</si>
  <si>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</si>
  <si>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</si>
  <si>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</si>
  <si>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</si>
  <si>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</si>
  <si>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</si>
  <si>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</si>
  <si>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</si>
  <si>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</si>
  <si>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</si>
  <si>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</si>
  <si>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</si>
  <si>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</si>
  <si>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</si>
  <si>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</si>
  <si>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</si>
  <si>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</si>
  <si>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</si>
  <si>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</si>
  <si>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</si>
  <si>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</si>
  <si>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</si>
  <si>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</si>
  <si>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</si>
  <si>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</si>
  <si>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</si>
  <si>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</si>
  <si>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</si>
  <si>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</si>
  <si>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</si>
  <si>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</si>
  <si>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</si>
  <si>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</si>
  <si>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</si>
  <si>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</si>
  <si>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</si>
  <si>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</si>
  <si>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</si>
  <si>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</si>
  <si>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</si>
  <si>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</si>
  <si>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</si>
  <si>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</si>
  <si>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</si>
  <si>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</si>
  <si>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</si>
  <si>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</si>
  <si>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</si>
  <si>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</si>
  <si>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</si>
  <si>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</si>
  <si>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</si>
  <si>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</si>
  <si>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</si>
  <si>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</si>
  <si>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</si>
  <si>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</si>
  <si>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</si>
  <si>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</si>
  <si>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</si>
  <si>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</si>
  <si>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</si>
  <si>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</si>
  <si>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</si>
  <si>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</si>
  <si>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</si>
  <si>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</si>
  <si>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</si>
  <si>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</si>
  <si>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</si>
  <si>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</si>
  <si>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</si>
  <si>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</si>
  <si>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</si>
  <si>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</si>
  <si>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</si>
  <si>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</si>
  <si>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</si>
  <si>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</si>
  <si>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</si>
  <si>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</si>
  <si>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</si>
  <si>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</si>
  <si>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</si>
  <si>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</si>
  <si>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</si>
  <si>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</si>
  <si>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</si>
  <si>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</si>
  <si>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</si>
  <si>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</si>
  <si>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</si>
  <si>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</si>
  <si>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</si>
  <si>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</si>
  <si>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</si>
  <si>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</si>
  <si>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</si>
  <si>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</si>
  <si>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</si>
  <si>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</si>
  <si>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</si>
  <si>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</si>
  <si>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</si>
  <si>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</si>
  <si>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</si>
  <si>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</si>
  <si>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</si>
  <si>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</si>
  <si>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</si>
  <si>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</si>
  <si>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</si>
  <si>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</si>
  <si>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</si>
  <si>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</si>
  <si>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</si>
  <si>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</si>
  <si>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</si>
  <si>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</si>
  <si>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</si>
  <si>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</si>
  <si>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</si>
  <si>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</si>
  <si>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</si>
  <si>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</si>
  <si>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</si>
  <si>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</si>
  <si>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</si>
  <si>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</si>
  <si>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</si>
  <si>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</si>
  <si>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</si>
  <si>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</si>
  <si>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</si>
  <si>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</si>
  <si>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</si>
  <si>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</si>
  <si>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</si>
  <si>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</si>
  <si>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</si>
  <si>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</si>
  <si>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</si>
  <si>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</si>
  <si>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</si>
  <si>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</si>
  <si>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</si>
  <si>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</si>
  <si>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</si>
  <si>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</si>
  <si>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</si>
  <si>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</si>
  <si>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</si>
  <si>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</si>
  <si>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</si>
  <si>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</si>
  <si>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</si>
  <si>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</si>
  <si>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</si>
  <si>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</si>
  <si>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</si>
  <si>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</si>
  <si>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</si>
  <si>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</si>
  <si>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</si>
  <si>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</si>
  <si>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</si>
  <si>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</si>
  <si>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</si>
  <si>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</si>
  <si>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</si>
  <si>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</si>
  <si>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</si>
  <si>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</si>
  <si>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</si>
  <si>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</si>
  <si>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</si>
  <si>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</si>
  <si>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</si>
  <si>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</si>
  <si>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</si>
  <si>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</si>
  <si>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</si>
  <si>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</si>
  <si>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</si>
  <si>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</si>
  <si>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</si>
  <si>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</si>
  <si>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</si>
  <si>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</si>
  <si>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</si>
  <si>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</si>
  <si>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</si>
  <si>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</si>
  <si>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</si>
  <si>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</si>
  <si>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</si>
  <si>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</si>
  <si>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</si>
  <si>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</si>
  <si>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</si>
  <si>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</si>
  <si>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</si>
  <si>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</si>
  <si>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</si>
  <si>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</si>
  <si>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</si>
  <si>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</si>
  <si>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</si>
  <si>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</si>
  <si>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</si>
  <si>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</si>
  <si>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</si>
  <si>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</si>
  <si>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</si>
  <si>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</si>
  <si>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</si>
  <si>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</si>
  <si>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</si>
  <si>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</si>
  <si>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</si>
  <si>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</si>
  <si>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</si>
  <si>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</si>
  <si>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</si>
  <si>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</si>
  <si>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</si>
  <si>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</si>
  <si>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</si>
  <si>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</si>
  <si>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</si>
  <si>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</si>
  <si>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</si>
  <si>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</si>
  <si>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</si>
  <si>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</si>
  <si>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</si>
  <si>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</si>
  <si>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</si>
  <si>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</si>
  <si>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</si>
  <si>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</si>
  <si>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</si>
  <si>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</si>
  <si>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</si>
  <si>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</si>
  <si>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</si>
  <si>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</si>
  <si>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</si>
  <si>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</si>
  <si>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</si>
  <si>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</si>
  <si>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</si>
  <si>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</si>
  <si>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</si>
  <si>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</si>
  <si>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</si>
  <si>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</si>
  <si>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</si>
  <si>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</si>
  <si>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</si>
  <si>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</si>
  <si>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</si>
  <si>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</si>
  <si>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</si>
  <si>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</si>
  <si>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</si>
  <si>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</si>
  <si>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</si>
  <si>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</si>
  <si>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</si>
  <si>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</si>
  <si>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</si>
  <si>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</si>
  <si>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</si>
  <si>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</si>
  <si>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</si>
  <si>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</si>
  <si>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</si>
  <si>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</si>
  <si>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</si>
  <si>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</si>
  <si>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</si>
  <si>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</si>
  <si>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</si>
  <si>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</si>
  <si>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</si>
  <si>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</si>
  <si>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</si>
  <si>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</si>
  <si>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</si>
  <si>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</si>
  <si>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</si>
  <si>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</si>
  <si>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</si>
  <si>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</si>
  <si>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</si>
  <si>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</si>
  <si>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</si>
  <si>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</si>
  <si>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</si>
  <si>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</si>
  <si>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</si>
  <si>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</si>
  <si>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</si>
  <si>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</si>
  <si>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</si>
  <si>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</si>
  <si>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</si>
  <si>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</si>
  <si>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</si>
  <si>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</si>
  <si>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</si>
  <si>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</si>
  <si>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</si>
  <si>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</si>
  <si>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</si>
  <si>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</si>
  <si>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</si>
  <si>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</si>
  <si>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</si>
  <si>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</si>
  <si>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</si>
  <si>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</si>
  <si>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</si>
  <si>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</si>
  <si>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</si>
  <si>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</si>
  <si>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</si>
  <si>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</si>
  <si>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</si>
  <si>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</si>
  <si>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</si>
  <si>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</si>
  <si>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</si>
  <si>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</si>
  <si>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</si>
  <si>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</si>
  <si>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</si>
  <si>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</si>
  <si>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</si>
  <si>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</si>
  <si>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</si>
  <si>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</si>
  <si>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</si>
  <si>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</si>
  <si>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</si>
  <si>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</si>
  <si>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</si>
  <si>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</si>
  <si>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</si>
  <si>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</si>
  <si>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</si>
  <si>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</si>
  <si>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</si>
  <si>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</si>
  <si>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</si>
  <si>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</si>
  <si>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</si>
  <si>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</si>
  <si>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</si>
  <si>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</si>
  <si>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</si>
  <si>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</si>
  <si>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</si>
  <si>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</si>
  <si>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</si>
  <si>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</si>
  <si>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</si>
  <si>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</si>
  <si>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</si>
  <si>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</si>
  <si>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</si>
  <si>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</si>
  <si>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</si>
  <si>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</si>
  <si>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</si>
  <si>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</si>
  <si>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</si>
  <si>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</si>
  <si>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</si>
  <si>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</si>
  <si>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</si>
  <si>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</si>
  <si>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</si>
  <si>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</si>
  <si>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</si>
  <si>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</si>
  <si>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</si>
  <si>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</si>
  <si>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</si>
  <si>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</si>
  <si>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</si>
  <si>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</si>
  <si>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</si>
  <si>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</si>
  <si>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</si>
  <si>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</si>
  <si>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</si>
  <si>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</si>
  <si>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</si>
  <si>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</si>
  <si>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</si>
  <si>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</si>
  <si>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</si>
  <si>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</si>
  <si>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</si>
  <si>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</si>
  <si>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</si>
  <si>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</si>
  <si>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</si>
  <si>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</si>
  <si>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</si>
  <si>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</si>
  <si>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</si>
  <si>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</si>
  <si>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</si>
  <si>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</si>
  <si>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</si>
  <si>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</si>
  <si>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</si>
  <si>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</si>
  <si>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</si>
  <si>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</si>
  <si>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</si>
  <si>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</si>
  <si>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</si>
  <si>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</si>
  <si>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</si>
  <si>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</si>
  <si>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</si>
  <si>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</si>
  <si>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</si>
  <si>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</si>
  <si>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</si>
  <si>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</si>
  <si>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</si>
  <si>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</si>
  <si>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</si>
  <si>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</si>
  <si>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</si>
  <si>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</si>
  <si>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</si>
  <si>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</si>
  <si>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</si>
  <si>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</si>
  <si>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</si>
  <si>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</si>
  <si>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</si>
  <si>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</si>
  <si>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</si>
  <si>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</si>
  <si>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</si>
  <si>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</si>
  <si>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</si>
  <si>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</si>
  <si>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</si>
  <si>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</si>
  <si>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</si>
  <si>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</si>
  <si>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</si>
  <si>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</si>
  <si>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</si>
  <si>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</si>
  <si>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</si>
  <si>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</si>
  <si>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</si>
  <si>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</si>
  <si>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</si>
  <si>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</si>
  <si>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</si>
  <si>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</si>
  <si>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</si>
  <si>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</si>
  <si>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</si>
  <si>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</si>
  <si>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</si>
  <si>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</si>
  <si>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</si>
  <si>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</si>
  <si>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</si>
  <si>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</si>
  <si>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</si>
  <si>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</si>
  <si>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</si>
  <si>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</si>
  <si>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</si>
  <si>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</si>
  <si>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</si>
  <si>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</si>
  <si>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</si>
  <si>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</si>
  <si>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</si>
  <si>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</si>
  <si>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</si>
  <si>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</si>
  <si>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</si>
  <si>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</si>
  <si>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</si>
  <si>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</si>
  <si>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</si>
  <si>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</si>
  <si>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</si>
  <si>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</si>
  <si>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</si>
  <si>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</si>
  <si>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</si>
  <si>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</si>
  <si>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</si>
  <si>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</si>
  <si>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</si>
  <si>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</si>
  <si>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</si>
  <si>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</si>
  <si>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</si>
  <si>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</si>
  <si>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</si>
  <si>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</si>
  <si>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</si>
  <si>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</si>
  <si>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</si>
  <si>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</si>
  <si>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</si>
  <si>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</si>
  <si>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</si>
  <si>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</si>
  <si>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</si>
  <si>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</si>
  <si>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</si>
  <si>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</si>
  <si>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</si>
  <si>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</si>
  <si>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</si>
  <si>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</si>
  <si>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</si>
  <si>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</si>
  <si>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</si>
  <si>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</si>
  <si>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</si>
  <si>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</si>
  <si>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</si>
  <si>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</si>
  <si>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</si>
  <si>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</si>
  <si>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</si>
  <si>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</si>
  <si>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</si>
  <si>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</si>
  <si>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</si>
  <si>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</si>
  <si>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</si>
  <si>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</si>
  <si>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</si>
  <si>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</si>
  <si>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</si>
  <si>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</si>
  <si>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</si>
  <si>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</si>
  <si>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</si>
  <si>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</si>
  <si>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</si>
  <si>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</si>
  <si>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</si>
  <si>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</si>
  <si>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</si>
  <si>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</si>
  <si>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</si>
  <si>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</si>
  <si>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</si>
  <si>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</si>
  <si>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</si>
  <si>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</si>
  <si>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</si>
  <si>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</si>
  <si>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</si>
  <si>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</si>
  <si>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</si>
  <si>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</si>
  <si>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</si>
  <si>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</si>
  <si>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</si>
  <si>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</si>
  <si>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</si>
  <si>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</si>
  <si>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</si>
  <si>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</si>
  <si>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</si>
  <si>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</si>
  <si>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</si>
  <si>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</si>
  <si>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</si>
  <si>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</si>
  <si>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</si>
  <si>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</si>
  <si>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</si>
  <si>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</si>
  <si>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</si>
  <si>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</si>
  <si>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</si>
  <si>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</si>
  <si>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</si>
  <si>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</si>
  <si>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</si>
  <si>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</si>
  <si>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</si>
  <si>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</si>
  <si>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</si>
  <si>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</si>
  <si>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</si>
  <si>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</si>
  <si>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</si>
  <si>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</si>
  <si>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</si>
  <si>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</si>
  <si>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</si>
  <si>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</si>
  <si>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</si>
  <si>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</si>
  <si>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</si>
  <si>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</si>
  <si>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</si>
  <si>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</si>
  <si>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</si>
  <si>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</si>
  <si>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</si>
  <si>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</si>
  <si>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</si>
  <si>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</si>
  <si>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</si>
  <si>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</si>
  <si>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</si>
  <si>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</si>
  <si>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</si>
  <si>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</si>
  <si>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</si>
  <si>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</si>
  <si>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</si>
  <si>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</si>
  <si>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</si>
  <si>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</si>
  <si>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</si>
  <si>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</si>
  <si>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</si>
  <si>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</si>
  <si>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</si>
  <si>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</si>
  <si>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</si>
  <si>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</si>
  <si>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</si>
  <si>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</si>
  <si>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</si>
  <si>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</si>
  <si>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</si>
  <si>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</si>
  <si>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</si>
  <si>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</si>
  <si>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</si>
  <si>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</si>
  <si>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</si>
  <si>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</si>
  <si>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</si>
  <si>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</si>
  <si>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</si>
  <si>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</si>
  <si>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</si>
  <si>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</si>
  <si>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</si>
  <si>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</si>
  <si>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</si>
  <si>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</si>
  <si>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</si>
  <si>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</si>
  <si>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</si>
  <si>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</si>
  <si>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</si>
  <si>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</si>
  <si>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</si>
  <si>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</si>
  <si>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</si>
  <si>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</si>
  <si>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</si>
  <si>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</si>
  <si>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</si>
  <si>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</si>
  <si>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</si>
  <si>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</si>
  <si>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</si>
  <si>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</si>
  <si>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</si>
  <si>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</si>
  <si>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</si>
  <si>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</si>
  <si>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</si>
  <si>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</si>
  <si>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</si>
  <si>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</si>
  <si>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</si>
  <si>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</si>
  <si>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</si>
  <si>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</si>
  <si>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</si>
  <si>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</si>
  <si>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</si>
  <si>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</si>
  <si>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</si>
  <si>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</si>
  <si>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</si>
  <si>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</si>
  <si>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</si>
  <si>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</si>
  <si>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</si>
  <si>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</si>
  <si>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</si>
  <si>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</si>
  <si>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</si>
  <si>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</si>
  <si>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</si>
  <si>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</si>
  <si>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</si>
  <si>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</si>
  <si>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</si>
  <si>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</si>
  <si>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</si>
  <si>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</si>
  <si>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</si>
  <si>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</si>
  <si>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</si>
  <si>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</si>
  <si>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</si>
  <si>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</si>
  <si>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</si>
  <si>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</si>
  <si>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</si>
  <si>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</si>
  <si>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</si>
  <si>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</si>
  <si>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</si>
  <si>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</si>
  <si>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</si>
  <si>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</si>
  <si>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</si>
  <si>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</si>
  <si>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</si>
  <si>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</si>
  <si>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</si>
  <si>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</si>
  <si>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</si>
  <si>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</si>
  <si>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</si>
  <si>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</si>
  <si>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</si>
  <si>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</si>
  <si>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</si>
  <si>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</si>
  <si>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</si>
  <si>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</si>
  <si>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</si>
  <si>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</si>
  <si>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</si>
  <si>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</si>
  <si>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</si>
  <si>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</si>
  <si>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</si>
  <si>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</si>
  <si>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</si>
  <si>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</si>
  <si>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</si>
  <si>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</si>
  <si>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</si>
  <si>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</si>
  <si>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</si>
  <si>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</si>
  <si>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</si>
  <si>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</si>
  <si>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</si>
  <si>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</si>
  <si>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</si>
  <si>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</si>
  <si>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</si>
  <si>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</si>
  <si>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</si>
  <si>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</si>
  <si>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</si>
  <si>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</si>
  <si>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</si>
  <si>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</si>
  <si>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</si>
  <si>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</si>
  <si>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</si>
  <si>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</si>
  <si>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</si>
  <si>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</si>
  <si>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</si>
  <si>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</si>
  <si>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</si>
  <si>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</si>
  <si>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</si>
  <si>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</si>
  <si>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</si>
  <si>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</si>
  <si>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</si>
  <si>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</si>
  <si>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</si>
  <si>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</si>
  <si>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</si>
  <si>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</si>
  <si>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</si>
  <si>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</si>
  <si>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</si>
  <si>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</si>
  <si>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</si>
  <si>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</si>
  <si>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</si>
  <si>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</si>
  <si>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</si>
  <si>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</si>
  <si>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</si>
  <si>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</si>
  <si>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</si>
  <si>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</si>
  <si>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</si>
  <si>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</si>
  <si>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</si>
  <si>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</si>
  <si>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</si>
  <si>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</si>
  <si>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</si>
  <si>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</si>
  <si>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</si>
  <si>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</si>
  <si>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</si>
  <si>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</si>
  <si>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</si>
  <si>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</si>
  <si>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</si>
  <si>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</si>
  <si>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</si>
  <si>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</si>
  <si>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</si>
  <si>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</si>
  <si>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</si>
  <si>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</si>
  <si>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</si>
  <si>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</si>
  <si>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</si>
  <si>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</si>
  <si>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</si>
  <si>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</si>
  <si>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</si>
  <si>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</si>
  <si>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</si>
  <si>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</si>
  <si>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</si>
  <si>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</si>
  <si>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</si>
  <si>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</si>
  <si>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</si>
  <si>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</si>
  <si>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</si>
  <si>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</si>
  <si>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</si>
  <si>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</si>
  <si>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</si>
  <si>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</si>
  <si>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</si>
  <si>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</si>
  <si>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</si>
  <si>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</si>
  <si>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</si>
  <si>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</si>
  <si>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</si>
  <si>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</si>
  <si>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</si>
  <si>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</si>
  <si>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</si>
  <si>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</si>
  <si>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</si>
  <si>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</si>
  <si>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</si>
  <si>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</si>
  <si>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</si>
  <si>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</si>
  <si>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</si>
  <si>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</si>
  <si>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</si>
  <si>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</si>
  <si>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</si>
  <si>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</si>
  <si>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</si>
  <si>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</si>
  <si>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</si>
  <si>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</si>
  <si>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</si>
  <si>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</si>
  <si>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</si>
  <si>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</si>
  <si>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</si>
  <si>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</si>
  <si>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</si>
  <si>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</si>
  <si>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</si>
  <si>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</si>
  <si>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</si>
  <si>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</si>
  <si>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</si>
  <si>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</si>
  <si>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</si>
  <si>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</si>
  <si>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</si>
  <si>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</si>
  <si>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</si>
  <si>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</si>
  <si>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</si>
  <si>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</si>
  <si>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</si>
  <si>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</si>
  <si>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</si>
  <si>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</si>
  <si>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</si>
  <si>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</si>
  <si>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</si>
  <si>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</si>
  <si>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</si>
  <si>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</si>
  <si>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</si>
  <si>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</si>
  <si>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</si>
  <si>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</si>
  <si>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</si>
  <si>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</si>
  <si>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</si>
  <si>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</si>
  <si>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</si>
  <si>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</si>
  <si>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</si>
  <si>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</si>
  <si>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</si>
  <si>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</si>
  <si>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</si>
  <si>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</si>
  <si>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</si>
  <si>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</si>
  <si>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</si>
  <si>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</si>
  <si>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</si>
  <si>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</si>
  <si>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</si>
  <si>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</si>
  <si>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</si>
  <si>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</si>
  <si>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</si>
  <si>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</si>
  <si>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</si>
  <si>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</si>
  <si>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</si>
  <si>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</si>
  <si>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</si>
  <si>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</si>
  <si>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</si>
  <si>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</si>
  <si>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</si>
  <si>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</si>
  <si>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</si>
  <si>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</si>
  <si>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</si>
  <si>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</si>
  <si>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</si>
  <si>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</si>
  <si>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</si>
  <si>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</si>
  <si>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</si>
  <si>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</si>
  <si>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</si>
  <si>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</si>
  <si>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</si>
  <si>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</si>
  <si>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</si>
  <si>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</si>
  <si>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</si>
  <si>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</si>
  <si>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</si>
  <si>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</si>
  <si>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</si>
  <si>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</si>
  <si>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</si>
  <si>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</si>
  <si>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</si>
  <si>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</si>
  <si>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</si>
  <si>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</si>
  <si>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</si>
  <si>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</si>
  <si>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</si>
  <si>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</si>
  <si>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</si>
  <si>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</si>
  <si>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</si>
  <si>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</si>
  <si>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</si>
  <si>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</si>
  <si>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</si>
  <si>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</si>
  <si>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</si>
  <si>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</si>
  <si>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</si>
  <si>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</si>
  <si>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</si>
  <si>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</si>
  <si>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</si>
  <si>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</si>
  <si>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</si>
  <si>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</si>
  <si>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</si>
  <si>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</si>
  <si>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</si>
  <si>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</si>
  <si>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</si>
  <si>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</si>
  <si>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</si>
  <si>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</si>
  <si>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</si>
  <si>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</si>
  <si>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</si>
  <si>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</si>
  <si>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</si>
  <si>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</si>
  <si>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</si>
  <si>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</si>
  <si>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</si>
  <si>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</si>
  <si>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</si>
  <si>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</si>
  <si>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</si>
  <si>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</si>
  <si>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</si>
  <si>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</si>
  <si>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</si>
  <si>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</si>
  <si>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</si>
  <si>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</si>
  <si>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</si>
  <si>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</si>
  <si>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</si>
  <si>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</si>
  <si>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</si>
  <si>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</si>
  <si>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</si>
  <si>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</si>
  <si>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</si>
  <si>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</si>
  <si>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</si>
  <si>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</si>
  <si>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</si>
  <si>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</si>
  <si>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</si>
  <si>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</si>
  <si>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</si>
  <si>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</si>
  <si>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</si>
  <si>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</si>
  <si>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</si>
  <si>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</si>
  <si>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</si>
  <si>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</si>
  <si>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</si>
  <si>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</si>
  <si>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</si>
  <si>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</si>
  <si>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</si>
  <si>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</si>
  <si>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</si>
  <si>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</si>
  <si>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</si>
  <si>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</si>
  <si>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</si>
  <si>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</si>
  <si>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</si>
  <si>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</si>
  <si>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</si>
  <si>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</si>
  <si>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</si>
  <si>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</si>
  <si>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</si>
  <si>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</si>
  <si>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</si>
  <si>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</si>
  <si>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</si>
  <si>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</si>
  <si>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</si>
  <si>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</si>
  <si>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</si>
  <si>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</si>
  <si>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</si>
  <si>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</si>
  <si>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</si>
  <si>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</si>
  <si>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</si>
  <si>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</si>
  <si>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</si>
  <si>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</si>
  <si>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</si>
  <si>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</si>
  <si>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</si>
  <si>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</si>
  <si>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</si>
  <si>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</si>
  <si>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</si>
  <si>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</si>
  <si>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</si>
  <si>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</si>
  <si>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</si>
  <si>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</si>
  <si>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</si>
  <si>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</si>
  <si>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</si>
  <si>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</si>
  <si>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</si>
  <si>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</si>
  <si>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</si>
  <si>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</si>
  <si>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</si>
  <si>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</si>
  <si>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</si>
  <si>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</si>
  <si>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</si>
  <si>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</si>
  <si>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</si>
  <si>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</si>
  <si>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</si>
  <si>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</si>
  <si>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</si>
  <si>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</si>
  <si>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</si>
  <si>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</si>
  <si>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</si>
  <si>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</si>
  <si>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</si>
  <si>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</si>
  <si>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</si>
  <si>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</si>
  <si>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</si>
  <si>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</si>
  <si>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</si>
  <si>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</si>
  <si>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</si>
  <si>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</si>
  <si>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</si>
  <si>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</si>
  <si>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</si>
  <si>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</si>
  <si>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</si>
  <si>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</si>
  <si>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</si>
  <si>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</si>
  <si>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</si>
  <si>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</si>
  <si>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</si>
  <si>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</si>
  <si>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</si>
  <si>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</si>
  <si>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</si>
  <si>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</si>
  <si>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</si>
  <si>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</si>
  <si>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</si>
  <si>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</si>
  <si>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</si>
  <si>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</si>
  <si>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</si>
  <si>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</si>
  <si>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</si>
  <si>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</si>
  <si>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</si>
  <si>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</si>
  <si>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</si>
  <si>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</si>
  <si>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</si>
  <si>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</si>
  <si>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</si>
  <si>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</si>
  <si>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</si>
  <si>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</si>
  <si>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</si>
  <si>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</si>
  <si>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</si>
  <si>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</si>
  <si>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</si>
  <si>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</si>
  <si>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</si>
  <si>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</si>
  <si>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</si>
  <si>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</si>
  <si>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</si>
  <si>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</si>
  <si>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</si>
  <si>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</si>
  <si>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</si>
  <si>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</si>
  <si>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</si>
  <si>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</si>
  <si>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</si>
  <si>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</si>
  <si>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</si>
  <si>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</si>
  <si>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</si>
  <si>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</si>
  <si>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</si>
  <si>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</si>
  <si>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</si>
  <si>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</si>
  <si>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</si>
  <si>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</si>
  <si>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</si>
  <si>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</si>
  <si>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</si>
  <si>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</si>
  <si>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</si>
  <si>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</si>
  <si>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</si>
  <si>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</si>
  <si>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</si>
  <si>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</si>
  <si>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</si>
  <si>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</si>
  <si>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</si>
  <si>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</si>
  <si>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</si>
  <si>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</si>
  <si>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</si>
  <si>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</si>
  <si>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</si>
  <si>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</si>
  <si>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</si>
  <si>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</si>
  <si>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</si>
  <si>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</si>
  <si>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</si>
  <si>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</si>
  <si>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</si>
  <si>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</si>
  <si>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</si>
  <si>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</si>
  <si>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</si>
  <si>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</si>
  <si>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</si>
  <si>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</si>
  <si>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</si>
  <si>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</si>
  <si>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</si>
  <si>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</si>
  <si>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</si>
  <si>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</si>
  <si>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</si>
  <si>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</si>
  <si>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</si>
  <si>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</si>
  <si>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</si>
  <si>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</si>
  <si>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</si>
  <si>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</si>
  <si>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</si>
  <si>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</si>
  <si>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</si>
  <si>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</si>
  <si>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</si>
  <si>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</si>
  <si>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</si>
  <si>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</si>
  <si>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</si>
  <si>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</si>
  <si>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</si>
  <si>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</si>
  <si>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</si>
  <si>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</si>
  <si>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</si>
  <si>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</si>
  <si>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</si>
  <si>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</si>
  <si>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</si>
  <si>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</si>
  <si>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</si>
  <si>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</si>
  <si>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</si>
  <si>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</si>
  <si>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</si>
  <si>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</si>
  <si>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</si>
  <si>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</si>
  <si>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</si>
  <si>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</si>
  <si>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</si>
  <si>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</si>
  <si>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</si>
  <si>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</si>
  <si>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</si>
  <si>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</si>
  <si>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</si>
  <si>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</si>
  <si>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</si>
  <si>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</si>
  <si>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</si>
  <si>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</si>
  <si>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</si>
  <si>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</si>
  <si>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</si>
  <si>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</si>
  <si>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</si>
  <si>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</si>
  <si>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</si>
  <si>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</si>
  <si>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</si>
  <si>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</si>
  <si>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</si>
  <si>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</si>
  <si>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</si>
  <si>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</si>
  <si>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</si>
  <si>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</si>
  <si>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</si>
  <si>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</si>
  <si>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</si>
  <si>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</si>
  <si>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</si>
  <si>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</si>
  <si>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</si>
  <si>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</si>
  <si>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</si>
  <si>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</si>
  <si>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</si>
  <si>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</si>
  <si>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</si>
  <si>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</si>
  <si>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</si>
  <si>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</si>
  <si>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</si>
  <si>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</si>
  <si>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</si>
  <si>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</si>
  <si>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</si>
  <si>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</si>
  <si>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</si>
  <si>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</si>
  <si>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</si>
  <si>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</si>
  <si>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</si>
  <si>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</si>
  <si>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</si>
  <si>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</si>
  <si>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</si>
  <si>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</si>
  <si>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</si>
  <si>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</si>
  <si>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</si>
  <si>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</si>
  <si>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</si>
  <si>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</si>
  <si>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</si>
  <si>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</si>
  <si>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</si>
  <si>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</si>
  <si>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</si>
  <si>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</si>
  <si>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</si>
  <si>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</si>
  <si>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</si>
  <si>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</si>
  <si>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</si>
  <si>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</si>
  <si>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</si>
  <si>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</si>
  <si>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</si>
  <si>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</si>
  <si>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</si>
  <si>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</si>
  <si>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</si>
  <si>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</si>
  <si>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</si>
  <si>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</si>
  <si>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</si>
  <si>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</si>
  <si>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</si>
  <si>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</si>
  <si>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</si>
  <si>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</si>
  <si>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</si>
  <si>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</si>
  <si>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</si>
  <si>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</si>
  <si>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</si>
  <si>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</si>
  <si>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</si>
  <si>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</si>
  <si>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</si>
  <si>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</si>
  <si>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</si>
  <si>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</si>
  <si>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</si>
  <si>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</si>
  <si>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</si>
  <si>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</si>
  <si>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</si>
  <si>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</si>
  <si>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</si>
  <si>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</si>
  <si>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</si>
  <si>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</si>
  <si>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</si>
  <si>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</si>
  <si>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</si>
  <si>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</si>
  <si>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</si>
  <si>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</si>
  <si>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</si>
  <si>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</si>
  <si>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</si>
  <si>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</si>
  <si>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</si>
  <si>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</si>
  <si>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</si>
  <si>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</si>
  <si>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</si>
  <si>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</si>
  <si>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</si>
  <si>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</si>
  <si>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</si>
  <si>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</si>
  <si>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</si>
  <si>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</si>
  <si>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</si>
  <si>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</si>
  <si>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</si>
  <si>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</si>
  <si>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</si>
  <si>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</si>
  <si>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</si>
  <si>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</si>
  <si>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</si>
  <si>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</si>
  <si>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</si>
  <si>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</si>
  <si>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</si>
  <si>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</si>
  <si>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</si>
  <si>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</si>
  <si>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</si>
  <si>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</si>
  <si>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</si>
  <si>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</si>
  <si>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</si>
  <si>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</si>
  <si>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</si>
  <si>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</si>
  <si>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</si>
  <si>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</si>
  <si>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</si>
  <si>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</si>
  <si>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</si>
  <si>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</si>
  <si>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</si>
  <si>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</si>
  <si>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</si>
  <si>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</si>
  <si>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</si>
  <si>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</si>
  <si>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</si>
  <si>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</si>
  <si>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</si>
  <si>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</si>
  <si>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</si>
  <si>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</si>
  <si>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</si>
  <si>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</si>
  <si>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</si>
  <si>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</si>
  <si>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</si>
  <si>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</si>
  <si>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</si>
  <si>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</si>
  <si>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</si>
  <si>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</si>
  <si>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</si>
  <si>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</si>
  <si>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</si>
  <si>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</si>
  <si>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</si>
  <si>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</si>
  <si>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</si>
  <si>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</si>
  <si>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</si>
  <si>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</si>
  <si>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</si>
  <si>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</si>
  <si>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</si>
  <si>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</si>
  <si>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</si>
  <si>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</si>
  <si>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</si>
  <si>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</si>
  <si>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</si>
  <si>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</si>
  <si>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</si>
  <si>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</si>
  <si>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</si>
  <si>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</si>
  <si>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</si>
  <si>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</si>
  <si>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</si>
  <si>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</si>
  <si>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</si>
  <si>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</si>
  <si>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</si>
  <si>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</si>
  <si>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</si>
  <si>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</si>
  <si>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</si>
  <si>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</si>
  <si>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</si>
  <si>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</si>
  <si>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</si>
  <si>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</si>
  <si>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</si>
  <si>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</si>
  <si>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</si>
  <si>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</si>
  <si>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</si>
  <si>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</si>
  <si>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</si>
  <si>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</si>
  <si>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</si>
  <si>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</si>
  <si>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</si>
  <si>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</si>
  <si>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</si>
  <si>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</si>
  <si>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</si>
  <si>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</si>
  <si>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</si>
  <si>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</si>
  <si>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</si>
  <si>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</si>
  <si>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</si>
  <si>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</si>
  <si>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</si>
  <si>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</si>
  <si>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</si>
  <si>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</si>
  <si>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</si>
  <si>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</si>
  <si>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</si>
  <si>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</si>
  <si>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</si>
  <si>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</si>
  <si>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</si>
  <si>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</si>
  <si>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</si>
  <si>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</si>
  <si>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</si>
  <si>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</si>
  <si>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</si>
  <si>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</si>
  <si>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</si>
  <si>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</si>
  <si>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</si>
  <si>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</si>
  <si>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</si>
  <si>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</si>
  <si>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</si>
  <si>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</si>
  <si>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</si>
  <si>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</si>
  <si>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</si>
  <si>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</si>
  <si>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</si>
  <si>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</si>
  <si>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</si>
  <si>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</si>
  <si>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</si>
  <si>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</si>
  <si>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</si>
  <si>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</si>
  <si>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</si>
  <si>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</si>
  <si>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</si>
  <si>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</si>
  <si>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</si>
  <si>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</si>
  <si>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</si>
  <si>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</si>
  <si>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</si>
  <si>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</si>
  <si>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</si>
  <si>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</si>
  <si>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</si>
  <si>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</si>
  <si>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</si>
  <si>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</si>
  <si>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</si>
  <si>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</si>
  <si>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</si>
  <si>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</si>
  <si>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</si>
  <si>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</si>
  <si>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</si>
  <si>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</si>
  <si>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</si>
  <si>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</si>
  <si>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</si>
  <si>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</si>
  <si>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</si>
  <si>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</si>
  <si>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</si>
  <si>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</si>
  <si>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</si>
  <si>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</si>
  <si>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</si>
  <si>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</si>
  <si>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</si>
  <si>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</si>
  <si>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</si>
  <si>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</si>
  <si>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</si>
  <si>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</si>
  <si>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</si>
  <si>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</si>
  <si>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</si>
  <si>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</si>
  <si>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</si>
  <si>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</si>
  <si>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</si>
  <si>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</si>
  <si>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</si>
  <si>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</si>
  <si>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</si>
  <si>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</si>
  <si>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</si>
  <si>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</si>
  <si>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</si>
  <si>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</si>
  <si>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</si>
  <si>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</si>
  <si>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</si>
  <si>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</si>
  <si>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</si>
  <si>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</si>
  <si>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</si>
  <si>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</si>
  <si>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</si>
  <si>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</si>
  <si>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</si>
  <si>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</si>
  <si>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</si>
  <si>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</si>
  <si>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</si>
  <si>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</si>
  <si>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</si>
  <si>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</si>
  <si>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</si>
  <si>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</si>
  <si>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</si>
  <si>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</si>
  <si>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</si>
  <si>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</si>
  <si>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</si>
  <si>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</si>
  <si>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</si>
  <si>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</si>
  <si>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</si>
  <si>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</si>
  <si>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</si>
  <si>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</si>
  <si>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</si>
  <si>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</si>
  <si>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</si>
  <si>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</si>
  <si>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</si>
  <si>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</si>
  <si>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</si>
  <si>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</si>
  <si>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</si>
  <si>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</si>
  <si>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</si>
  <si>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</si>
  <si>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</si>
  <si>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</si>
  <si>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</si>
  <si>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</si>
  <si>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</si>
  <si>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</si>
  <si>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</si>
  <si>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</si>
  <si>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</si>
  <si>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</si>
  <si>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</si>
  <si>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</si>
  <si>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</si>
  <si>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</si>
  <si>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</si>
  <si>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</si>
  <si>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</si>
  <si>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</si>
  <si>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</si>
  <si>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</si>
  <si>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</si>
  <si>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</si>
  <si>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</si>
  <si>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</si>
  <si>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</si>
  <si>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</si>
  <si>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</si>
  <si>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</si>
  <si>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</si>
  <si>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</si>
  <si>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</si>
  <si>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</si>
  <si>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</si>
  <si>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</si>
  <si>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</si>
  <si>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</si>
  <si>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</si>
  <si>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</si>
  <si>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</si>
  <si>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</si>
  <si>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</si>
  <si>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</si>
  <si>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</si>
  <si>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</si>
  <si>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</si>
  <si>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</si>
  <si>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</si>
  <si>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</si>
  <si>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</si>
  <si>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</si>
  <si>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</si>
  <si>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</si>
  <si>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</si>
  <si>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</si>
  <si>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</si>
  <si>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</si>
  <si>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</si>
  <si>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</si>
  <si>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</si>
  <si>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</si>
  <si>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</si>
  <si>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</si>
  <si>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</si>
  <si>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</si>
  <si>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</si>
  <si>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</si>
  <si>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</si>
  <si>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</si>
  <si>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</si>
  <si>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</si>
  <si>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</si>
  <si>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</si>
  <si>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</si>
  <si>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</si>
  <si>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</si>
  <si>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</si>
  <si>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</si>
  <si>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</si>
  <si>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</si>
  <si>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</si>
  <si>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</si>
  <si>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</si>
  <si>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</si>
  <si>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</si>
  <si>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</si>
  <si>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</si>
  <si>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</si>
  <si>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</si>
  <si>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</si>
  <si>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</si>
  <si>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</si>
  <si>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</si>
  <si>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</si>
  <si>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</si>
  <si>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</si>
  <si>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</si>
  <si>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</si>
  <si>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</si>
  <si>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</si>
  <si>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</si>
  <si>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</si>
  <si>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</si>
  <si>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</si>
  <si>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</si>
  <si>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</si>
  <si>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</si>
  <si>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</si>
  <si>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</si>
  <si>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</si>
  <si>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</si>
  <si>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</si>
  <si>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</si>
  <si>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</si>
  <si>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</si>
  <si>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</si>
  <si>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</si>
  <si>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</si>
  <si>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</si>
  <si>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</si>
  <si>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</si>
  <si>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</si>
  <si>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</si>
  <si>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</si>
  <si>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</si>
  <si>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</si>
  <si>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</si>
  <si>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</si>
  <si>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</si>
  <si>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</si>
  <si>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</si>
  <si>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</si>
  <si>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</si>
  <si>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</si>
  <si>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</si>
  <si>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</si>
  <si>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</si>
  <si>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</si>
  <si>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</si>
  <si>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</si>
  <si>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</si>
  <si>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</si>
  <si>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</si>
  <si>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</si>
  <si>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</si>
  <si>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</si>
  <si>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</si>
  <si>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</si>
  <si>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</si>
  <si>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</si>
  <si>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</si>
  <si>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</si>
  <si>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</si>
  <si>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</si>
  <si>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</si>
  <si>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</si>
  <si>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</si>
  <si>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</si>
  <si>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</si>
  <si>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</si>
  <si>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</si>
  <si>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</si>
  <si>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</si>
  <si>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</si>
  <si>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</si>
  <si>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</si>
  <si>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</si>
  <si>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</si>
  <si>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</si>
  <si>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</si>
  <si>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</si>
  <si>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</si>
  <si>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</si>
  <si>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</si>
  <si>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</si>
  <si>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</si>
  <si>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</si>
  <si>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</si>
  <si>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</si>
  <si>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</si>
  <si>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</si>
  <si>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</si>
  <si>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</si>
  <si>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</si>
  <si>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</si>
  <si>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</si>
  <si>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</si>
  <si>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</si>
  <si>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</si>
  <si>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</si>
  <si>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</si>
  <si>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</si>
  <si>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</si>
  <si>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</si>
  <si>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</si>
  <si>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</si>
  <si>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</si>
  <si>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</si>
  <si>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</si>
  <si>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</si>
  <si>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</si>
  <si>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</si>
  <si>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</si>
  <si>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</si>
  <si>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</si>
  <si>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</si>
  <si>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</si>
  <si>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</si>
  <si>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</si>
  <si>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</si>
  <si>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</si>
  <si>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</si>
  <si>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</si>
  <si>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</si>
  <si>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</si>
  <si>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</si>
  <si>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</si>
  <si>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</si>
  <si>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</si>
  <si>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</si>
  <si>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</si>
  <si>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</si>
  <si>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</si>
  <si>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</si>
  <si>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</si>
  <si>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</si>
  <si>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</si>
  <si>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</si>
  <si>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</si>
  <si>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</si>
  <si>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</si>
  <si>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</si>
  <si>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</si>
  <si>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</si>
  <si>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</si>
  <si>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</si>
  <si>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</si>
  <si>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</si>
  <si>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</si>
  <si>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</si>
  <si>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</si>
  <si>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</si>
  <si>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</si>
  <si>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</si>
  <si>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</si>
  <si>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</si>
  <si>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</si>
  <si>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</si>
  <si>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</si>
  <si>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</si>
  <si>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</si>
  <si>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</si>
  <si>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</si>
  <si>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</si>
  <si>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</si>
  <si>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</si>
  <si>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</si>
  <si>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</si>
  <si>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</si>
  <si>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</si>
  <si>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</si>
  <si>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</si>
  <si>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</si>
  <si>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</si>
  <si>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</si>
  <si>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</si>
  <si>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</si>
  <si>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</si>
  <si>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</si>
  <si>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</si>
  <si>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</si>
  <si>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</si>
  <si>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</si>
  <si>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</si>
  <si>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</si>
  <si>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</si>
  <si>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</si>
  <si>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</si>
  <si>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</si>
  <si>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</si>
  <si>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</si>
  <si>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</si>
  <si>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</si>
  <si>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</si>
  <si>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</si>
  <si>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</si>
  <si>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</si>
  <si>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</si>
  <si>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</si>
  <si>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</si>
  <si>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</si>
  <si>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</si>
  <si>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</si>
  <si>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</si>
  <si>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</si>
  <si>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</si>
  <si>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</si>
  <si>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</si>
  <si>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</si>
  <si>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</si>
  <si>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</si>
  <si>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</si>
  <si>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</si>
  <si>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</si>
  <si>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</si>
  <si>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</si>
  <si>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</si>
  <si>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</si>
  <si>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</si>
  <si>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</si>
  <si>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</si>
  <si>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</si>
  <si>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</si>
  <si>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</si>
  <si>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</si>
  <si>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</si>
  <si>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</si>
  <si>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</si>
  <si>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</si>
  <si>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</si>
  <si>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</si>
  <si>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</si>
  <si>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</si>
  <si>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</si>
  <si>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</si>
  <si>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</si>
  <si>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</si>
  <si>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</si>
  <si>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</si>
  <si>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</si>
  <si>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</si>
  <si>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</si>
  <si>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</si>
  <si>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</si>
  <si>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</si>
  <si>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</si>
  <si>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</si>
  <si>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</si>
  <si>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</si>
  <si>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</si>
  <si>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</si>
  <si>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</si>
  <si>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</si>
  <si>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</si>
  <si>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</si>
  <si>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</si>
  <si>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</si>
  <si>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</si>
  <si>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</si>
  <si>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</si>
  <si>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</si>
  <si>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</si>
  <si>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</si>
  <si>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</si>
  <si>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</si>
  <si>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</si>
  <si>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</si>
  <si>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</si>
  <si>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</si>
  <si>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</si>
  <si>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</si>
  <si>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</si>
  <si>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</si>
  <si>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</si>
  <si>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</si>
  <si>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</si>
  <si>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</si>
  <si>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</si>
  <si>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</si>
  <si>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</si>
  <si>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</si>
  <si>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</si>
  <si>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</si>
  <si>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</si>
  <si>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</si>
  <si>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</si>
  <si>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</si>
  <si>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</si>
  <si>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</si>
  <si>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</si>
  <si>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</si>
  <si>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</si>
  <si>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</si>
  <si>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</si>
  <si>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</si>
  <si>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</si>
  <si>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</si>
  <si>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</si>
  <si>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</si>
  <si>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</si>
  <si>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</si>
  <si>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</si>
  <si>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</si>
  <si>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</si>
  <si>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</si>
  <si>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</si>
  <si>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</si>
  <si>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</si>
  <si>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</si>
  <si>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</si>
  <si>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</si>
  <si>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</si>
  <si>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</si>
  <si>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</si>
  <si>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</si>
  <si>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</si>
  <si>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</si>
  <si>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</si>
  <si>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</si>
  <si>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</si>
  <si>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</si>
  <si>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</si>
  <si>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</si>
  <si>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</si>
  <si>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</si>
  <si>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</si>
  <si>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</si>
  <si>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</si>
  <si>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</si>
  <si>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</si>
  <si>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</si>
  <si>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</si>
  <si>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</si>
  <si>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</si>
  <si>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</si>
  <si>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</si>
  <si>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</si>
  <si>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</si>
  <si>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</si>
  <si>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</si>
  <si>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</si>
  <si>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</si>
  <si>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</si>
  <si>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</si>
  <si>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</si>
  <si>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</si>
  <si>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</si>
  <si>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</si>
  <si>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</si>
  <si>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</si>
  <si>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</si>
  <si>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</si>
  <si>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</si>
  <si>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</si>
  <si>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</si>
  <si>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</si>
  <si>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</si>
  <si>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</si>
  <si>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</si>
  <si>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</si>
  <si>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</si>
  <si>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</si>
  <si>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</si>
  <si>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</si>
  <si>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</si>
  <si>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</si>
  <si>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</si>
  <si>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</si>
  <si>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</si>
  <si>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</si>
  <si>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</si>
  <si>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</si>
  <si>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</si>
  <si>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</si>
  <si>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</si>
  <si>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</si>
  <si>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</si>
  <si>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</si>
  <si>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</si>
  <si>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</si>
  <si>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</si>
  <si>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</si>
  <si>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</si>
  <si>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</si>
  <si>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</si>
  <si>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</si>
  <si>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</si>
  <si>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</si>
  <si>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</si>
  <si>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</si>
  <si>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</si>
  <si>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</si>
  <si>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</si>
  <si>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</si>
  <si>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</si>
  <si>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</si>
  <si>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</si>
  <si>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</si>
  <si>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</si>
  <si>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</si>
  <si>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</si>
  <si>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</si>
  <si>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</si>
  <si>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</si>
  <si>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</si>
  <si>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</si>
  <si>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</si>
  <si>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</si>
  <si>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</si>
  <si>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</si>
  <si>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</si>
  <si>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</si>
  <si>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</si>
  <si>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</si>
  <si>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</si>
  <si>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</si>
  <si>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</si>
  <si>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</si>
  <si>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</si>
  <si>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</si>
  <si>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</si>
  <si>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</si>
  <si>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</si>
  <si>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</si>
  <si>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</si>
  <si>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</si>
  <si>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</si>
  <si>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</si>
  <si>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</si>
  <si>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</si>
  <si>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</si>
  <si>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</si>
  <si>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</si>
  <si>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</si>
  <si>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</si>
  <si>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</si>
  <si>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</si>
  <si>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</si>
  <si>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</si>
  <si>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</si>
  <si>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</si>
  <si>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</si>
  <si>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</si>
  <si>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</si>
  <si>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</si>
  <si>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</si>
  <si>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</si>
  <si>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</si>
  <si>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</si>
  <si>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</si>
  <si>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</si>
  <si>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</si>
  <si>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</si>
  <si>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</si>
  <si>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</si>
  <si>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</si>
  <si>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</si>
  <si>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</si>
  <si>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</si>
  <si>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</si>
  <si>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</si>
  <si>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</si>
  <si>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</si>
  <si>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</si>
  <si>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</si>
  <si>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</si>
  <si>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</si>
  <si>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</si>
  <si>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</si>
  <si>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</si>
  <si>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</si>
  <si>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</si>
  <si>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</si>
  <si>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</si>
  <si>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</si>
  <si>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</si>
  <si>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</si>
  <si>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</si>
  <si>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</si>
  <si>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</si>
  <si>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</si>
  <si>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</si>
  <si>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</si>
  <si>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</si>
  <si>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</si>
  <si>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</si>
  <si>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</si>
  <si>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</si>
  <si>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</si>
  <si>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</si>
  <si>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</si>
  <si>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</si>
  <si>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</si>
  <si>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</si>
  <si>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</si>
  <si>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</si>
  <si>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</si>
  <si>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</si>
  <si>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</si>
  <si>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</si>
  <si>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</si>
  <si>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</si>
  <si>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</si>
  <si>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</si>
  <si>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</si>
  <si>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</si>
  <si>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</si>
  <si>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</si>
  <si>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</si>
  <si>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</si>
  <si>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</si>
  <si>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</si>
  <si>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</si>
  <si>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</si>
  <si>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</si>
  <si>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</si>
  <si>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</si>
  <si>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</si>
  <si>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</si>
  <si>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</si>
  <si>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</si>
  <si>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</si>
  <si>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</si>
  <si>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</si>
  <si>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</si>
  <si>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</si>
  <si>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</si>
  <si>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</si>
  <si>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</si>
  <si>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</si>
  <si>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</si>
  <si>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</si>
  <si>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</si>
  <si>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</si>
  <si>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</si>
  <si>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</si>
  <si>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</si>
  <si>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</si>
  <si>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</si>
  <si>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</si>
  <si>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</si>
  <si>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</si>
  <si>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</si>
  <si>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</si>
  <si>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</si>
  <si>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</si>
  <si>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</si>
  <si>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</si>
  <si>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</si>
  <si>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</si>
  <si>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</si>
  <si>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</si>
  <si>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</si>
  <si>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</si>
  <si>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</si>
  <si>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</si>
  <si>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</si>
  <si>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</si>
  <si>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</si>
  <si>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</si>
  <si>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</si>
  <si>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</si>
  <si>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</si>
  <si>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</si>
  <si>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</si>
  <si>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</si>
  <si>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</si>
  <si>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</si>
  <si>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</si>
  <si>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</si>
  <si>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</si>
  <si>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</si>
  <si>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</si>
  <si>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</si>
  <si>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</si>
  <si>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</si>
  <si>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</si>
  <si>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</si>
  <si>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</si>
  <si>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</si>
  <si>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</si>
  <si>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</si>
  <si>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</si>
  <si>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</si>
  <si>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</si>
  <si>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</si>
  <si>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</si>
  <si>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</si>
  <si>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</si>
  <si>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</si>
  <si>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</si>
  <si>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</si>
  <si>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</si>
  <si>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</si>
  <si>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</si>
  <si>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</si>
  <si>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</si>
  <si>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</si>
  <si>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</si>
  <si>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</si>
  <si>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</si>
  <si>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</si>
  <si>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</si>
  <si>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</si>
  <si>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</si>
  <si>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</si>
  <si>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</si>
  <si>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</si>
  <si>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</si>
  <si>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</si>
  <si>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</si>
  <si>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</si>
  <si>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</si>
  <si>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</si>
  <si>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</si>
  <si>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</si>
  <si>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</si>
  <si>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</si>
  <si>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</si>
  <si>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</si>
  <si>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</si>
  <si>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</si>
  <si>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</si>
  <si>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</si>
  <si>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</si>
  <si>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</si>
  <si>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</si>
  <si>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</si>
  <si>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</si>
  <si>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</si>
  <si>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</si>
  <si>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</si>
  <si>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</si>
  <si>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</si>
  <si>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</si>
  <si>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</si>
  <si>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</si>
  <si>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</si>
  <si>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</si>
  <si>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</si>
  <si>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</si>
  <si>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</si>
  <si>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</si>
  <si>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</si>
  <si>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</si>
  <si>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</si>
  <si>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</si>
  <si>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</si>
  <si>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</si>
  <si>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</si>
  <si>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</si>
  <si>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</si>
  <si>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</si>
  <si>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</si>
  <si>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</si>
  <si>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</si>
  <si>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</si>
  <si>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</si>
  <si>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</si>
  <si>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</si>
  <si>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</si>
  <si>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</si>
  <si>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</si>
  <si>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</si>
  <si>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</si>
  <si>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</si>
  <si>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</si>
  <si>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</si>
  <si>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</si>
  <si>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</si>
  <si>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</si>
  <si>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</si>
  <si>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</si>
  <si>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</si>
  <si>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</si>
  <si>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</si>
  <si>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</si>
  <si>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</si>
  <si>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</si>
  <si>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</si>
  <si>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</si>
  <si>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</si>
  <si>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</si>
  <si>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</si>
  <si>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</si>
  <si>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</si>
  <si>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</si>
  <si>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</si>
  <si>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</si>
  <si>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</si>
  <si>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</si>
  <si>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</si>
  <si>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</si>
  <si>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</si>
  <si>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</si>
  <si>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</si>
  <si>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</si>
  <si>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</si>
  <si>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</si>
  <si>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</si>
  <si>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</si>
  <si>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</si>
  <si>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</si>
  <si>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</si>
  <si>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</si>
  <si>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</si>
  <si>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</si>
  <si>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</si>
  <si>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</si>
  <si>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</si>
  <si>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</si>
  <si>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</si>
  <si>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</si>
  <si>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</si>
  <si>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</si>
  <si>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</si>
  <si>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</si>
  <si>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</si>
  <si>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</si>
  <si>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</si>
  <si>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</si>
  <si>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</si>
  <si>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</si>
  <si>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</si>
  <si>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</si>
  <si>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</si>
  <si>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</si>
  <si>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</si>
  <si>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</si>
  <si>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</si>
  <si>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</si>
  <si>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</si>
  <si>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</si>
  <si>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</si>
  <si>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</si>
  <si>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</si>
  <si>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</si>
  <si>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</si>
  <si>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</si>
  <si>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</si>
  <si>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</si>
  <si>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</si>
  <si>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</si>
  <si>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</si>
  <si>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</si>
  <si>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</si>
  <si>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</si>
  <si>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</si>
  <si>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</si>
  <si>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</si>
  <si>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</si>
  <si>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</si>
  <si>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</si>
  <si>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</si>
  <si>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</si>
  <si>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</si>
  <si>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</si>
  <si>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</si>
  <si>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</si>
  <si>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</si>
  <si>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</si>
  <si>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</si>
  <si>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</si>
  <si>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</si>
  <si>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</si>
  <si>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</si>
  <si>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</si>
  <si>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</si>
  <si>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</si>
  <si>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</si>
  <si>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</si>
  <si>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</si>
  <si>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</si>
  <si>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</si>
  <si>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</si>
  <si>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</si>
  <si>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</si>
  <si>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</si>
  <si>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</si>
  <si>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</si>
  <si>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</si>
  <si>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</si>
  <si>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</si>
  <si>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</si>
  <si>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</si>
  <si>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</si>
  <si>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</si>
  <si>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</si>
  <si>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</si>
  <si>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</si>
  <si>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</si>
  <si>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</si>
  <si>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</si>
  <si>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</si>
  <si>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</si>
  <si>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</si>
  <si>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</si>
  <si>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</si>
  <si>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</si>
  <si>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</si>
  <si>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</si>
  <si>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</si>
  <si>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</si>
  <si>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</si>
  <si>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</si>
  <si>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</si>
  <si>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</si>
  <si>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</si>
  <si>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</si>
  <si>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</si>
  <si>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</si>
  <si>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</si>
  <si>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</si>
  <si>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</si>
  <si>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</si>
  <si>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</si>
  <si>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</si>
  <si>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</si>
  <si>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</si>
  <si>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</si>
  <si>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</si>
  <si>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</si>
  <si>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</si>
  <si>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</si>
  <si>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</si>
  <si>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</si>
  <si>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</si>
  <si>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</si>
  <si>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</si>
  <si>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</si>
  <si>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</si>
  <si>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</si>
  <si>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</si>
  <si>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</si>
  <si>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</si>
  <si>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</si>
  <si>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</si>
  <si>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</si>
  <si>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</si>
  <si>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</si>
  <si>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</si>
  <si>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</si>
  <si>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</si>
  <si>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</si>
  <si>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</si>
  <si>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</si>
  <si>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</si>
  <si>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</si>
  <si>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</si>
  <si>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</si>
  <si>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</si>
  <si>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</si>
  <si>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</si>
  <si>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</si>
  <si>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</si>
  <si>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</si>
  <si>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</si>
  <si>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</si>
  <si>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</si>
  <si>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</si>
  <si>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</si>
  <si>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</si>
  <si>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</si>
  <si>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</si>
  <si>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</si>
  <si>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</si>
  <si>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</si>
  <si>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</si>
  <si>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</si>
  <si>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</si>
  <si>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</si>
  <si>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</si>
  <si>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</si>
  <si>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</si>
  <si>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</si>
  <si>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</si>
  <si>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</si>
  <si>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</si>
  <si>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</si>
  <si>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</si>
  <si>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</si>
  <si>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</si>
  <si>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</si>
  <si>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</si>
  <si>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</si>
  <si>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</si>
  <si>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</si>
  <si>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</si>
  <si>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</si>
  <si>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</si>
  <si>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</si>
  <si>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</si>
  <si>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</si>
  <si>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</si>
  <si>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</si>
  <si>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</si>
  <si>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</si>
  <si>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</si>
  <si>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</si>
  <si>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</si>
  <si>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</si>
  <si>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</si>
  <si>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</si>
  <si>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</si>
  <si>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</si>
  <si>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</si>
  <si>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</si>
  <si>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</si>
  <si>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</si>
  <si>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</si>
  <si>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</si>
  <si>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</si>
  <si>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</si>
  <si>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</si>
  <si>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</si>
  <si>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</si>
  <si>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</si>
  <si>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</si>
  <si>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</si>
  <si>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</si>
  <si>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</si>
  <si>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</si>
  <si>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</si>
  <si>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</si>
  <si>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</si>
  <si>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</si>
  <si>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</si>
  <si>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</si>
  <si>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</si>
  <si>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</si>
  <si>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</si>
  <si>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</si>
  <si>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</si>
  <si>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</si>
  <si>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</si>
  <si>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</si>
  <si>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</si>
  <si>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</si>
  <si>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</si>
  <si>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</si>
  <si>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</si>
  <si>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</si>
  <si>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</si>
  <si>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</si>
  <si>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</si>
  <si>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</si>
  <si>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</si>
  <si>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</si>
  <si>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</si>
  <si>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</si>
  <si>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</si>
  <si>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</si>
  <si>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</si>
  <si>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</si>
  <si>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</si>
  <si>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</si>
  <si>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</si>
  <si>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</si>
  <si>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</si>
  <si>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</si>
  <si>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</si>
  <si>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</si>
  <si>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</si>
  <si>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</si>
  <si>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</si>
  <si>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</si>
  <si>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</si>
  <si>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</si>
  <si>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</si>
  <si>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</si>
  <si>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</si>
  <si>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</si>
  <si>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</si>
  <si>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</si>
  <si>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</si>
  <si>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</si>
  <si>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</si>
  <si>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</si>
  <si>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</si>
  <si>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</si>
  <si>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</si>
  <si>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</si>
  <si>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</si>
  <si>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</si>
  <si>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</si>
  <si>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</si>
  <si>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</si>
  <si>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</si>
  <si>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</si>
  <si>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</si>
  <si>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</si>
  <si>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</si>
  <si>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</si>
  <si>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</si>
  <si>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</si>
  <si>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</si>
  <si>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</si>
  <si>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</si>
  <si>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</si>
  <si>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</si>
  <si>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</si>
  <si>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</si>
  <si>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</si>
  <si>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</si>
  <si>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</si>
  <si>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</si>
  <si>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</si>
  <si>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</si>
  <si>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</si>
  <si>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</si>
  <si>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</si>
  <si>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</si>
  <si>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</si>
  <si>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</si>
  <si>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</si>
  <si>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</si>
  <si>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</si>
  <si>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</si>
  <si>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</si>
  <si>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</si>
  <si>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</si>
  <si>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</si>
  <si>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</si>
  <si>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</si>
  <si>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</si>
  <si>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</si>
  <si>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</si>
  <si>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</si>
  <si>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</si>
  <si>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</si>
  <si>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</si>
  <si>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</si>
  <si>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</si>
  <si>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</si>
  <si>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</si>
  <si>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</si>
  <si>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</si>
  <si>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</si>
  <si>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</si>
  <si>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</si>
  <si>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</si>
  <si>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</si>
  <si>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</si>
  <si>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</si>
  <si>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</si>
  <si>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</si>
  <si>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</si>
  <si>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</si>
  <si>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</si>
  <si>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</si>
  <si>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</si>
  <si>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</si>
  <si>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</si>
  <si>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</si>
  <si>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</si>
  <si>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</si>
  <si>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</si>
  <si>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</si>
  <si>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</si>
  <si>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</si>
  <si>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</si>
  <si>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</si>
  <si>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</si>
  <si>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</si>
  <si>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</si>
  <si>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</si>
  <si>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</si>
  <si>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</si>
  <si>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</si>
  <si>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</si>
  <si>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</si>
  <si>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</si>
  <si>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</si>
  <si>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</si>
  <si>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</si>
  <si>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</si>
  <si>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</si>
  <si>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</si>
  <si>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</si>
  <si>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</si>
  <si>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</si>
  <si>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</si>
  <si>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</si>
  <si>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</si>
  <si>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</si>
  <si>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</si>
  <si>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</si>
  <si>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</si>
  <si>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</si>
  <si>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</si>
  <si>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</si>
  <si>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</si>
  <si>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</si>
  <si>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</si>
  <si>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</si>
  <si>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</si>
  <si>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</si>
  <si>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</si>
  <si>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</si>
  <si>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</si>
  <si>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</si>
  <si>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</si>
  <si>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</si>
  <si>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</si>
  <si>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</si>
  <si>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</si>
  <si>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</si>
  <si>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</si>
  <si>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</si>
  <si>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</si>
  <si>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</si>
  <si>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</si>
  <si>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</si>
  <si>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</si>
  <si>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</si>
  <si>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</si>
  <si>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</si>
  <si>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</si>
  <si>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</si>
  <si>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</si>
  <si>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</si>
  <si>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</si>
  <si>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</si>
  <si>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</si>
  <si>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</si>
  <si>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</si>
  <si>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</si>
  <si>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</si>
  <si>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</si>
  <si>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</si>
  <si>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</si>
  <si>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</si>
  <si>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</si>
  <si>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</si>
  <si>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</si>
  <si>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</si>
  <si>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</si>
  <si>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</si>
  <si>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</si>
  <si>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</si>
  <si>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</si>
  <si>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</si>
  <si>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</si>
  <si>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</si>
  <si>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</si>
  <si>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</si>
  <si>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</si>
  <si>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</si>
  <si>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</si>
  <si>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</si>
  <si>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</si>
  <si>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</si>
  <si>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</si>
  <si>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</si>
  <si>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</si>
  <si>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</si>
  <si>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</si>
  <si>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</si>
  <si>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</si>
  <si>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</si>
  <si>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</si>
  <si>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</si>
  <si>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</si>
  <si>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</si>
  <si>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</si>
  <si>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</si>
  <si>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</si>
  <si>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</si>
  <si>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</si>
  <si>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</si>
  <si>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</si>
  <si>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</si>
  <si>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</si>
  <si>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</si>
  <si>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</si>
  <si>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</si>
  <si>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</si>
  <si>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</si>
  <si>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</si>
  <si>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</si>
  <si>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</si>
  <si>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</si>
  <si>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</si>
  <si>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</si>
  <si>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</si>
  <si>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</si>
  <si>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</si>
  <si>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</si>
  <si>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</si>
  <si>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</si>
  <si>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</si>
  <si>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</si>
  <si>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</si>
  <si>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</si>
  <si>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</si>
  <si>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</si>
  <si>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</si>
  <si>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</si>
  <si>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</si>
  <si>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</si>
  <si>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</si>
  <si>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</si>
  <si>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</si>
  <si>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</si>
  <si>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</si>
  <si>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</si>
  <si>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</si>
  <si>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</si>
  <si>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</si>
  <si>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</si>
  <si>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</si>
  <si>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</si>
  <si>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</si>
  <si>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</si>
  <si>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</si>
  <si>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</si>
  <si>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</si>
  <si>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</si>
  <si>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</si>
  <si>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</si>
  <si>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</si>
  <si>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</si>
  <si>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</si>
  <si>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</si>
  <si>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</si>
  <si>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</si>
  <si>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</si>
  <si>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</si>
  <si>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</si>
  <si>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</si>
  <si>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</si>
  <si>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</si>
  <si>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</si>
  <si>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</si>
  <si>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</si>
  <si>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</si>
  <si>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</si>
  <si>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</si>
  <si>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</si>
  <si>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</si>
  <si>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</si>
  <si>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</si>
  <si>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</si>
  <si>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</si>
  <si>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</si>
  <si>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</si>
  <si>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</si>
  <si>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</si>
  <si>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</si>
  <si>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</si>
  <si>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</si>
  <si>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</si>
  <si>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</si>
  <si>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</si>
  <si>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</si>
  <si>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</si>
  <si>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</si>
  <si>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</si>
  <si>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</si>
  <si>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</si>
  <si>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</si>
  <si>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</si>
  <si>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</si>
  <si>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</si>
  <si>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</si>
  <si>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</si>
  <si>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</si>
  <si>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</si>
  <si>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</si>
  <si>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</si>
  <si>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</si>
  <si>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</si>
  <si>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</si>
  <si>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</si>
  <si>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</si>
  <si>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</si>
  <si>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</si>
  <si>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</si>
  <si>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</si>
  <si>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</si>
  <si>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</si>
  <si>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</si>
  <si>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</si>
  <si>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</si>
  <si>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</si>
  <si>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</si>
  <si>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</si>
  <si>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</si>
  <si>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</si>
  <si>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</si>
  <si>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</si>
  <si>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</si>
  <si>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</si>
  <si>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</si>
  <si>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</si>
  <si>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</si>
  <si>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</si>
  <si>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</si>
  <si>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</si>
  <si>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</si>
  <si>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</si>
  <si>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</si>
  <si>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</si>
  <si>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</si>
  <si>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</si>
  <si>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</si>
  <si>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</si>
  <si>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</si>
  <si>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</si>
  <si>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</si>
  <si>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</si>
  <si>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</si>
  <si>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</si>
  <si>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</si>
  <si>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</si>
  <si>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</si>
  <si>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</si>
  <si>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</si>
  <si>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</si>
  <si>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</si>
  <si>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</si>
  <si>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</si>
  <si>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</si>
  <si>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</si>
  <si>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</si>
  <si>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</si>
  <si>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</si>
  <si>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</si>
  <si>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</si>
  <si>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</si>
  <si>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</si>
  <si>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</si>
  <si>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</si>
  <si>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</si>
  <si>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</si>
  <si>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</si>
  <si>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</si>
  <si>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</si>
  <si>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</si>
  <si>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</si>
  <si>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</si>
  <si>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</si>
  <si>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</si>
  <si>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</si>
  <si>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</si>
  <si>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</si>
  <si>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</si>
  <si>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</si>
  <si>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</si>
  <si>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</si>
  <si>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</si>
  <si>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</si>
  <si>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</si>
  <si>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</si>
  <si>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</si>
  <si>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</si>
  <si>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</si>
  <si>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</si>
  <si>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</si>
  <si>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</si>
  <si>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</si>
  <si>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</si>
  <si>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</si>
  <si>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</si>
  <si>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</si>
  <si>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</si>
  <si>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</si>
  <si>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</si>
  <si>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</si>
  <si>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</si>
  <si>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</si>
  <si>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</si>
  <si>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</si>
  <si>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</si>
  <si>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</si>
  <si>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</si>
  <si>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</si>
  <si>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</si>
  <si>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</si>
  <si>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</si>
  <si>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</si>
  <si>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</si>
  <si>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</si>
  <si>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</si>
  <si>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</si>
  <si>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</si>
  <si>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</si>
  <si>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</si>
  <si>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</si>
  <si>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</si>
  <si>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</si>
  <si>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</si>
  <si>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</si>
  <si>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</si>
  <si>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</si>
  <si>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</si>
  <si>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</si>
  <si>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</si>
  <si>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</si>
  <si>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</si>
  <si>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</si>
  <si>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</si>
  <si>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</si>
  <si>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</si>
  <si>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</si>
  <si>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</si>
  <si>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</si>
  <si>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</si>
  <si>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</si>
  <si>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</si>
  <si>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</si>
  <si>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</si>
  <si>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</si>
  <si>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</si>
  <si>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</si>
  <si>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</si>
  <si>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</si>
  <si>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</si>
  <si>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</si>
  <si>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</si>
  <si>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</si>
  <si>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</si>
  <si>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</si>
  <si>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</si>
  <si>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</si>
  <si>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</si>
  <si>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</si>
  <si>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</si>
  <si>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</si>
  <si>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</si>
  <si>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</si>
  <si>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</si>
  <si>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</si>
  <si>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</si>
  <si>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</si>
  <si>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</si>
  <si>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</si>
  <si>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</si>
  <si>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</si>
  <si>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</si>
  <si>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</si>
  <si>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</si>
  <si>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</si>
  <si>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</si>
  <si>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</si>
  <si>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</si>
  <si>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</si>
  <si>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</si>
  <si>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</si>
  <si>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</si>
  <si>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</si>
  <si>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</si>
  <si>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</si>
  <si>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</si>
  <si>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</si>
  <si>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</si>
  <si>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</si>
  <si>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</si>
  <si>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</si>
  <si>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</si>
  <si>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</si>
  <si>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</si>
  <si>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</si>
  <si>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</si>
  <si>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</si>
  <si>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</si>
  <si>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</si>
  <si>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</si>
  <si>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</si>
  <si>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</si>
  <si>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</si>
  <si>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</si>
  <si>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</si>
  <si>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</si>
  <si>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</si>
  <si>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</si>
  <si>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</si>
  <si>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</si>
  <si>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</si>
  <si>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</si>
  <si>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</si>
  <si>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</si>
  <si>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</si>
  <si>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</si>
  <si>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</si>
  <si>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</si>
  <si>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</si>
  <si>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</si>
  <si>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</si>
  <si>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</si>
  <si>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</si>
  <si>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</si>
  <si>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</si>
  <si>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</si>
  <si>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</si>
  <si>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</si>
  <si>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</si>
  <si>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</si>
  <si>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</si>
  <si>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</si>
  <si>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</si>
  <si>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</si>
  <si>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</si>
  <si>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</si>
  <si>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</si>
  <si>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</si>
  <si>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</si>
  <si>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</si>
  <si>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</si>
  <si>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</si>
  <si>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</si>
  <si>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</si>
  <si>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</si>
  <si>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</si>
  <si>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</si>
  <si>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</si>
  <si>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</si>
  <si>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</si>
  <si>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</si>
  <si>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</si>
  <si>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</si>
  <si>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</si>
  <si>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</si>
  <si>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</si>
  <si>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</si>
  <si>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</si>
  <si>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</si>
  <si>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</si>
  <si>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</si>
  <si>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</si>
  <si>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</si>
  <si>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</si>
  <si>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</si>
  <si>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</si>
  <si>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</si>
  <si>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</si>
  <si>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</si>
  <si>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</si>
  <si>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</si>
  <si>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</si>
  <si>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</si>
  <si>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</si>
  <si>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</si>
  <si>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</si>
  <si>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</si>
  <si>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</si>
  <si>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</si>
  <si>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</si>
  <si>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</si>
  <si>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</si>
  <si>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</si>
  <si>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</si>
  <si>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</si>
  <si>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</si>
  <si>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</si>
  <si>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</si>
  <si>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</si>
  <si>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</si>
  <si>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</si>
  <si>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</si>
  <si>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</si>
  <si>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</si>
  <si>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</si>
  <si>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</si>
  <si>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</si>
  <si>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</si>
  <si>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</si>
  <si>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</si>
  <si>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</si>
  <si>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</si>
  <si>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</si>
  <si>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</si>
  <si>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</si>
  <si>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</si>
  <si>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</si>
  <si>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</si>
  <si>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</si>
  <si>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</si>
  <si>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</si>
  <si>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</si>
  <si>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</si>
  <si>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</si>
  <si>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</si>
  <si>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</si>
  <si>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</si>
  <si>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</si>
  <si>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</si>
  <si>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</si>
  <si>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</si>
  <si>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</si>
  <si>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</si>
  <si>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</si>
  <si>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</si>
  <si>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</si>
  <si>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</si>
  <si>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</si>
  <si>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</si>
  <si>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</si>
  <si>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</si>
  <si>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</si>
  <si>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</si>
  <si>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</si>
  <si>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</si>
  <si>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</si>
  <si>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</si>
  <si>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</si>
  <si>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</si>
  <si>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</si>
  <si>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</si>
  <si>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</si>
  <si>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</si>
  <si>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</si>
  <si>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</si>
  <si>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</si>
  <si>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</si>
  <si>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</si>
  <si>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</si>
  <si>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</si>
  <si>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</si>
  <si>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</si>
  <si>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</si>
  <si>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</si>
  <si>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</si>
  <si>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</si>
  <si>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</si>
  <si>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</si>
  <si>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</si>
  <si>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</si>
  <si>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</si>
  <si>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</si>
  <si>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</si>
  <si>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</si>
  <si>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</si>
  <si>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</si>
  <si>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</si>
  <si>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</si>
  <si>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</si>
  <si>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</si>
  <si>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</si>
  <si>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</si>
  <si>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</si>
  <si>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</si>
  <si>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</si>
  <si>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</si>
  <si>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</si>
  <si>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</si>
  <si>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</si>
  <si>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</si>
  <si>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</si>
  <si>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</si>
  <si>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</si>
  <si>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</si>
  <si>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</si>
  <si>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</si>
  <si>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</si>
  <si>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</si>
  <si>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</si>
  <si>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</si>
  <si>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</si>
  <si>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</si>
  <si>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</si>
  <si>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</si>
  <si>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</si>
  <si>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</si>
  <si>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</si>
  <si>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</si>
  <si>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</si>
  <si>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</si>
  <si>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</si>
  <si>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</si>
  <si>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</si>
  <si>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</si>
  <si>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</si>
  <si>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</si>
  <si>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</si>
  <si>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</si>
  <si>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</si>
  <si>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</si>
  <si>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</si>
  <si>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</si>
  <si>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</si>
  <si>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</si>
  <si>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</si>
  <si>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</si>
  <si>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</si>
  <si>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</si>
  <si>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</si>
  <si>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</si>
  <si>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</si>
  <si>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</si>
  <si>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</si>
  <si>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</si>
  <si>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</si>
  <si>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</si>
  <si>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</si>
  <si>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</si>
  <si>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</si>
  <si>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</si>
  <si>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</si>
  <si>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</si>
  <si>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</si>
  <si>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</si>
  <si>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</si>
  <si>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</si>
  <si>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</si>
  <si>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</si>
  <si>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</si>
  <si>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</si>
  <si>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</si>
  <si>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</si>
  <si>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</si>
  <si>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</si>
  <si>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</si>
  <si>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</si>
  <si>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</si>
  <si>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</si>
  <si>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</si>
  <si>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</si>
  <si>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</si>
  <si>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</si>
  <si>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</si>
  <si>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</si>
  <si>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</si>
  <si>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</si>
  <si>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</si>
  <si>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</si>
  <si>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</si>
  <si>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</si>
  <si>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</si>
  <si>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</si>
  <si>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</si>
  <si>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</si>
  <si>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</si>
  <si>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</si>
  <si>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</si>
  <si>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</si>
  <si>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</si>
  <si>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</si>
  <si>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</si>
  <si>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</si>
  <si>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</si>
  <si>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</si>
  <si>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</si>
  <si>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</si>
  <si>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</si>
  <si>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</si>
  <si>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</si>
  <si>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</si>
  <si>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</si>
  <si>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</si>
  <si>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</si>
  <si>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</si>
  <si>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</si>
  <si>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</si>
  <si>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</si>
  <si>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</si>
  <si>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</si>
  <si>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</si>
  <si>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</si>
  <si>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</si>
  <si>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</si>
  <si>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</si>
  <si>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</si>
  <si>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</si>
  <si>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</si>
  <si>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</si>
  <si>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</si>
  <si>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</si>
  <si>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</si>
  <si>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</si>
  <si>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</si>
  <si>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</si>
  <si>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</si>
  <si>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</si>
  <si>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</si>
  <si>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</si>
  <si>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</si>
  <si>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</si>
  <si>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</si>
  <si>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</si>
  <si>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</si>
  <si>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</si>
  <si>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</si>
  <si>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</si>
  <si>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</si>
  <si>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</si>
  <si>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</si>
  <si>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</si>
  <si>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</si>
  <si>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</si>
  <si>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</si>
  <si>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</si>
  <si>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</si>
  <si>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</si>
  <si>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</si>
  <si>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</si>
  <si>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</si>
  <si>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</si>
  <si>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</si>
  <si>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</si>
  <si>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</si>
  <si>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</si>
  <si>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</si>
  <si>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</si>
  <si>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</si>
  <si>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</si>
  <si>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</si>
  <si>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</si>
  <si>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</si>
  <si>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</si>
  <si>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</si>
  <si>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</si>
  <si>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</si>
  <si>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</si>
  <si>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</si>
  <si>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</si>
  <si>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</si>
  <si>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</si>
  <si>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</si>
  <si>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</si>
  <si>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</si>
  <si>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</si>
  <si>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</si>
  <si>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</si>
  <si>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</si>
  <si>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</si>
  <si>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</si>
  <si>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</si>
  <si>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</si>
  <si>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</si>
  <si>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</si>
  <si>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</si>
  <si>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</si>
  <si>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</si>
  <si>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</si>
  <si>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</si>
  <si>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</si>
  <si>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</si>
  <si>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</si>
  <si>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</si>
  <si>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</si>
  <si>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</si>
  <si>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</si>
  <si>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</si>
  <si>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</si>
  <si>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</si>
  <si>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</si>
  <si>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</si>
  <si>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</si>
  <si>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</si>
  <si>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</si>
  <si>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</si>
  <si>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</si>
  <si>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</si>
  <si>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</si>
  <si>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</si>
  <si>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</si>
  <si>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</si>
  <si>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</si>
  <si>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</si>
  <si>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</si>
  <si>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</si>
  <si>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</si>
  <si>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</si>
  <si>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</si>
  <si>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</si>
  <si>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</si>
  <si>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</si>
  <si>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</si>
  <si>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</si>
  <si>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</si>
  <si>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</si>
  <si>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</si>
  <si>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</si>
  <si>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</si>
  <si>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</si>
  <si>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</si>
  <si>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</si>
  <si>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</si>
  <si>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</si>
  <si>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</si>
  <si>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</si>
  <si>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</si>
  <si>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</si>
  <si>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</si>
  <si>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</si>
  <si>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</si>
  <si>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</si>
  <si>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</si>
  <si>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</si>
  <si>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</si>
  <si>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</si>
  <si>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</si>
  <si>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</si>
  <si>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</si>
  <si>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</si>
  <si>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</si>
  <si>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</si>
  <si>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</si>
  <si>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</si>
  <si>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</si>
  <si>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</si>
  <si>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</si>
  <si>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</si>
  <si>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</si>
  <si>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</si>
  <si>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</si>
  <si>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</si>
  <si>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</si>
  <si>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</si>
  <si>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</si>
  <si>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</si>
  <si>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</si>
  <si>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</si>
  <si>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</si>
  <si>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</si>
  <si>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</si>
  <si>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</si>
  <si>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</si>
  <si>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</si>
  <si>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</si>
  <si>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</si>
  <si>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</si>
  <si>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</si>
  <si>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</si>
  <si>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</si>
  <si>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</si>
  <si>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</si>
  <si>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</si>
  <si>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</si>
  <si>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</si>
  <si>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</si>
  <si>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</si>
  <si>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</si>
  <si>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</si>
  <si>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</si>
  <si>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</si>
  <si>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</si>
  <si>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</si>
  <si>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</si>
  <si>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</si>
  <si>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</si>
  <si>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</si>
  <si>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</si>
  <si>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</si>
  <si>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</si>
  <si>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</si>
  <si>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</si>
  <si>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</si>
  <si>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</si>
  <si>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</si>
  <si>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</si>
  <si>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</si>
  <si>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</si>
  <si>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</si>
  <si>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</si>
  <si>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</si>
  <si>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</si>
  <si>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</si>
  <si>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</si>
  <si>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</si>
  <si>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</si>
  <si>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</si>
  <si>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</si>
  <si>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</si>
  <si>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</si>
  <si>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</si>
  <si>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</si>
  <si>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</si>
  <si>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</si>
  <si>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</si>
  <si>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</si>
  <si>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</si>
  <si>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</si>
  <si>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</si>
  <si>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</si>
  <si>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</si>
  <si>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</si>
  <si>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</si>
  <si>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</si>
  <si>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</si>
  <si>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</si>
  <si>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</si>
  <si>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</si>
  <si>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</si>
  <si>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</si>
  <si>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</si>
  <si>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</si>
  <si>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</si>
  <si>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</si>
  <si>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</si>
  <si>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</si>
  <si>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</si>
  <si>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</si>
  <si>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</si>
  <si>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</si>
  <si>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</si>
  <si>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</si>
  <si>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</si>
  <si>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</si>
  <si>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</si>
  <si>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</si>
  <si>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</si>
  <si>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</si>
  <si>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</si>
  <si>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</si>
  <si>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</si>
  <si>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</si>
  <si>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</si>
  <si>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</si>
  <si>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</si>
  <si>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</si>
  <si>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</si>
  <si>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</si>
  <si>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</si>
  <si>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</si>
  <si>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</si>
  <si>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</si>
  <si>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</si>
  <si>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</si>
  <si>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</si>
  <si>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</si>
  <si>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</si>
  <si>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</si>
  <si>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</si>
  <si>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</si>
  <si>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</si>
  <si>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</si>
  <si>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</si>
  <si>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</si>
  <si>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</si>
  <si>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</si>
  <si>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</si>
  <si>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</si>
  <si>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</si>
  <si>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</si>
  <si>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</si>
  <si>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</si>
  <si>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</si>
  <si>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</si>
  <si>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</si>
  <si>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</si>
  <si>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</si>
  <si>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</si>
  <si>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</si>
  <si>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</si>
  <si>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</si>
  <si>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</si>
  <si>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</si>
  <si>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</si>
  <si>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</si>
  <si>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</si>
  <si>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</si>
  <si>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</si>
  <si>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</si>
  <si>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</si>
  <si>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</si>
  <si>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</si>
  <si>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</si>
  <si>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</si>
  <si>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</si>
  <si>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</si>
  <si>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</si>
  <si>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</si>
  <si>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</si>
  <si>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</si>
  <si>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</si>
  <si>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</si>
  <si>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</si>
  <si>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</si>
  <si>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</si>
  <si>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</si>
  <si>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</si>
  <si>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</si>
  <si>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</si>
  <si>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</si>
  <si>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</si>
  <si>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</si>
  <si>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</si>
  <si>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</si>
  <si>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</si>
  <si>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</si>
  <si>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</si>
  <si>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</si>
  <si>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</si>
  <si>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</si>
  <si>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</si>
  <si>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</si>
  <si>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</si>
  <si>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</si>
  <si>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</si>
  <si>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</si>
  <si>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</si>
  <si>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</si>
  <si>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</si>
  <si>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</si>
  <si>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</si>
  <si>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</si>
  <si>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</si>
  <si>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</si>
  <si>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</si>
  <si>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</si>
  <si>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</si>
  <si>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</si>
  <si>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</si>
  <si>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</si>
  <si>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</si>
  <si>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</si>
  <si>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</si>
  <si>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</si>
  <si>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</si>
  <si>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</si>
  <si>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</si>
  <si>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</si>
  <si>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</si>
  <si>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</si>
  <si>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</si>
  <si>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</si>
  <si>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</si>
  <si>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</si>
  <si>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</si>
  <si>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</si>
  <si>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</si>
  <si>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</si>
  <si>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</si>
  <si>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</si>
  <si>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</si>
  <si>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</si>
  <si>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</si>
  <si>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</si>
  <si>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</si>
  <si>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</si>
  <si>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</si>
  <si>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</si>
  <si>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</si>
  <si>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</si>
  <si>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</si>
  <si>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</si>
  <si>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</si>
  <si>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</si>
  <si>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</si>
  <si>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</si>
  <si>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</si>
  <si>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</si>
  <si>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</si>
  <si>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</si>
  <si>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</si>
  <si>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</si>
  <si>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</si>
  <si>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</si>
  <si>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</si>
  <si>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</si>
  <si>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</si>
  <si>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</si>
  <si>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</si>
  <si>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</si>
  <si>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</si>
  <si>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</si>
  <si>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</si>
  <si>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</si>
  <si>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</si>
  <si>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</si>
  <si>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</si>
  <si>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</si>
  <si>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</si>
  <si>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</si>
  <si>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</si>
  <si>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</si>
  <si>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</si>
  <si>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</si>
  <si>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</si>
  <si>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</si>
  <si>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</si>
  <si>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</si>
  <si>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</si>
  <si>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</si>
  <si>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</si>
  <si>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</si>
  <si>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</si>
  <si>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</si>
  <si>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</si>
  <si>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</si>
  <si>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</si>
  <si>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</si>
  <si>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</si>
  <si>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</si>
  <si>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</si>
  <si>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</si>
  <si>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</si>
  <si>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</si>
  <si>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</si>
  <si>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</si>
  <si>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</si>
  <si>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</si>
  <si>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</si>
  <si>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</si>
  <si>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</si>
  <si>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</si>
  <si>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</si>
  <si>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</si>
  <si>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</si>
  <si>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</si>
  <si>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</si>
  <si>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</si>
  <si>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</si>
  <si>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</si>
  <si>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</si>
  <si>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</si>
  <si>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</si>
  <si>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</si>
  <si>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</si>
  <si>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</si>
  <si>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</si>
  <si>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</si>
  <si>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</si>
  <si>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</si>
  <si>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</si>
  <si>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</si>
  <si>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</si>
  <si>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</si>
  <si>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</si>
  <si>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</si>
  <si>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</si>
  <si>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</si>
  <si>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</si>
  <si>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</si>
  <si>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</si>
  <si>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</si>
  <si>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</si>
  <si>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</si>
  <si>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</si>
  <si>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</si>
  <si>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</si>
  <si>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</si>
  <si>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</si>
  <si>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</si>
  <si>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</si>
  <si>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</si>
  <si>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</si>
  <si>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</si>
  <si>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</si>
  <si>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</si>
  <si>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</si>
  <si>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</si>
  <si>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</si>
  <si>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</si>
  <si>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</si>
  <si>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</si>
  <si>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</si>
  <si>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</si>
  <si>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</si>
  <si>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</si>
  <si>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</si>
  <si>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</si>
  <si>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</si>
  <si>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</si>
  <si>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</si>
  <si>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</si>
  <si>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</si>
  <si>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</si>
  <si>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</si>
  <si>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</si>
  <si>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</si>
  <si>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</si>
  <si>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</si>
  <si>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</si>
  <si>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</si>
  <si>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</si>
  <si>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</si>
  <si>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</si>
  <si>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</si>
  <si>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</si>
  <si>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</si>
  <si>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</si>
  <si>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</si>
  <si>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</si>
  <si>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</si>
  <si>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</si>
  <si>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</si>
  <si>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</si>
  <si>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</si>
  <si>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</si>
  <si>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</si>
  <si>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</si>
  <si>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</si>
  <si>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</si>
  <si>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</si>
  <si>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</si>
  <si>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</si>
  <si>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</si>
  <si>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</si>
  <si>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</si>
  <si>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</si>
  <si>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</si>
  <si>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</si>
  <si>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</si>
  <si>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</si>
  <si>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</si>
  <si>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</si>
  <si>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</si>
  <si>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</si>
  <si>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</si>
  <si>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</si>
  <si>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</si>
  <si>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</si>
  <si>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</si>
  <si>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</si>
  <si>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</si>
  <si>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</si>
  <si>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</si>
  <si>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</si>
  <si>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</si>
  <si>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</si>
  <si>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</si>
  <si>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</si>
  <si>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</si>
  <si>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</si>
  <si>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</si>
  <si>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</si>
  <si>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</si>
  <si>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</si>
  <si>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</si>
  <si>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</si>
  <si>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</si>
  <si>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</si>
  <si>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</si>
  <si>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</si>
  <si>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</si>
  <si>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</si>
  <si>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</si>
  <si>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</si>
  <si>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</si>
  <si>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</si>
  <si>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</si>
  <si>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</si>
  <si>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</si>
  <si>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</si>
  <si>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</si>
  <si>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</si>
  <si>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</si>
  <si>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</si>
  <si>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</si>
  <si>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</si>
  <si>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</si>
  <si>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</si>
  <si>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</si>
  <si>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</si>
  <si>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</si>
  <si>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</si>
  <si>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</si>
  <si>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</si>
  <si>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</si>
  <si>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</si>
  <si>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</si>
  <si>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</si>
  <si>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</si>
  <si>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</si>
  <si>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</si>
  <si>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</si>
  <si>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</si>
  <si>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</si>
  <si>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</si>
  <si>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</si>
  <si>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</si>
  <si>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</si>
  <si>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</si>
  <si>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</si>
  <si>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</si>
  <si>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</si>
  <si>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</si>
  <si>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</si>
  <si>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</si>
  <si>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</si>
  <si>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</si>
  <si>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</si>
  <si>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</si>
  <si>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</si>
  <si>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</si>
  <si>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</si>
  <si>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</si>
  <si>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</si>
  <si>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</si>
  <si>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</si>
  <si>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</si>
  <si>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</si>
  <si>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</si>
  <si>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</si>
  <si>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</si>
  <si>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</si>
  <si>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</si>
  <si>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</si>
  <si>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</si>
  <si>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</si>
  <si>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</si>
  <si>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</si>
  <si>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</si>
  <si>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</si>
  <si>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</si>
  <si>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</si>
  <si>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</si>
  <si>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</si>
  <si>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</si>
  <si>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</si>
  <si>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</si>
  <si>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</si>
  <si>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</si>
  <si>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</si>
  <si>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</si>
  <si>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</si>
  <si>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</si>
  <si>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</si>
  <si>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</si>
  <si>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</si>
  <si>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</si>
  <si>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</si>
  <si>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</si>
  <si>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</si>
  <si>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</si>
  <si>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</si>
  <si>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</si>
  <si>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</si>
  <si>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</si>
  <si>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</si>
  <si>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</si>
  <si>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</si>
  <si>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</si>
  <si>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</si>
  <si>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</si>
  <si>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</si>
  <si>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</si>
  <si>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</si>
  <si>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</si>
  <si>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</si>
  <si>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</si>
  <si>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</si>
  <si>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</si>
  <si>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</si>
  <si>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</si>
  <si>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</si>
  <si>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</si>
  <si>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</si>
  <si>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</si>
  <si>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</si>
  <si>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</si>
  <si>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</si>
  <si>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</si>
  <si>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</si>
  <si>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</si>
  <si>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</si>
  <si>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</si>
  <si>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</si>
  <si>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</si>
  <si>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</si>
  <si>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</si>
  <si>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</si>
  <si>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</si>
  <si>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</si>
  <si>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</si>
  <si>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</si>
  <si>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</si>
  <si>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</si>
  <si>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</si>
  <si>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</si>
  <si>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</si>
  <si>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</si>
  <si>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</si>
  <si>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</si>
  <si>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</si>
  <si>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</si>
  <si>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</si>
  <si>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</si>
  <si>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</si>
  <si>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</si>
  <si>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</si>
  <si>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</si>
  <si>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</si>
  <si>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</si>
  <si>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</si>
  <si>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</si>
  <si>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</si>
  <si>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</si>
  <si>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</si>
  <si>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</si>
  <si>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</si>
  <si>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</si>
  <si>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</si>
  <si>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</si>
  <si>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</si>
  <si>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</si>
  <si>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</si>
  <si>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</si>
  <si>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</si>
  <si>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</si>
  <si>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</si>
  <si>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</si>
  <si>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</si>
  <si>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</si>
  <si>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</si>
  <si>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</si>
  <si>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</si>
  <si>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</si>
  <si>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</si>
  <si>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</si>
  <si>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</si>
  <si>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</si>
  <si>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</si>
  <si>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</si>
  <si>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</si>
  <si>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</si>
  <si>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</si>
  <si>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</si>
  <si>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</si>
  <si>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</si>
  <si>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</si>
  <si>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</si>
  <si>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</si>
  <si>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</si>
  <si>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</si>
  <si>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</si>
  <si>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</si>
  <si>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</si>
  <si>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</si>
  <si>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</si>
  <si>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</si>
  <si>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</si>
  <si>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</si>
  <si>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</si>
  <si>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</si>
  <si>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</si>
  <si>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</si>
  <si>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</si>
  <si>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</si>
  <si>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</si>
  <si>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</si>
  <si>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</si>
  <si>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</si>
  <si>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</si>
  <si>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</si>
  <si>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</si>
  <si>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</si>
  <si>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</si>
  <si>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</si>
  <si>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</si>
  <si>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</si>
  <si>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</si>
  <si>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</si>
  <si>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</si>
  <si>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</si>
  <si>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</si>
  <si>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</si>
  <si>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</si>
  <si>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</si>
  <si>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</si>
  <si>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</si>
  <si>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</si>
  <si>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</si>
  <si>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</si>
  <si>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</si>
  <si>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</si>
  <si>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</si>
  <si>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</si>
  <si>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</si>
  <si>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</si>
  <si>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</si>
  <si>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</si>
  <si>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</si>
  <si>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</si>
  <si>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</si>
  <si>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</si>
  <si>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</si>
  <si>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</si>
  <si>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</si>
  <si>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</si>
  <si>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</si>
  <si>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</si>
  <si>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</si>
  <si>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</si>
  <si>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</si>
  <si>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</si>
  <si>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</si>
  <si>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</si>
  <si>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</si>
  <si>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</si>
  <si>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</si>
  <si>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</si>
  <si>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</si>
  <si>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</si>
  <si>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</si>
  <si>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</si>
  <si>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</si>
  <si>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</si>
  <si>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</si>
  <si>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</si>
  <si>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</si>
  <si>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</si>
  <si>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</si>
  <si>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</si>
  <si>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</si>
  <si>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</si>
  <si>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</si>
  <si>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</si>
  <si>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</si>
  <si>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</si>
  <si>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</si>
  <si>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</si>
  <si>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</si>
  <si>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</si>
  <si>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</si>
  <si>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</si>
  <si>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</si>
  <si>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</si>
  <si>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</si>
  <si>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</si>
  <si>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</si>
  <si>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</si>
  <si>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</si>
  <si>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</si>
  <si>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</si>
  <si>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</si>
  <si>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</si>
  <si>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</si>
  <si>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</si>
  <si>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</si>
  <si>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</si>
  <si>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</si>
  <si>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</si>
  <si>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</si>
  <si>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</si>
  <si>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</si>
  <si>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</si>
  <si>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</si>
  <si>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</si>
  <si>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</si>
  <si>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</si>
  <si>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</si>
  <si>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</si>
  <si>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</si>
  <si>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</si>
  <si>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</si>
  <si>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</si>
  <si>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</si>
  <si>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</si>
  <si>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</si>
  <si>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</si>
  <si>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</si>
  <si>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</si>
  <si>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</si>
  <si>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</si>
  <si>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</si>
  <si>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</si>
  <si>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</si>
  <si>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</si>
  <si>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</si>
  <si>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</si>
  <si>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</si>
  <si>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</si>
  <si>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</si>
  <si>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</si>
  <si>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</si>
  <si>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</si>
  <si>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</si>
  <si>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</si>
  <si>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</si>
  <si>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</si>
  <si>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</si>
  <si>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</si>
  <si>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</si>
  <si>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</si>
  <si>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</si>
  <si>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</si>
  <si>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</si>
  <si>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</si>
  <si>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</si>
  <si>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</si>
  <si>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</si>
  <si>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</si>
  <si>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</si>
  <si>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</si>
  <si>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</si>
  <si>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</si>
  <si>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</si>
  <si>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</si>
  <si>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</si>
  <si>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</si>
  <si>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</si>
  <si>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</si>
  <si>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</si>
  <si>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</si>
  <si>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</si>
  <si>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</si>
  <si>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</si>
  <si>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</si>
  <si>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</si>
  <si>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</si>
  <si>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</si>
  <si>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</si>
  <si>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</si>
  <si>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</si>
  <si>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</si>
  <si>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</si>
  <si>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</si>
  <si>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</si>
  <si>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</si>
  <si>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</si>
  <si>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</si>
  <si>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</si>
  <si>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</si>
  <si>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</si>
  <si>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</si>
  <si>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</si>
  <si>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</si>
  <si>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</si>
  <si>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</si>
  <si>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</si>
  <si>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</si>
  <si>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</si>
  <si>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</si>
  <si>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</si>
  <si>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</si>
  <si>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</si>
  <si>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</si>
  <si>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</si>
  <si>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</si>
  <si>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</si>
  <si>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</si>
  <si>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</si>
  <si>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</si>
  <si>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</si>
  <si>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</si>
  <si>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</si>
  <si>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</si>
  <si>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</si>
  <si>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</si>
  <si>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</si>
  <si>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</si>
  <si>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</si>
  <si>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</si>
  <si>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</si>
  <si>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</si>
  <si>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</si>
  <si>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</si>
  <si>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</si>
  <si>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</si>
  <si>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</si>
  <si>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</si>
  <si>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</si>
  <si>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</si>
  <si>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</si>
  <si>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</si>
  <si>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</si>
  <si>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</si>
  <si>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</si>
  <si>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</si>
  <si>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</si>
  <si>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</si>
  <si>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</si>
  <si>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</si>
  <si>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</si>
  <si>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</si>
  <si>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</si>
  <si>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</si>
  <si>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</si>
  <si>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</si>
  <si>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</si>
  <si>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</si>
  <si>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</si>
  <si>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</si>
  <si>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</si>
  <si>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</si>
  <si>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</si>
  <si>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</si>
  <si>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</si>
  <si>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</si>
  <si>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</si>
  <si>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</si>
  <si>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</si>
  <si>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</si>
  <si>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</si>
  <si>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</si>
  <si>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</si>
  <si>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</si>
  <si>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</si>
  <si>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</si>
  <si>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</si>
  <si>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</si>
  <si>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</si>
  <si>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</si>
  <si>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</si>
  <si>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</si>
  <si>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</si>
  <si>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</si>
  <si>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</si>
  <si>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</si>
  <si>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</si>
  <si>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</si>
  <si>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</si>
  <si>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</si>
  <si>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</si>
  <si>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</si>
  <si>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</si>
  <si>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</si>
  <si>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</si>
  <si>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</si>
  <si>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</si>
  <si>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</si>
  <si>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</si>
  <si>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</si>
  <si>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</si>
  <si>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</si>
  <si>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</si>
  <si>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</si>
  <si>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</si>
  <si>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</si>
  <si>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</si>
  <si>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</si>
  <si>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</si>
  <si>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</si>
  <si>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</si>
  <si>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</si>
  <si>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</si>
  <si>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</si>
  <si>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</si>
  <si>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</si>
  <si>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</si>
  <si>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</si>
  <si>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</si>
  <si>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</si>
  <si>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</si>
  <si>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</si>
  <si>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</si>
  <si>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</si>
  <si>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</si>
  <si>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</si>
  <si>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</si>
  <si>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</si>
  <si>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</si>
  <si>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Years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</si>
  <si>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</si>
  <si>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</si>
  <si>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</si>
  <si>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</si>
  <si>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</si>
  <si>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</si>
  <si>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</si>
  <si>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</si>
  <si>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</si>
  <si>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</si>
  <si>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</si>
  <si>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</si>
  <si>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</si>
  <si>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</si>
  <si>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</si>
  <si>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</si>
  <si>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</si>
  <si>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</si>
  <si>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</si>
  <si>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</si>
  <si>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</si>
  <si>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</si>
  <si>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</si>
  <si>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</si>
  <si>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</si>
  <si>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</si>
  <si>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</si>
  <si>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</si>
  <si>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</si>
  <si>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</si>
  <si>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</si>
  <si>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</si>
  <si>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</si>
  <si>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</si>
  <si>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</si>
  <si>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</si>
  <si>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</si>
  <si>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</si>
  <si>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</si>
  <si>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</si>
  <si>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</si>
  <si>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</si>
  <si>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</si>
  <si>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</si>
  <si>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</si>
  <si>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</si>
  <si>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</si>
  <si>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</si>
  <si>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</si>
  <si>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</si>
  <si>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</si>
  <si>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</si>
  <si>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</si>
  <si>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</si>
  <si>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</si>
  <si>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</si>
  <si>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</si>
  <si>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</si>
  <si>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</si>
  <si>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</si>
  <si>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</si>
  <si>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</si>
  <si>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</si>
  <si>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</si>
  <si>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</si>
  <si>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</si>
  <si>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</si>
  <si>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</si>
  <si>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</si>
  <si>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</si>
  <si>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</si>
  <si>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</si>
  <si>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</si>
  <si>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</si>
  <si>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</si>
  <si>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</si>
  <si>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</si>
  <si>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</si>
  <si>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</si>
  <si>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</si>
  <si>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</si>
  <si>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</si>
  <si>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</si>
  <si>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</si>
  <si>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</si>
  <si>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</si>
  <si>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</si>
  <si>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</si>
  <si>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</si>
  <si>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</si>
  <si>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19th century's most notorious literary characters, out of step with the times, find comradery as roommates in modern day Los Angeles.</t>
  </si>
  <si>
    <t>Mean</t>
  </si>
  <si>
    <t>Maximum</t>
  </si>
  <si>
    <t>Median</t>
  </si>
  <si>
    <t>Minimum</t>
  </si>
  <si>
    <t>Variance</t>
  </si>
  <si>
    <t>Standard Deviation</t>
  </si>
  <si>
    <t>Successful</t>
  </si>
  <si>
    <t>Failed</t>
  </si>
  <si>
    <t>There is more variability with the successful campaigns but this does not eliminate the outliers (the standard deviation is to high), for which I would do a quartiles analysis.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</si>
</sst>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1" fillId="0" borderId="0" xfId="2" applyFont="1" applyAlignment="1">
      <alignment horizontal="center"/>
    </xf>
    <xf numFmtId="44" fontId="0" fillId="0" borderId="0" xfId="2" applyFont="1"/>
    <xf numFmtId="15" fontId="1" fillId="0" borderId="0" xfId="0" applyNumberFormat="1" applyFont="1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5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2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0-4376-9E21-EC0A138B066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0-4376-9E21-EC0A138B066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0-4376-9E21-EC0A138B066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0-4376-9E21-EC0A138B0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431279"/>
        <c:axId val="1049438767"/>
      </c:barChart>
      <c:catAx>
        <c:axId val="104943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38767"/>
        <c:crosses val="autoZero"/>
        <c:auto val="1"/>
        <c:lblAlgn val="ctr"/>
        <c:lblOffset val="100"/>
        <c:noMultiLvlLbl val="0"/>
      </c:catAx>
      <c:valAx>
        <c:axId val="104943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3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2-4F7A-A5E1-A4655D05257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12-4F7A-A5E1-A4655D05257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2-4F7A-A5E1-A4655D05257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12-4F7A-A5E1-A4655D052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439599"/>
        <c:axId val="1049448335"/>
      </c:barChart>
      <c:catAx>
        <c:axId val="104943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48335"/>
        <c:crosses val="autoZero"/>
        <c:auto val="1"/>
        <c:lblAlgn val="ctr"/>
        <c:lblOffset val="100"/>
        <c:noMultiLvlLbl val="0"/>
      </c:catAx>
      <c:valAx>
        <c:axId val="104944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3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1.xlsx]Date pivot!PivotTable3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AE-4C6D-B7EB-BDF2015926A3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AE-4C6D-B7EB-BDF2015926A3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AE-4C6D-B7EB-BDF2015926A3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AE-4C6D-B7EB-BDF201592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662399"/>
        <c:axId val="1049663231"/>
      </c:lineChart>
      <c:catAx>
        <c:axId val="104966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63231"/>
        <c:crosses val="autoZero"/>
        <c:auto val="1"/>
        <c:lblAlgn val="ctr"/>
        <c:lblOffset val="100"/>
        <c:noMultiLvlLbl val="0"/>
      </c:catAx>
      <c:valAx>
        <c:axId val="104966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6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1159230096238"/>
          <c:y val="0.15782407407407409"/>
          <c:w val="0.88498840769903764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0.12195121951219512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3-45E5-BC40-476CCD4A30F1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0.43902439024390244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3-45E5-BC40-476CCD4A30F1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0.43902439024390244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F3-45E5-BC40-476CCD4A30F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3960256"/>
        <c:axId val="1423959008"/>
      </c:lineChart>
      <c:catAx>
        <c:axId val="142396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959008"/>
        <c:crosses val="autoZero"/>
        <c:auto val="1"/>
        <c:lblAlgn val="ctr"/>
        <c:lblOffset val="100"/>
        <c:noMultiLvlLbl val="0"/>
      </c:catAx>
      <c:valAx>
        <c:axId val="14239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96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17</xdr:row>
      <xdr:rowOff>109537</xdr:rowOff>
    </xdr:from>
    <xdr:to>
      <xdr:col>14</xdr:col>
      <xdr:colOff>180975</xdr:colOff>
      <xdr:row>31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3D1AA-F95A-42B7-AB40-52ECA1485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157162</xdr:rowOff>
    </xdr:from>
    <xdr:to>
      <xdr:col>14</xdr:col>
      <xdr:colOff>57150</xdr:colOff>
      <xdr:row>18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A5AFE-6752-42AB-A980-E4C76D167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80962</xdr:rowOff>
    </xdr:from>
    <xdr:to>
      <xdr:col>17</xdr:col>
      <xdr:colOff>95250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0025C-7FF0-4C53-82AB-A685726FE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14</xdr:row>
      <xdr:rowOff>90487</xdr:rowOff>
    </xdr:from>
    <xdr:to>
      <xdr:col>5</xdr:col>
      <xdr:colOff>714375</xdr:colOff>
      <xdr:row>28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E8A51-2319-409D-ADFB-23A68502F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epulveda" refreshedDate="44267.853939930559" createdVersion="6" refreshedVersion="6" minRefreshableVersion="3" recordCount="4114" xr:uid="{36826B72-0610-40D7-A870-62A601022C2B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x v="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x v="5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x v="6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x v="7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x v="8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x v="9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x v="1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x v="1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x v="12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x v="13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x v="1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x v="15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x v="16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x v="17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x v="18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x v="19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x v="2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x v="21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x v="22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x v="23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x v="2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x v="25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x v="26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x v="2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x v="28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x v="29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x v="3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x v="31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x v="3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x v="33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x v="34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x v="35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x v="36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x v="37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x v="3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x v="3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x v="4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x v="4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x v="42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x v="4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x v="44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x v="45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x v="4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x v="4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x v="48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x v="49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x v="5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x v="5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x v="52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x v="5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x v="54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x v="55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x v="56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x v="57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x v="58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x v="59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x v="6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x v="6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x v="62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x v="63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x v="6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x v="65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x v="66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x v="67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x v="68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x v="69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x v="7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x v="7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x v="72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x v="73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x v="74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x v="7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x v="76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x v="7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x v="78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x v="79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x v="8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x v="8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x v="82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x v="83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x v="84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x v="85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x v="8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x v="8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x v="88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x v="8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x v="9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x v="9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x v="9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x v="9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x v="94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x v="9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x v="96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x v="97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x v="98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x v="99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x v="10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x v="10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x v="10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x v="103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x v="104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x v="105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x v="106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x v="107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x v="108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x v="109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x v="11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x v="11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x v="11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x v="113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x v="114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x v="115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x v="11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x v="117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x v="118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x v="119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x v="12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x v="12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x v="123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x v="125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x v="126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x v="127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x v="128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x v="13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x v="135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x v="138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x v="139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x v="14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x v="14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x v="144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x v="145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x v="146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x v="148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x v="149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x v="15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x v="151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x v="15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x v="15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x v="154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x v="15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x v="156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x v="157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x v="159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x v="161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x v="162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x v="164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x v="166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x v="167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x v="168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x v="169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x v="17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x v="17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x v="175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x v="177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x v="179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x v="18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x v="18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x v="18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x v="184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x v="185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x v="187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x v="18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x v="19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x v="191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x v="192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x v="194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x v="196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x v="197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x v="198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x v="200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x v="201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x v="20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x v="204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x v="205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x v="207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x v="21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x v="211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x v="21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x v="21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x v="214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x v="215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x v="216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x v="217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x v="218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x v="21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x v="2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x v="222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x v="226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x v="2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x v="232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x v="234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x v="237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x v="239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x v="240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x v="241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x v="24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x v="243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x v="24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x v="245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x v="246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x v="247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x v="248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x v="249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x v="250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x v="251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x v="252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x v="253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x v="25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x v="255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x v="256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x v="25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x v="258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x v="259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x v="260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x v="261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x v="262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x v="263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x v="26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x v="265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x v="266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x v="267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x v="26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x v="269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x v="270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x v="271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x v="272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x v="273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x v="27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x v="27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x v="276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x v="277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x v="278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x v="27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x v="280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x v="281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x v="282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x v="2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x v="28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x v="285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x v="286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x v="287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x v="288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x v="289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x v="29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x v="291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x v="292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x v="29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x v="29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x v="295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x v="296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x v="297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x v="298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x v="299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x v="300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x v="301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x v="3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x v="303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x v="30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x v="305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x v="306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x v="307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x v="308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x v="309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x v="310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x v="31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x v="312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x v="313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x v="31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x v="315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x v="316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x v="31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x v="31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x v="319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x v="32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x v="321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x v="322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x v="32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x v="32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x v="325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x v="326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x v="32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x v="328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x v="329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x v="330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x v="331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x v="332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x v="333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x v="33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x v="335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x v="336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x v="337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x v="338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x v="339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x v="340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x v="34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x v="34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x v="34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x v="34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x v="345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x v="346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x v="34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x v="348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x v="349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x v="35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x v="35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x v="352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x v="353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x v="35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x v="355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x v="35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x v="357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x v="358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x v="359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x v="36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x v="361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x v="362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x v="363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x v="36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x v="365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x v="366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x v="367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x v="368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x v="369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x v="370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x v="371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x v="37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x v="373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x v="37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x v="375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x v="376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x v="377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x v="378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x v="379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x v="38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x v="38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x v="382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x v="38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x v="38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x v="385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x v="386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x v="387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x v="388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x v="389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x v="39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x v="39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x v="39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x v="393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x v="39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x v="395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x v="396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x v="397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x v="398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x v="399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x v="400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x v="401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x v="402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x v="403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x v="40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x v="405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x v="40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x v="407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x v="408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x v="409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x v="41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x v="411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x v="412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x v="413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x v="41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x v="415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x v="416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x v="417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x v="418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x v="419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x v="42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x v="421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x v="422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x v="423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x v="424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x v="42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x v="426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x v="428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x v="430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x v="431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x v="432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x v="43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x v="43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x v="438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x v="44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x v="442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x v="443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x v="444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x v="44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x v="446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x v="447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x v="448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x v="44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x v="450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x v="452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x v="45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x v="454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x v="45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x v="456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x v="458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x v="459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x v="46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x v="463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x v="464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x v="46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x v="466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x v="467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x v="470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x v="471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x v="47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x v="47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x v="474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x v="476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x v="479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x v="480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x v="481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x v="48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x v="483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x v="484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x v="48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x v="486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x v="489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x v="494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x v="496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x v="497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x v="498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x v="499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x v="500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x v="502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x v="50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x v="504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x v="50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x v="506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x v="507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x v="508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x v="509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x v="511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x v="51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x v="513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x v="514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x v="51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x v="517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x v="519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x v="52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x v="521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x v="522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x v="523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x v="524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x v="525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x v="52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x v="527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x v="528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x v="529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x v="53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x v="531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x v="532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x v="533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x v="534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x v="53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x v="53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x v="537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x v="538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x v="539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x v="54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x v="541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x v="54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x v="54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x v="544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x v="545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x v="54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x v="548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x v="549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x v="550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x v="551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x v="55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x v="554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x v="556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x v="55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x v="559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x v="56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x v="561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x v="563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x v="564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x v="566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x v="568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x v="569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x v="57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x v="571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x v="57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x v="574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x v="5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x v="576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x v="57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x v="578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x v="579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x v="58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x v="583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x v="584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x v="586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x v="58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x v="588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x v="589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x v="590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x v="591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x v="592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x v="59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x v="594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x v="59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x v="596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x v="59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x v="598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x v="599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x v="6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x v="60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x v="60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x v="60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x v="606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x v="608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x v="609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x v="61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x v="61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x v="619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x v="62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x v="621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x v="622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x v="626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x v="62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x v="629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x v="63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x v="63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x v="633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x v="634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x v="635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x v="636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x v="638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x v="639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x v="64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x v="641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x v="642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x v="64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x v="644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x v="645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x v="646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x v="647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x v="64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x v="649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x v="650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x v="65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x v="65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x v="65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x v="654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x v="655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x v="656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x v="657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x v="65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x v="65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x v="660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x v="661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x v="662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x v="663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x v="664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x v="665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x v="666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x v="667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x v="66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x v="669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x v="670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x v="671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x v="672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x v="67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x v="674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x v="675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x v="676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x v="677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x v="67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x v="67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x v="680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x v="68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x v="682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x v="68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x v="684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x v="685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x v="687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x v="68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x v="689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x v="690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x v="691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x v="69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x v="693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x v="694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x v="695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x v="696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x v="697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x v="69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x v="69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x v="700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x v="70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x v="70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x v="703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x v="704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x v="705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x v="70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x v="70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x v="709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x v="711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x v="71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x v="713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x v="714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x v="71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x v="716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x v="717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x v="71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x v="71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x v="720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x v="721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x v="722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x v="723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x v="724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x v="725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x v="726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x v="727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x v="728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x v="72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x v="730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x v="73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x v="73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x v="733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x v="734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x v="735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x v="736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x v="73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x v="738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x v="73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x v="740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x v="741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x v="742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x v="743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x v="744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x v="745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x v="746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x v="747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x v="748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x v="74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x v="750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x v="751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x v="75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x v="753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x v="754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x v="755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x v="75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x v="757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x v="758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x v="75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x v="761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x v="763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x v="765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x v="767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x v="769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x v="771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x v="772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x v="773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x v="774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x v="775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x v="776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x v="77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x v="778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x v="779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x v="78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x v="78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x v="782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x v="783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x v="784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x v="785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x v="786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x v="787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x v="788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x v="78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x v="79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x v="79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x v="792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x v="79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x v="794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x v="79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x v="796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x v="797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x v="798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x v="799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x v="80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x v="80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x v="802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x v="80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x v="804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x v="805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x v="806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x v="80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x v="808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x v="809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x v="810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x v="8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x v="812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x v="813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x v="814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x v="815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x v="816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x v="817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x v="81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x v="819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x v="82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x v="82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x v="822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x v="823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x v="824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x v="825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x v="82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x v="827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x v="828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x v="829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x v="830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x v="83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x v="832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x v="833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x v="83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x v="835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x v="836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x v="837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x v="838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x v="839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x v="840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x v="84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x v="84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x v="843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x v="844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x v="845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x v="846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x v="847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x v="848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x v="849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x v="850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x v="85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x v="85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x v="853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x v="854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x v="855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x v="85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x v="857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x v="858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x v="859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x v="860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x v="861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x v="862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x v="86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x v="86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x v="86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x v="866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x v="867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x v="868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x v="869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x v="87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x v="871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x v="872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x v="87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x v="87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x v="876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x v="877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x v="878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x v="879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x v="880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x v="88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x v="882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x v="883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x v="88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x v="885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x v="886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x v="88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x v="889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x v="890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x v="891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x v="89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x v="893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x v="89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x v="895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x v="896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x v="898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x v="899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x v="90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x v="902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x v="90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x v="904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x v="905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x v="909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x v="910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x v="912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x v="9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x v="915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x v="917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x v="918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x v="919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x v="92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x v="922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x v="92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x v="924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x v="925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x v="928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x v="93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x v="93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x v="932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x v="93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x v="934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x v="93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x v="937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x v="938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x v="939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x v="94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x v="94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x v="942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x v="943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x v="944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x v="94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x v="946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x v="94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x v="94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x v="950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x v="951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x v="95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x v="953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x v="954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x v="955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x v="956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x v="957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x v="95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x v="959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x v="960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x v="96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x v="962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x v="963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x v="964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x v="965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x v="966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x v="967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x v="96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x v="969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x v="97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x v="971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x v="972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x v="973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x v="974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x v="975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x v="976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x v="977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x v="97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x v="979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x v="980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x v="981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x v="98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x v="983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x v="984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x v="985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x v="986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x v="987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x v="989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x v="99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x v="991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x v="99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x v="993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x v="994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x v="995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x v="996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x v="997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x v="99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x v="999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x v="100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x v="1001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x v="1002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x v="1003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x v="100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x v="1005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x v="1006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x v="1007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x v="100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x v="1009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x v="101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x v="1011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x v="101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x v="1013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x v="1014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x v="1015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x v="101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x v="1017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x v="101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x v="1019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x v="102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x v="1021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x v="1022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x v="1023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x v="1024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x v="102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x v="1026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x v="102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x v="1028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x v="1029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x v="1030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x v="1031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x v="103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x v="1033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x v="1034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x v="103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x v="103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x v="1037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x v="1038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x v="1039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x v="104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x v="1042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x v="104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x v="1044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x v="104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x v="1047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x v="1048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x v="1053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x v="106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x v="106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x v="106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x v="1065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x v="1066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x v="106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x v="1068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x v="106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x v="1070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x v="1072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x v="1073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x v="1074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x v="107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x v="1076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x v="107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x v="1078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x v="1079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x v="1080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x v="1081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x v="108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x v="1083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x v="1085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x v="1086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x v="1088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x v="1089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x v="109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x v="1091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x v="1092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x v="1093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x v="1094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x v="109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x v="1096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x v="109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x v="1098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x v="1099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x v="110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x v="1101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x v="1102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x v="1103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x v="1104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x v="110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x v="1106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x v="1108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x v="1109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x v="1110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x v="111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x v="1112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x v="1113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x v="1114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x v="111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x v="111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x v="11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x v="1118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x v="1119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x v="1121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x v="112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x v="1124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x v="1126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x v="1127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x v="112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x v="1129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x v="113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x v="113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x v="1133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x v="1134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x v="1135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x v="113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x v="1137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x v="113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x v="1139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x v="1143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x v="1145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x v="1146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x v="1148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x v="114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x v="115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x v="1152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x v="1153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x v="1154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x v="115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x v="1157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x v="1158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x v="116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x v="1162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x v="1165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x v="116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x v="1167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x v="1168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x v="116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x v="117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x v="1171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x v="1173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x v="1174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x v="117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x v="1176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x v="1178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x v="117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x v="1180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x v="1181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x v="118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x v="118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x v="1184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x v="118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x v="118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x v="1187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x v="118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x v="118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x v="119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x v="1191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x v="1192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x v="1193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x v="1194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x v="119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x v="119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x v="119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x v="119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x v="1199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x v="120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x v="120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x v="1202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x v="1203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x v="1204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x v="1205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x v="1206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x v="1207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x v="120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x v="1209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x v="121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x v="121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x v="1212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x v="121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x v="121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x v="1215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x v="121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x v="121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x v="1218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x v="121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x v="12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x v="1221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x v="1222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x v="1223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x v="1224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x v="1225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x v="1226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x v="1228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x v="1229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x v="1232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x v="123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x v="12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x v="1238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x v="1240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x v="124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x v="1242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x v="1243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x v="124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x v="1245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x v="124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x v="1247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x v="1248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x v="1249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x v="125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x v="125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x v="1252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x v="125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x v="1254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x v="1255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x v="1256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x v="1257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x v="125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x v="1259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x v="126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x v="126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x v="1262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x v="126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x v="126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x v="1265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x v="1266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x v="1267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x v="1268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x v="1269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x v="1270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x v="127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x v="1272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x v="127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x v="1274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x v="1275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x v="1276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x v="1277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x v="1278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x v="1279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x v="1280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x v="128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x v="1282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x v="128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x v="1284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x v="1285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x v="128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x v="1287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x v="1288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x v="1289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x v="129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x v="1291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x v="1292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x v="1293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x v="1294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x v="1295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x v="129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x v="1297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x v="1298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x v="1299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x v="1300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x v="130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x v="1302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x v="1303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x v="1304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x v="1305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x v="130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x v="1307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x v="130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x v="1309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x v="1310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x v="1311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x v="1312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x v="1313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x v="1314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x v="1315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x v="1316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x v="1317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x v="131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x v="1319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x v="1320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x v="132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x v="1322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x v="1323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x v="1324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x v="132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x v="1326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x v="1327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x v="132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x v="1329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x v="133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x v="133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x v="1334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x v="133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x v="1336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x v="1337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x v="133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x v="1339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x v="1341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x v="1342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x v="1343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x v="1344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x v="1345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x v="1346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x v="1347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x v="1348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x v="134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x v="135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x v="135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x v="1352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x v="1353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x v="1354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x v="135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x v="1356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x v="135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x v="1358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x v="135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x v="1360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x v="136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x v="1362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x v="1363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x v="136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x v="136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x v="136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x v="1367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x v="1368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x v="1369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x v="137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x v="137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x v="1372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x v="1373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x v="1374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x v="1375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x v="1376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x v="1377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x v="137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x v="1379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x v="138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x v="138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x v="1382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x v="1383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x v="138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x v="1385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x v="1386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x v="1387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x v="138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x v="1389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x v="139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x v="139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x v="139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x v="139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x v="1394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x v="1395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x v="1396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x v="1397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x v="1398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x v="1399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x v="140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x v="140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x v="1402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x v="1403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x v="1404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x v="1405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x v="1406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x v="1407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x v="1408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x v="141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x v="1411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x v="141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x v="1413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x v="1414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x v="1415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x v="1417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x v="1418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x v="1419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x v="142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x v="1421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x v="14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x v="1423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x v="1424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x v="1427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x v="1428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x v="1430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x v="1431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x v="1433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x v="1434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x v="143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x v="1436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x v="1437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x v="1438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x v="1439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x v="144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x v="1441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x v="1447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x v="145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x v="145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x v="1454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x v="145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x v="1456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x v="1461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x v="1462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x v="146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x v="146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x v="146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x v="1466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x v="1467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x v="1468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x v="1469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x v="1470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x v="1471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x v="147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x v="147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x v="147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x v="1475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x v="1476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x v="1477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x v="1478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x v="1479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x v="148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x v="1481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x v="1482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x v="1483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x v="1485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x v="148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x v="1488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x v="149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x v="1491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x v="1492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x v="1494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x v="1497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x v="1498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x v="1499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x v="150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x v="1501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x v="150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x v="1503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x v="1504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x v="1505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x v="150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x v="15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x v="1508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x v="150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x v="151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x v="1511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x v="1512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x v="1513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x v="151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x v="1515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x v="1516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x v="1517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x v="1518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x v="1519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x v="15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x v="1521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x v="1522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x v="152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x v="1524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x v="1525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x v="1526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x v="1527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x v="1528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x v="152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x v="153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x v="1531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x v="15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x v="1533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x v="1534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x v="153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x v="1536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x v="1537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x v="1538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x v="153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x v="154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x v="1541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x v="1542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x v="1543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x v="1545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x v="1546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x v="1548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x v="1549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x v="1550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x v="1552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3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5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x v="1556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x v="1557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x v="1558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x v="1559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x v="156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x v="156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2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x v="156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x v="1564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x v="156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x v="1566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x v="1567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x v="1568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9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x v="157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x v="157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x v="157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x v="157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x v="1574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x v="157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x v="1576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x v="1577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x v="1578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x v="1579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8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x v="1581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x v="1582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x v="1583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4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x v="1585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x v="1587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8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9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x v="159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x v="1591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2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x v="1593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x v="1594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x v="1595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x v="159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7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x v="1598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9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x v="1600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x v="160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x v="1602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x v="1603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x v="160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x v="1605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x v="1606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x v="1607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x v="1608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x v="1609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x v="1610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x v="16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x v="1612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x v="1613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x v="1614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x v="1615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x v="1616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x v="1617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x v="1618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x v="1619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x v="162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x v="162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x v="1622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x v="1623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x v="1624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x v="162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x v="1626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x v="1627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x v="162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x v="1629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x v="163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x v="163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x v="1632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x v="1633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x v="1634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x v="1635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x v="163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x v="1637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x v="1638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x v="1639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x v="1640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x v="1641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x v="1642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x v="1643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x v="1644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x v="1645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x v="1646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x v="164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x v="1648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x v="164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x v="1650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x v="165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x v="1652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x v="1653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x v="1654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x v="165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x v="1656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x v="165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x v="1658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x v="1659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x v="1660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x v="1661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x v="1662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x v="1663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x v="1664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x v="1665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x v="1666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x v="166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x v="166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x v="1669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x v="1670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x v="167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x v="1672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x v="1673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x v="1674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x v="1675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x v="1676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x v="167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x v="1678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x v="1679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x v="1680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x v="168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2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x v="1683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x v="168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x v="1685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x v="1686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x v="1687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x v="168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x v="1689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x v="1690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x v="169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x v="1692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x v="1693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x v="169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x v="1695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6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x v="1697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x v="1699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x v="1700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x v="1701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x v="1702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x v="1703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x v="1704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5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6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x v="1707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x v="1709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x v="171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x v="1711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2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x v="171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x v="1714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x v="171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x v="1716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x v="1717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x v="171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x v="1719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x v="1720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1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x v="172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x v="1723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x v="1724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x v="1725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x v="1726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x v="1727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x v="17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9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3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2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3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x v="1734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x v="173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x v="1736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x v="173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x v="173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x v="1739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4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x v="174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x v="174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x v="174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x v="1744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x v="1745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x v="1746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x v="1747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x v="1748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x v="1749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x v="175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x v="1751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x v="175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x v="175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x v="1754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x v="175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x v="1756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x v="1757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x v="175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x v="1759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x v="176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x v="1761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x v="1762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x v="1763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x v="1764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x v="1765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6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x v="1767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x v="1768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x v="1769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x v="177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x v="1771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x v="1772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x v="1773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x v="1774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x v="1775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x v="1776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x v="1777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x v="1778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x v="177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x v="178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x v="1781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x v="178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x v="178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x v="178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x v="1785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x v="1786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x v="1787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x v="1788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x v="1789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x v="179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x v="1791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x v="1792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x v="1793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x v="1794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x v="1795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x v="1796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x v="1797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x v="1798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x v="1799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x v="180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x v="1801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x v="1802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x v="1803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x v="1804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x v="1805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x v="1806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x v="1807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x v="1808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x v="1809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x v="181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x v="1811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x v="1812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3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x v="1814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5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x v="1816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x v="1817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8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x v="1819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x v="18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x v="182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x v="1822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x v="1823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x v="182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x v="1825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x v="182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x v="1827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x v="1828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x v="1829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x v="1830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x v="183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x v="1832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x v="1833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x v="1834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x v="1835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x v="1836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x v="18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x v="1838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x v="1839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x v="1840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x v="184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x v="1842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x v="1843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x v="1844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x v="1845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x v="1846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x v="1847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x v="1848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x v="1849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x v="185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x v="185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x v="1852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x v="1853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x v="185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x v="1855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x v="1856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x v="1857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x v="1858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x v="1859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x v="1860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x v="1862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x v="1863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x v="1864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x v="1865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x v="1866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x v="1867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x v="186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9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x v="187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x v="187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x v="1872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x v="1873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x v="1874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x v="1875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6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7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x v="1879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x v="1880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x v="1881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x v="1882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x v="1883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x v="188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x v="1885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x v="188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x v="1887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x v="1888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x v="1889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x v="1890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x v="1891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x v="1892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x v="1893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x v="189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x v="1895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x v="1896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x v="18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x v="1898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x v="1899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x v="190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x v="1901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x v="1902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x v="1903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x v="1904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x v="190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x v="190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x v="1907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x v="1908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x v="190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x v="191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x v="1911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x v="1912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x v="1913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x v="1914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x v="1915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x v="1916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x v="1917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x v="1918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x v="191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x v="1920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x v="1921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x v="1922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x v="1923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x v="192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x v="1925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x v="1926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x v="1927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x v="1928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x v="1929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x v="193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x v="193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x v="1932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x v="1933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x v="193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x v="1935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x v="193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x v="193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x v="1938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x v="1939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x v="194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x v="194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x v="1942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x v="194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x v="1944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x v="1945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x v="1946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x v="1947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x v="1948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x v="1949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x v="195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x v="195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x v="1952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x v="1953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x v="1954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x v="1955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x v="1956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x v="1957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x v="1958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x v="1959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x v="196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x v="196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x v="1962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x v="196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x v="1964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x v="1965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x v="1966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x v="1967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x v="196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x v="1969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x v="197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x v="1971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x v="1972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x v="1973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x v="1974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x v="1975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x v="1976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x v="1977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x v="1978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x v="1979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x v="198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x v="198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x v="1983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x v="198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x v="198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x v="1986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x v="1987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x v="1988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x v="1989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x v="1990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x v="199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x v="1992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3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4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x v="1995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6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7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x v="1998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x v="1999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x v="200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x v="200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x v="200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x v="2003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x v="2004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x v="2005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x v="200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x v="2007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x v="2008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x v="2009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x v="201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x v="2011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x v="2012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x v="2013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x v="201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x v="2015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x v="2016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x v="2017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x v="201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x v="2019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x v="202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x v="202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x v="202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x v="2023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x v="2024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x v="2025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x v="2026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x v="2027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x v="2028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x v="2029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x v="20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x v="203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x v="203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x v="203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x v="2034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x v="2035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x v="2036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x v="2037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x v="2038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x v="2039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x v="204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x v="2041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x v="2042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x v="204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x v="2044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x v="2045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x v="204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x v="2047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x v="2048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x v="2049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x v="205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x v="205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x v="205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x v="2053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x v="2054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x v="2055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x v="2056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x v="2057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x v="205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x v="2059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x v="206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x v="206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x v="206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x v="2063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x v="2064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x v="2065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x v="2066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x v="2067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x v="2068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x v="2069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x v="207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x v="207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x v="207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x v="2073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x v="2074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x v="2075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x v="2076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x v="2077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x v="2078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x v="2079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x v="208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x v="208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x v="2082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x v="2083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x v="208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x v="2085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x v="208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x v="2087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x v="2088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x v="2089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x v="2090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x v="2091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x v="2092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x v="209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x v="209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x v="2095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x v="209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x v="2097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x v="2098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x v="2099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x v="210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x v="210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x v="2102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x v="2103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x v="210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x v="2105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x v="2106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x v="2107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x v="2108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x v="2109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x v="211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x v="2111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x v="2112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x v="2113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x v="21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x v="2115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x v="211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x v="2117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x v="2118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x v="211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x v="2120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x v="2121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x v="212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x v="2123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x v="2124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x v="2125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x v="2126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x v="212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x v="2128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x v="2129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x v="2130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x v="2131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x v="213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x v="21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x v="213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x v="213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x v="2136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x v="213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x v="2138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x v="2139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x v="2140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1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x v="2142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x v="2143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x v="2144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x v="2145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x v="2146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x v="214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x v="2148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9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x v="2150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x v="2151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x v="2152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x v="215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x v="2154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x v="2155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x v="2156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x v="215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x v="2158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x v="2159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x v="2160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x v="216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x v="2162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x v="2163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x v="2164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x v="2165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x v="2166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x v="2167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x v="2168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x v="2169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x v="217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x v="217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x v="217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x v="217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x v="2174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x v="2175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x v="2176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x v="217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x v="2178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x v="2179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x v="218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x v="218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x v="218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x v="218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x v="2184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x v="2185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x v="218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x v="218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x v="2188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x v="2189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x v="2190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x v="219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x v="219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x v="2193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x v="2194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x v="2195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x v="2196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x v="2197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x v="2198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x v="2199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x v="220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x v="2201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x v="2202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x v="2203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x v="220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x v="220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x v="2206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x v="2207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x v="2208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x v="2209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x v="221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x v="221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x v="2212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x v="2213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x v="2214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x v="22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x v="2216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x v="2217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x v="2218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x v="2219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x v="2220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x v="2221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x v="222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x v="2223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x v="2224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x v="2225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x v="2226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x v="222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x v="2228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x v="2229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x v="2230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x v="2231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x v="22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x v="223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x v="2234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x v="2235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x v="2236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x v="2237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x v="2238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x v="2239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x v="2240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x v="224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x v="224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x v="224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x v="2244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x v="2245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x v="2246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x v="2247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x v="2248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x v="2249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x v="2250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x v="225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x v="225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x v="225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x v="2254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x v="2255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x v="2256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x v="2257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x v="2258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x v="2259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x v="2260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x v="226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x v="226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x v="226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x v="2264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x v="2265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x v="226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x v="2267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x v="2268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x v="2269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x v="227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x v="2271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x v="227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x v="2273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x v="2274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x v="2275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x v="2276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x v="2277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x v="227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x v="2279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x v="228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x v="228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x v="2282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x v="228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x v="2284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x v="2285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x v="2286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x v="2287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x v="2288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x v="2289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x v="229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x v="229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x v="2292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x v="2293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x v="22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x v="229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x v="2296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x v="2297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x v="2298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x v="2299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x v="2300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x v="2301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x v="2302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x v="2303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x v="230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x v="2305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x v="2306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x v="2307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x v="2308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x v="2309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x v="2310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x v="231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x v="2312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x v="2313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x v="23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x v="231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x v="2316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x v="2317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x v="231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x v="2319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x v="232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x v="232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x v="2322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x v="232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x v="2324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x v="2325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x v="2326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x v="2327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x v="232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x v="2329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x v="233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x v="2331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x v="2332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x v="23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x v="2334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x v="2335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x v="2336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x v="233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x v="2338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x v="2339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x v="2340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41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2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x v="2343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x v="2344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5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x v="2346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x v="234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x v="2348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9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5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x v="2351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2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3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x v="2354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x v="235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6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8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x v="2359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x v="236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61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x v="2362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3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4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5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x v="2366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x v="236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x v="2368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9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x v="237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7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x v="2372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x v="2373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x v="2374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5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x v="237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8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9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x v="238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x v="2381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x v="2382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x v="2383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x v="2384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x v="2385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6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x v="238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x v="23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x v="2389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9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x v="2391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2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x v="2393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x v="2394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5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x v="2396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8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9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40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x v="2401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x v="240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x v="2403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4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x v="2405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x v="24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x v="2407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x v="2408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x v="240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1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x v="241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2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x v="241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x v="2414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x v="2415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x v="2416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7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x v="2418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x v="2420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x v="242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x v="2422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x v="2423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x v="242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x v="2425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6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x v="2427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x v="2428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x v="242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x v="2430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x v="243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x v="2432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3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x v="2434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x v="2435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x v="2436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7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x v="2438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x v="2440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x v="2441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x v="2442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x v="244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x v="2444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x v="2445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x v="244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x v="2447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x v="244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x v="2449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x v="2450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x v="245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x v="2452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x v="245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x v="2454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x v="2455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x v="2456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x v="2457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x v="2458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x v="2459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x v="2460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x v="2461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x v="2462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x v="2463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x v="246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x v="2465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x v="2466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x v="2467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x v="2468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x v="2469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x v="2470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x v="2471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x v="2472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x v="2473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x v="247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x v="2475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x v="2476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x v="2477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x v="2478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x v="2479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x v="248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x v="2481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x v="2482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x v="2483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x v="248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x v="2485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x v="248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x v="248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x v="2488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x v="2489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x v="2490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x v="2491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x v="2492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x v="2493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x v="249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x v="249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x v="2496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x v="2497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x v="249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x v="2499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x v="2500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x v="2501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x v="250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3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5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x v="2506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7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8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x v="2509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x v="251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11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12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3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x v="251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x v="251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6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x v="2517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8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x v="2519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2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x v="252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x v="252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x v="252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x v="2524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x v="252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x v="252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x v="2527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x v="2528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x v="2529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x v="253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x v="253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x v="2532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x v="253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x v="2534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x v="25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x v="253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x v="2537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x v="2538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x v="2539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x v="2540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x v="2541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x v="2542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x v="2543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x v="25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x v="254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x v="254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x v="2547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x v="2548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x v="2549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x v="255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x v="2551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x v="2552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x v="255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x v="2554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x v="255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x v="2556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x v="2557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x v="2558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x v="2559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x v="256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61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x v="2562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3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4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x v="2565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6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x v="2567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x v="2568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x v="256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x v="2570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x v="2571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72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3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4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5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6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7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8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x v="257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x v="258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x v="2581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x v="2582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x v="2583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4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x v="2585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x v="2586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x v="2587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x v="2588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x v="258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9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x v="2591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x v="2592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3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x v="2594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x v="259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x v="2596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x v="2597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x v="2598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x v="259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x v="2600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x v="260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x v="26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x v="26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x v="2604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x v="2605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x v="260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x v="260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x v="2608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x v="260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x v="2610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x v="2611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x v="261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x v="2613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x v="2614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x v="2615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x v="261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x v="2617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x v="2618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x v="2619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x v="262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x v="2621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x v="262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x v="262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x v="2624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x v="2625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x v="262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x v="2627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x v="2628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x v="2629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x v="2630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x v="2631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x v="263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x v="263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x v="263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x v="2635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x v="26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x v="2637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x v="2638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x v="263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x v="264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x v="264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4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x v="2643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x v="2644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x v="2645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x v="264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x v="264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x v="2648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x v="2649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x v="2650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x v="2651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x v="2652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x v="2653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x v="2654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x v="2655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x v="265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x v="265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x v="2658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x v="2659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x v="266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x v="2661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x v="2662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x v="2663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x v="266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x v="2665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x v="2666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x v="266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x v="266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x v="2669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x v="2670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x v="267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x v="267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x v="267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x v="2674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x v="2675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x v="267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x v="267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x v="2678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x v="2679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x v="268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x v="2681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x v="2682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x v="2683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x v="2684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x v="2685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6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7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x v="2688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x v="268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x v="2690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x v="2691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x v="2692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x v="269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x v="2694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x v="2695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x v="269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x v="269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x v="2698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x v="2700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x v="270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x v="2702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x v="2703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x v="2704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x v="2705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x v="2706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x v="2707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x v="270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x v="2709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x v="2710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x v="271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x v="2712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x v="2713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x v="2714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x v="2715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x v="27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x v="2717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x v="271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x v="2719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x v="2720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x v="272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x v="272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x v="2723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x v="2724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x v="272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x v="272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x v="2727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x v="2728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x v="2729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x v="27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x v="273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x v="2732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x v="2733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x v="2734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x v="2735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x v="2736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x v="2737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x v="2738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x v="2739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x v="274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x v="2741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x v="2742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43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x v="2744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x v="274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x v="274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x v="2747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x v="2748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x v="274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5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5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x v="2752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x v="2753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4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x v="2755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x v="275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x v="2757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x v="2758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x v="275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6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x v="276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x v="2762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x v="2763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x v="2764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5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x v="276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x v="2767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x v="2768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x v="276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x v="277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7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72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x v="2773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x v="277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x v="27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x v="2776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x v="2777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x v="2778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x v="277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8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x v="2781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x v="2782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x v="2783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x v="2784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x v="2785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x v="278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x v="2787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x v="2788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x v="2789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x v="279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x v="2791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x v="2792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x v="2793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x v="2794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x v="279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x v="279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x v="2797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x v="279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x v="2799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x v="2800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x v="280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x v="280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x v="280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x v="2804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x v="2805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x v="280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x v="2807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x v="280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x v="280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x v="2810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x v="2811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x v="2812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x v="2813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x v="2814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x v="2815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x v="281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x v="2817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x v="2818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x v="2819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x v="2820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x v="2821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x v="2822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x v="2823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x v="2824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x v="2825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x v="282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x v="282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x v="2828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x v="2829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x v="283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x v="2831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x v="2832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x v="2833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x v="2834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x v="2835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x v="283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x v="283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x v="2838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x v="2839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x v="284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x v="284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42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43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x v="2844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x v="2845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7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x v="2848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x v="2849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x v="2850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51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x v="2852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5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x v="2854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x v="2855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x v="285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x v="2857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8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x v="2859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x v="2860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x v="2861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x v="2862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x v="2863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x v="2864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5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x v="286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x v="2867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x v="2868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x v="2869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x v="2870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x v="2871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72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x v="287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x v="2874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x v="2875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x v="2877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x v="2878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x v="287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x v="288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81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x v="288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x v="2883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x v="2884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x v="2885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x v="288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x v="2887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8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x v="2889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x v="2890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x v="2891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x v="2892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x v="2893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4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x v="289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x v="289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x v="2897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x v="2898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9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x v="2900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x v="2901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x v="2902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x v="2903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x v="2904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x v="2905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x v="290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x v="2907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x v="290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x v="2909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x v="291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x v="2911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x v="2912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x v="2913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x v="2914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x v="2915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x v="291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x v="2917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x v="2918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x v="291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x v="292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x v="2921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x v="2922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x v="2923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x v="2924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x v="2925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x v="2926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x v="2927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x v="2928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x v="2929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x v="293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x v="2931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x v="2932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x v="2933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x v="2934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x v="2935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x v="2936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x v="2937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x v="2938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x v="2939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x v="29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x v="294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x v="2942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43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x v="2944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5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x v="2946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x v="2947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x v="294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x v="2949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5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x v="2951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x v="295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x v="2953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4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x v="295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x v="2956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x v="2957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9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6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x v="2961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x v="2962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x v="296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x v="2964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x v="2965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x v="296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x v="2967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x v="2968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x v="296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x v="2970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x v="2971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x v="297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x v="2973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x v="2974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x v="2975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x v="297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x v="297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x v="2978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x v="2979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x v="298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x v="2981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x v="298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x v="298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x v="2984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x v="2985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x v="2986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x v="2987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x v="298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x v="2989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x v="299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x v="299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x v="299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x v="2993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x v="299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x v="2995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x v="299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x v="2997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x v="299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x v="299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x v="300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x v="3001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x v="3002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x v="300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x v="3004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x v="3005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x v="3006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x v="3007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x v="300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x v="300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x v="3010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x v="3011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x v="3012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x v="3013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x v="3014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x v="3015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x v="3016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x v="3017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x v="301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x v="3019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x v="302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x v="3021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x v="302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x v="3023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x v="3024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x v="3025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x v="302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x v="3027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x v="302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x v="3029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x v="303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x v="3031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x v="3032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x v="303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x v="3034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x v="3035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x v="3036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x v="3037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x v="30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x v="303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x v="3040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x v="3041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x v="3042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x v="3043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x v="3044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x v="3045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x v="3046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x v="3047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x v="304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x v="3049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x v="3050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x v="305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x v="3052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x v="305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54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x v="3055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6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7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x v="305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x v="3059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x v="3060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61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x v="3062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x v="3063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x v="3064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x v="306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x v="3066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x v="3067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x v="306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x v="3069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x v="3070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x v="307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x v="307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x v="3073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x v="3074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x v="3075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x v="3076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x v="3077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x v="307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x v="3079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x v="3080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x v="3081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82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x v="308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x v="3084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x v="3085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x v="3086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x v="3087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x v="308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x v="308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x v="309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x v="3091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x v="3092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x v="309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x v="3094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x v="3095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x v="3096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x v="3097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x v="309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x v="3099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x v="3100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x v="3101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x v="310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x v="3103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x v="3104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x v="3105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x v="3106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x v="310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x v="310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x v="3109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x v="31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x v="31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x v="311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x v="3113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14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x v="3115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x v="3116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x v="3117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x v="311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x v="3119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x v="312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x v="3121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x v="312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x v="3123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x v="3124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25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x v="3126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7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x v="3128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x v="3129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x v="3130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x v="3131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x v="3132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x v="3133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x v="3134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x v="3135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x v="313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x v="3137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8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x v="3139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x v="3140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x v="314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x v="3142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43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x v="3144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45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x v="314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x v="3147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x v="3148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x v="3149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x v="3150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x v="3151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x v="3152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x v="3153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x v="3154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x v="315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x v="315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x v="3157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x v="3158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x v="3159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x v="3160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x v="316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x v="3162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x v="316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x v="3164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x v="3165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x v="316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x v="3167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x v="3168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x v="3169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x v="3170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x v="3171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x v="3172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x v="317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x v="3174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x v="3175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x v="317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x v="3177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x v="3178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x v="3179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x v="3180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x v="3181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x v="3182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x v="3183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x v="318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x v="3185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x v="318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x v="3187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x v="3188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x v="3189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9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x v="3191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x v="3192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x v="3193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94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x v="3195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x v="3196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x v="3197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x v="3198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x v="3199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x v="320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x v="3201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x v="3202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x v="3203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204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x v="320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206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x v="3207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x v="3208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x v="3209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x v="3210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x v="3211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x v="321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x v="3213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x v="3214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x v="3215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x v="321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x v="3217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x v="3218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x v="3219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x v="3220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x v="322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x v="3222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x v="3223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x v="3224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x v="3225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x v="322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x v="3227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x v="3228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x v="3229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x v="323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x v="323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x v="323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x v="3233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x v="3234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x v="3235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x v="323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x v="3237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x v="3238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x v="3239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x v="3240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x v="3241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x v="3242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x v="3243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x v="3244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x v="3245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x v="324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x v="3247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x v="32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x v="3249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x v="3250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x v="3251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x v="32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x v="3253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x v="3254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x v="3255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x v="325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x v="3257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x v="3258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x v="3259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x v="326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x v="3261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x v="3262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x v="3263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x v="3264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x v="3265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x v="326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x v="3267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x v="3268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x v="3269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x v="3270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x v="3271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x v="3272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x v="3273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x v="3274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x v="3275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x v="327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x v="3277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x v="3278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x v="3279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x v="328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x v="328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x v="3282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x v="3283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x v="3284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x v="3285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x v="328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x v="3287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x v="3288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x v="3289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x v="3290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x v="329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x v="3292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x v="3293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x v="3294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x v="3295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x v="329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x v="3297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x v="3298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x v="3299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x v="330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x v="3301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x v="3302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x v="3303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x v="3304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x v="33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x v="330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x v="3307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x v="3308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x v="3309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x v="331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x v="3311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x v="331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x v="331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x v="3314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x v="3315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x v="331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x v="3317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x v="3318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x v="3319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x v="3320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x v="3321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x v="332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x v="3323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x v="3324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x v="3325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x v="332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x v="332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x v="3328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x v="3329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x v="333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x v="3331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x v="3332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x v="3333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x v="3334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x v="3335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x v="333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x v="3337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x v="3338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x v="3339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x v="3340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x v="3341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x v="3342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x v="3343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x v="3344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x v="3345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x v="334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x v="3347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x v="3348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x v="3349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x v="335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x v="335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x v="335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x v="3353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x v="3354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x v="3355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x v="335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x v="3357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x v="3358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x v="3359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x v="3360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x v="336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x v="3362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x v="336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x v="336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x v="3365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x v="336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x v="33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x v="336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x v="3369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x v="3370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x v="3371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x v="3372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x v="337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x v="3374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x v="3375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x v="337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x v="3377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x v="3378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x v="3379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x v="3380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x v="338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x v="338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x v="3383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x v="3384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x v="3385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x v="338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x v="338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x v="3388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x v="3389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x v="3390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x v="3391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x v="339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x v="339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x v="3394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x v="3395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x v="339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x v="339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x v="3398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x v="3399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x v="3400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x v="3401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x v="3402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x v="3403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x v="3404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x v="3405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x v="340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x v="340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x v="3408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x v="3409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x v="3410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x v="3411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x v="3412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x v="341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x v="3414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x v="3415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x v="341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x v="3417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x v="3418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x v="3419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x v="3420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x v="34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x v="3422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x v="3423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x v="3424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x v="3425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x v="342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x v="3427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x v="3428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x v="3429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x v="3430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x v="343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x v="3432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x v="3433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x v="3434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x v="343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x v="343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x v="343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x v="3438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x v="343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x v="3440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x v="344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x v="3442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x v="344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x v="3444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x v="3445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x v="344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x v="344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x v="3448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x v="3449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x v="345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x v="345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x v="3452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x v="3453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x v="3454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x v="3455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x v="345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x v="3457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x v="3458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x v="3459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x v="346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x v="3461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x v="3462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x v="3463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x v="3464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x v="3465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x v="346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x v="346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x v="3468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x v="3469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x v="347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x v="3471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x v="3472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x v="3473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x v="3474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x v="3475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x v="347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x v="3477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x v="3478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x v="3479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x v="348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x v="3481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x v="3482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x v="3483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x v="3484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x v="3485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x v="348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x v="3487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x v="348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x v="3489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x v="3490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x v="3491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x v="3492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x v="3493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x v="3494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x v="3495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x v="349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x v="34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x v="3498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x v="349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x v="3500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x v="3501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x v="3502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x v="3503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x v="3504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x v="35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x v="350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x v="3507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x v="3508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x v="3509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x v="3510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x v="3511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x v="351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x v="351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x v="3514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x v="3515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x v="351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x v="3517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x v="3518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x v="351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x v="352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x v="3521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x v="3522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x v="352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x v="35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x v="3525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x v="352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x v="3527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x v="3528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x v="3529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x v="3530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x v="3531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x v="3532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x v="3533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x v="3534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x v="353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x v="353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x v="3537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x v="3538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x v="3539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x v="3540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x v="3541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x v="354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x v="3543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x v="3544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x v="354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x v="354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x v="3547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x v="3548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x v="354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x v="3550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x v="355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x v="3552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x v="3553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x v="3554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x v="3555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x v="355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x v="3557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x v="3558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x v="3559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x v="356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x v="356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x v="356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x v="3563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x v="3564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x v="3565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x v="356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x v="3567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x v="3568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x v="3569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x v="3570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x v="3571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x v="3572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x v="357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x v="3574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x v="3575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x v="357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x v="3577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x v="3578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x v="3579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x v="358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x v="3581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x v="358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x v="358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x v="358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x v="3585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x v="358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x v="3587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x v="3588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x v="358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x v="359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x v="3591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x v="3592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x v="359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x v="3594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x v="3595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x v="359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x v="3597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x v="359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x v="3599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x v="360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x v="3601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x v="360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x v="3603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x v="3604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x v="3605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x v="36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x v="3607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x v="3608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x v="3609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x v="361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x v="3611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x v="3612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x v="361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x v="3614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x v="3615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x v="361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x v="3617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x v="3618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x v="3619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x v="362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x v="3621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x v="3622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x v="3623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x v="3624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x v="3625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x v="362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x v="362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28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x v="3629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x v="363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x v="363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x v="3632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x v="363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x v="363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x v="3635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36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x v="3637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x v="363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x v="3639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x v="36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41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x v="3642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43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x v="3644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x v="3645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x v="3646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x v="3647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x v="3648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x v="3649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x v="365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x v="3651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x v="365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x v="3653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x v="365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x v="3655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x v="365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x v="3657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x v="3658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x v="3659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x v="366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x v="366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x v="3662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x v="3663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x v="3664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x v="3665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x v="366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x v="3667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x v="3668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x v="3669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x v="367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x v="3671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x v="3672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x v="3673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x v="3674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x v="3675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x v="367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x v="3677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x v="3678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x v="3679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x v="3680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x v="3681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x v="3682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x v="3683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x v="3684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x v="3685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x v="368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x v="3687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x v="3688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x v="3689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x v="3690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x v="3691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x v="369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x v="3693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x v="3694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x v="3695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x v="369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x v="3697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x v="3698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x v="3699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x v="3700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x v="3701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x v="3702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x v="370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x v="3704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x v="3705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x v="370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x v="370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x v="3708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x v="3709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x v="3710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x v="3711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x v="3712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x v="3713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x v="3714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x v="3715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x v="371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x v="3717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x v="3718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x v="3719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x v="372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x v="372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x v="3722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x v="372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x v="3724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x v="3725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x v="372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x v="3727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x v="3728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x v="3729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x v="373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x v="3731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x v="3732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33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x v="3734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x v="3735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x v="373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x v="3737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x v="3738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x v="3739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x v="3740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41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x v="3742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4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44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x v="3745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x v="374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x v="3747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x v="3748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x v="3749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x v="375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x v="3751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x v="3752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x v="375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x v="3754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x v="3755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x v="3756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x v="3757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x v="3758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x v="3759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x v="376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x v="3761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x v="3762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x v="3763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x v="3764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x v="3765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x v="3766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x v="376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x v="3768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x v="3769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x v="377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x v="3771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x v="3772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x v="3773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x v="3774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x v="3775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x v="3776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x v="3777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x v="3778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x v="3779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x v="378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x v="3781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x v="378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x v="3783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x v="3784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x v="378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x v="3786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x v="3787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x v="3788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x v="378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9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91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x v="3792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x v="379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x v="3794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x v="379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x v="3796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x v="3797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x v="3798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x v="3799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x v="380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x v="3801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802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x v="3803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804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x v="380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x v="3806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x v="3807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x v="3808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x v="380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x v="381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x v="3811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x v="3812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x v="3813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x v="3814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x v="3815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x v="381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x v="3817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x v="3818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x v="3819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x v="382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x v="3821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x v="3822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x v="382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x v="3824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x v="3825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x v="382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x v="3827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x v="3828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x v="3829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x v="383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x v="383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x v="383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x v="383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x v="3834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x v="3835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x v="383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x v="3837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x v="3838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x v="3839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x v="384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x v="3841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x v="3842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x v="384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x v="3844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x v="3845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x v="384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x v="3847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x v="3848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x v="3849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x v="3850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x v="3851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x v="3852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x v="385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x v="385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x v="385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x v="385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x v="3857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x v="3858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x v="3859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x v="3860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x v="3861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x v="386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63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x v="3864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x v="3865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x v="386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x v="3867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x v="3868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x v="3869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x v="387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x v="387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72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73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74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75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x v="38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x v="3877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x v="3878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79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x v="388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x v="388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82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8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84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85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86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x v="3887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x v="3888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x v="3889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x v="3890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x v="3891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92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x v="389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x v="3894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x v="3895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x v="389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x v="3897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x v="389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x v="3899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x v="390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x v="390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x v="390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903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x v="3904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x v="3905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x v="390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x v="3907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x v="3908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x v="3909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x v="391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x v="3911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x v="3912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x v="3913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x v="3914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x v="391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91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x v="3917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x v="3918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x v="3919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x v="392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21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x v="3922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x v="3923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x v="3924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x v="392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x v="392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x v="3927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x v="3928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x v="3929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3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31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x v="393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x v="393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x v="3934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x v="3935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3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x v="3937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x v="3938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x v="3939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x v="394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x v="3941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42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x v="3943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44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x v="394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x v="394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x v="3947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48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x v="3949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x v="395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x v="395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x v="3952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53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54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x v="3955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5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x v="395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x v="3958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x v="3959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x v="396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x v="3961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x v="3962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63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x v="3964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x v="396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x v="396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x v="3967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x v="3968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x v="3969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x v="397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x v="397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x v="3972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x v="3973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x v="3974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75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x v="397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x v="3977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x v="3978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x v="3979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x v="3980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x v="3981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x v="3982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x v="398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x v="3984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x v="3985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x v="398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x v="3987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x v="398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89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x v="3990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x v="3991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x v="3992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x v="399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x v="3994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x v="399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x v="399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97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x v="399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x v="3999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x v="400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x v="400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x v="4002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x v="4003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x v="4004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x v="4005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x v="400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x v="4007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x v="4008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x v="4009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x v="4010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x v="4011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4012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x v="40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4014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x v="4015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x v="401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x v="4017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x v="4018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x v="4019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x v="402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x v="4021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x v="4022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23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x v="4024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x v="402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2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x v="402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x v="4028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29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x v="403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31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x v="4032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x v="4033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x v="4034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x v="4035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x v="403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x v="4037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x v="4038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x v="4039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x v="404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x v="4041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x v="4042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4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x v="4044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x v="4045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x v="404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x v="4047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x v="404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x v="4049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x v="405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51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x v="405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x v="405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54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x v="405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x v="405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x v="4057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x v="4058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x v="4059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x v="406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61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x v="406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x v="406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x v="4064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x v="406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x v="406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x v="4067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x v="4068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x v="4069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x v="407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7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x v="407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x v="4073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x v="4074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x v="4075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7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x v="4077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78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x v="4079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8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x v="4081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x v="4082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x v="4083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x v="4084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x v="4085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x v="408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87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x v="4088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x v="4089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x v="409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x v="4091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x v="4092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x v="4093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x v="4094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x v="4095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x v="409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97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98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x v="4099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10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10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x v="410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x v="4103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x v="4104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x v="4105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x v="410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x v="4107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x v="4108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109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x v="4110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x v="4111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x v="411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x v="4113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11A7A-1072-4A99-8A20-E7CEC7B9EA8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CB152-DBF6-44B9-922A-F6C687C07C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1C2B78-5068-40DA-912B-CA4B3BA95F8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D1" zoomScale="80" zoomScaleNormal="80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0.42578125" customWidth="1"/>
    <col min="16" max="16" width="25.7109375" style="7" customWidth="1"/>
    <col min="17" max="17" width="16.5703125" customWidth="1"/>
    <col min="18" max="18" width="27.140625" customWidth="1"/>
    <col min="19" max="19" width="34.85546875" style="9" customWidth="1"/>
    <col min="20" max="20" width="25.7109375" customWidth="1"/>
    <col min="21" max="21" width="26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6" t="s">
        <v>8306</v>
      </c>
      <c r="Q1" s="1" t="s">
        <v>8307</v>
      </c>
      <c r="R1" s="1" t="s">
        <v>8308</v>
      </c>
      <c r="S1" s="8" t="s">
        <v>8309</v>
      </c>
      <c r="T1" s="1" t="s">
        <v>8310</v>
      </c>
      <c r="U1" s="1" t="s">
        <v>8311</v>
      </c>
    </row>
    <row r="2" spans="1:21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7">
        <f>E2/L2</f>
        <v>63.917582417582416</v>
      </c>
      <c r="Q2" t="str">
        <f>LEFT(N:N,SEARCH("/",N2)-1)</f>
        <v>film &amp; video</v>
      </c>
      <c r="R2" t="str">
        <f>RIGHT(N2,LEN(N2)-SEARCH("/",N2))</f>
        <v>television</v>
      </c>
      <c r="S2" s="9">
        <f>(((J2/60)/60)/24)+DATE(1970,1,1)</f>
        <v>42177.007071759261</v>
      </c>
      <c r="T2" s="10">
        <f>S2</f>
        <v>42177.007071759261</v>
      </c>
      <c r="U2" s="9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LEFT(N:N,SEARCH("/",N3)-1)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</f>
        <v>42766.600497685184</v>
      </c>
      <c r="T3" s="10">
        <f t="shared" ref="T3:T66" si="5">S3</f>
        <v>42766.600497685184</v>
      </c>
      <c r="U3" s="9">
        <f t="shared" ref="U3:U66" si="6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10">
        <f t="shared" si="5"/>
        <v>42405.702349537038</v>
      </c>
      <c r="U4" s="9">
        <f t="shared" si="6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10">
        <f>S5</f>
        <v>41828.515127314815</v>
      </c>
      <c r="U5" s="9">
        <f t="shared" si="6"/>
        <v>41858.515127314815</v>
      </c>
    </row>
    <row r="6" spans="1:21" ht="60" hidden="1" x14ac:dyDescent="0.25">
      <c r="A6">
        <v>4</v>
      </c>
      <c r="B6" s="3" t="s">
        <v>6</v>
      </c>
      <c r="C6" s="3" t="s">
        <v>8401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10">
        <f t="shared" si="5"/>
        <v>42327.834247685183</v>
      </c>
      <c r="U6" s="9">
        <f t="shared" si="6"/>
        <v>42357.834247685183</v>
      </c>
    </row>
    <row r="7" spans="1:21" ht="45" hidden="1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10">
        <f t="shared" si="5"/>
        <v>42563.932951388888</v>
      </c>
      <c r="U7" s="9">
        <f t="shared" si="6"/>
        <v>42580.232638888891</v>
      </c>
    </row>
    <row r="8" spans="1:21" ht="60" hidden="1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10">
        <f t="shared" si="5"/>
        <v>41794.072337962964</v>
      </c>
      <c r="U8" s="9">
        <f t="shared" si="6"/>
        <v>41804.072337962964</v>
      </c>
    </row>
    <row r="9" spans="1:21" ht="60" hidden="1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10">
        <f t="shared" si="5"/>
        <v>42516.047071759262</v>
      </c>
      <c r="U9" s="9">
        <f t="shared" si="6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10">
        <f t="shared" si="5"/>
        <v>42468.94458333333</v>
      </c>
      <c r="U10" s="9">
        <f t="shared" si="6"/>
        <v>42475.875</v>
      </c>
    </row>
    <row r="11" spans="1:21" ht="45" hidden="1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10">
        <f t="shared" si="5"/>
        <v>42447.103518518517</v>
      </c>
      <c r="U11" s="9">
        <f t="shared" si="6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10">
        <f t="shared" si="5"/>
        <v>41780.068043981482</v>
      </c>
      <c r="U12" s="9">
        <f t="shared" si="6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10">
        <f t="shared" si="5"/>
        <v>42572.778495370367</v>
      </c>
      <c r="U13" s="9">
        <f t="shared" si="6"/>
        <v>42604.125</v>
      </c>
    </row>
    <row r="14" spans="1:21" ht="60" hidden="1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10">
        <f t="shared" si="5"/>
        <v>41791.713252314818</v>
      </c>
      <c r="U14" s="9">
        <f t="shared" si="6"/>
        <v>41836.125</v>
      </c>
    </row>
    <row r="15" spans="1:21" ht="45" hidden="1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10">
        <f t="shared" si="5"/>
        <v>42508.677187499998</v>
      </c>
      <c r="U15" s="9">
        <f t="shared" si="6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10">
        <f t="shared" si="5"/>
        <v>41808.02648148148</v>
      </c>
      <c r="U16" s="9">
        <f t="shared" si="6"/>
        <v>41833.582638888889</v>
      </c>
    </row>
    <row r="17" spans="1:21" ht="45" hidden="1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10">
        <f t="shared" si="5"/>
        <v>42256.391875000001</v>
      </c>
      <c r="U17" s="9">
        <f t="shared" si="6"/>
        <v>42274.843055555553</v>
      </c>
    </row>
    <row r="18" spans="1:21" ht="60" hidden="1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10">
        <f t="shared" si="5"/>
        <v>41760.796423611115</v>
      </c>
      <c r="U18" s="9">
        <f t="shared" si="6"/>
        <v>41806.229166666664</v>
      </c>
    </row>
    <row r="19" spans="1:21" ht="60" hidden="1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10">
        <f t="shared" si="5"/>
        <v>41917.731736111113</v>
      </c>
      <c r="U19" s="9">
        <f t="shared" si="6"/>
        <v>41947.773402777777</v>
      </c>
    </row>
    <row r="20" spans="1:21" ht="45" hidden="1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10">
        <f t="shared" si="5"/>
        <v>41869.542314814818</v>
      </c>
      <c r="U20" s="9">
        <f t="shared" si="6"/>
        <v>41899.542314814818</v>
      </c>
    </row>
    <row r="21" spans="1:21" ht="60" hidden="1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10">
        <f t="shared" si="5"/>
        <v>42175.816365740742</v>
      </c>
      <c r="U21" s="9">
        <f t="shared" si="6"/>
        <v>42205.816365740742</v>
      </c>
    </row>
    <row r="22" spans="1:21" ht="45" hidden="1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10">
        <f t="shared" si="5"/>
        <v>42200.758240740746</v>
      </c>
      <c r="U22" s="9">
        <f t="shared" si="6"/>
        <v>42260.758240740746</v>
      </c>
    </row>
    <row r="23" spans="1:21" ht="45" hidden="1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10">
        <f t="shared" si="5"/>
        <v>41878.627187500002</v>
      </c>
      <c r="U23" s="9">
        <f t="shared" si="6"/>
        <v>41908.627187500002</v>
      </c>
    </row>
    <row r="24" spans="1:21" ht="30" hidden="1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10">
        <f t="shared" si="5"/>
        <v>41989.91134259259</v>
      </c>
      <c r="U24" s="9">
        <f t="shared" si="6"/>
        <v>42005.332638888889</v>
      </c>
    </row>
    <row r="25" spans="1:21" ht="45" hidden="1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10">
        <f t="shared" si="5"/>
        <v>42097.778946759259</v>
      </c>
      <c r="U25" s="9">
        <f t="shared" si="6"/>
        <v>42124.638888888891</v>
      </c>
    </row>
    <row r="26" spans="1:21" ht="30" hidden="1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10">
        <f t="shared" si="5"/>
        <v>42229.820173611108</v>
      </c>
      <c r="U26" s="9">
        <f t="shared" si="6"/>
        <v>42262.818750000006</v>
      </c>
    </row>
    <row r="27" spans="1:21" ht="60" hidden="1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10">
        <f t="shared" si="5"/>
        <v>42318.025011574078</v>
      </c>
      <c r="U27" s="9">
        <f t="shared" si="6"/>
        <v>42378.025011574078</v>
      </c>
    </row>
    <row r="28" spans="1:21" ht="45" hidden="1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10">
        <f t="shared" si="5"/>
        <v>41828.515555555554</v>
      </c>
      <c r="U28" s="9">
        <f t="shared" si="6"/>
        <v>41868.515555555554</v>
      </c>
    </row>
    <row r="29" spans="1:21" ht="45" hidden="1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10">
        <f t="shared" si="5"/>
        <v>41929.164733796293</v>
      </c>
      <c r="U29" s="9">
        <f t="shared" si="6"/>
        <v>41959.206400462965</v>
      </c>
    </row>
    <row r="30" spans="1:21" ht="30" hidden="1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42324.96393518518</v>
      </c>
      <c r="U30" s="9">
        <f t="shared" si="6"/>
        <v>42354.96393518518</v>
      </c>
    </row>
    <row r="31" spans="1:21" ht="60" hidden="1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10">
        <f t="shared" si="5"/>
        <v>41812.67324074074</v>
      </c>
      <c r="U31" s="9">
        <f t="shared" si="6"/>
        <v>41842.67324074074</v>
      </c>
    </row>
    <row r="32" spans="1:21" ht="45" hidden="1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10">
        <f t="shared" si="5"/>
        <v>41842.292997685188</v>
      </c>
      <c r="U32" s="9">
        <f t="shared" si="6"/>
        <v>41872.292997685188</v>
      </c>
    </row>
    <row r="33" spans="1:21" ht="45" hidden="1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10">
        <f t="shared" si="5"/>
        <v>42376.79206018518</v>
      </c>
      <c r="U33" s="9">
        <f t="shared" si="6"/>
        <v>42394.79206018518</v>
      </c>
    </row>
    <row r="34" spans="1:21" ht="60" hidden="1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10">
        <f t="shared" si="5"/>
        <v>42461.627511574072</v>
      </c>
      <c r="U34" s="9">
        <f t="shared" si="6"/>
        <v>42503.165972222225</v>
      </c>
    </row>
    <row r="35" spans="1:21" ht="60" hidden="1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10">
        <f t="shared" si="5"/>
        <v>42286.660891203705</v>
      </c>
      <c r="U35" s="9">
        <f t="shared" si="6"/>
        <v>42316.702557870376</v>
      </c>
    </row>
    <row r="36" spans="1:21" ht="60" hidden="1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10">
        <f t="shared" si="5"/>
        <v>41841.321770833332</v>
      </c>
      <c r="U36" s="9">
        <f t="shared" si="6"/>
        <v>41856.321770833332</v>
      </c>
    </row>
    <row r="37" spans="1:21" ht="45" hidden="1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10">
        <f t="shared" si="5"/>
        <v>42098.291828703703</v>
      </c>
      <c r="U37" s="9">
        <f t="shared" si="6"/>
        <v>42122</v>
      </c>
    </row>
    <row r="38" spans="1:21" ht="30" hidden="1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10">
        <f t="shared" si="5"/>
        <v>42068.307002314818</v>
      </c>
      <c r="U38" s="9">
        <f t="shared" si="6"/>
        <v>42098.265335648146</v>
      </c>
    </row>
    <row r="39" spans="1:21" ht="60" hidden="1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42032.693043981482</v>
      </c>
      <c r="U39" s="9">
        <f t="shared" si="6"/>
        <v>42062.693043981482</v>
      </c>
    </row>
    <row r="40" spans="1:21" ht="45" hidden="1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10">
        <f t="shared" si="5"/>
        <v>41375.057222222218</v>
      </c>
      <c r="U40" s="9">
        <f t="shared" si="6"/>
        <v>41405.057222222218</v>
      </c>
    </row>
    <row r="41" spans="1:21" ht="60" hidden="1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10">
        <f t="shared" si="5"/>
        <v>41754.047083333331</v>
      </c>
      <c r="U41" s="9">
        <f t="shared" si="6"/>
        <v>41784.957638888889</v>
      </c>
    </row>
    <row r="42" spans="1:21" ht="60" hidden="1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10">
        <f t="shared" si="5"/>
        <v>41789.21398148148</v>
      </c>
      <c r="U42" s="9">
        <f t="shared" si="6"/>
        <v>41809.166666666664</v>
      </c>
    </row>
    <row r="43" spans="1:21" ht="60" hidden="1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10">
        <f t="shared" si="5"/>
        <v>41887.568912037037</v>
      </c>
      <c r="U43" s="9">
        <f t="shared" si="6"/>
        <v>41917.568912037037</v>
      </c>
    </row>
    <row r="44" spans="1:21" ht="60" hidden="1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10">
        <f t="shared" si="5"/>
        <v>41971.639189814814</v>
      </c>
      <c r="U44" s="9">
        <f t="shared" si="6"/>
        <v>42001.639189814814</v>
      </c>
    </row>
    <row r="45" spans="1:21" ht="60" hidden="1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10">
        <f t="shared" si="5"/>
        <v>41802.790347222224</v>
      </c>
      <c r="U45" s="9">
        <f t="shared" si="6"/>
        <v>41833</v>
      </c>
    </row>
    <row r="46" spans="1:21" ht="60" hidden="1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10">
        <f t="shared" si="5"/>
        <v>41874.098807870374</v>
      </c>
      <c r="U46" s="9">
        <f t="shared" si="6"/>
        <v>41919.098807870374</v>
      </c>
    </row>
    <row r="47" spans="1:21" ht="45" hidden="1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10">
        <f t="shared" si="5"/>
        <v>42457.623923611114</v>
      </c>
      <c r="U47" s="9">
        <f t="shared" si="6"/>
        <v>42487.623923611114</v>
      </c>
    </row>
    <row r="48" spans="1:21" ht="45" hidden="1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10">
        <f t="shared" si="5"/>
        <v>42323.964976851858</v>
      </c>
      <c r="U48" s="9">
        <f t="shared" si="6"/>
        <v>42353.964976851858</v>
      </c>
    </row>
    <row r="49" spans="1:21" ht="60" hidden="1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10">
        <f t="shared" si="5"/>
        <v>41932.819525462961</v>
      </c>
      <c r="U49" s="9">
        <f t="shared" si="6"/>
        <v>41992.861192129625</v>
      </c>
    </row>
    <row r="50" spans="1:21" ht="60" hidden="1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10">
        <f t="shared" si="5"/>
        <v>42033.516898148147</v>
      </c>
      <c r="U50" s="9">
        <f t="shared" si="6"/>
        <v>42064.5</v>
      </c>
    </row>
    <row r="51" spans="1:21" ht="30" hidden="1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10">
        <f t="shared" si="5"/>
        <v>42271.176446759258</v>
      </c>
      <c r="U51" s="9">
        <f t="shared" si="6"/>
        <v>42301.176446759258</v>
      </c>
    </row>
    <row r="52" spans="1:21" ht="45" hidden="1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10">
        <f t="shared" si="5"/>
        <v>41995.752986111111</v>
      </c>
      <c r="U52" s="9">
        <f t="shared" si="6"/>
        <v>42034.708333333328</v>
      </c>
    </row>
    <row r="53" spans="1:21" ht="60" hidden="1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10">
        <f t="shared" si="5"/>
        <v>42196.928668981483</v>
      </c>
      <c r="U53" s="9">
        <f t="shared" si="6"/>
        <v>42226.928668981483</v>
      </c>
    </row>
    <row r="54" spans="1:21" ht="45" hidden="1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10">
        <f t="shared" si="5"/>
        <v>41807.701921296299</v>
      </c>
      <c r="U54" s="9">
        <f t="shared" si="6"/>
        <v>41837.701921296299</v>
      </c>
    </row>
    <row r="55" spans="1:21" ht="30" hidden="1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10">
        <f t="shared" si="5"/>
        <v>41719.549131944441</v>
      </c>
      <c r="U55" s="9">
        <f t="shared" si="6"/>
        <v>41733.916666666664</v>
      </c>
    </row>
    <row r="56" spans="1:21" ht="60" hidden="1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10">
        <f t="shared" si="5"/>
        <v>42333.713206018518</v>
      </c>
      <c r="U56" s="9">
        <f t="shared" si="6"/>
        <v>42363.713206018518</v>
      </c>
    </row>
    <row r="57" spans="1:21" ht="45" hidden="1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10">
        <f t="shared" si="5"/>
        <v>42496.968935185185</v>
      </c>
      <c r="U57" s="9">
        <f t="shared" si="6"/>
        <v>42517.968935185185</v>
      </c>
    </row>
    <row r="58" spans="1:21" ht="45" hidden="1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10">
        <f t="shared" si="5"/>
        <v>42149.548888888887</v>
      </c>
      <c r="U58" s="9">
        <f t="shared" si="6"/>
        <v>42163.666666666672</v>
      </c>
    </row>
    <row r="59" spans="1:21" ht="60" hidden="1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10">
        <f t="shared" si="5"/>
        <v>42089.83289351852</v>
      </c>
      <c r="U59" s="9">
        <f t="shared" si="6"/>
        <v>42119.83289351852</v>
      </c>
    </row>
    <row r="60" spans="1:21" ht="45" hidden="1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10">
        <f t="shared" si="5"/>
        <v>41932.745046296295</v>
      </c>
      <c r="U60" s="9">
        <f t="shared" si="6"/>
        <v>41962.786712962959</v>
      </c>
    </row>
    <row r="61" spans="1:21" ht="60" hidden="1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10">
        <f t="shared" si="5"/>
        <v>42230.23583333334</v>
      </c>
      <c r="U61" s="9">
        <f t="shared" si="6"/>
        <v>42261.875</v>
      </c>
    </row>
    <row r="62" spans="1:21" ht="45" hidden="1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10">
        <f t="shared" si="5"/>
        <v>41701.901817129627</v>
      </c>
      <c r="U62" s="9">
        <f t="shared" si="6"/>
        <v>41721</v>
      </c>
    </row>
    <row r="63" spans="1:21" ht="60" hidden="1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10">
        <f t="shared" si="5"/>
        <v>41409.814317129632</v>
      </c>
      <c r="U63" s="9">
        <f t="shared" si="6"/>
        <v>41431.814317129632</v>
      </c>
    </row>
    <row r="64" spans="1:21" ht="60" hidden="1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10">
        <f t="shared" si="5"/>
        <v>41311.799513888887</v>
      </c>
      <c r="U64" s="9">
        <f t="shared" si="6"/>
        <v>41336.799513888887</v>
      </c>
    </row>
    <row r="65" spans="1:21" ht="45" hidden="1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10">
        <f t="shared" si="5"/>
        <v>41612.912187499998</v>
      </c>
      <c r="U65" s="9">
        <f t="shared" si="6"/>
        <v>41636.207638888889</v>
      </c>
    </row>
    <row r="66" spans="1:21" ht="60" hidden="1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10">
        <f t="shared" si="5"/>
        <v>41433.01829861111</v>
      </c>
      <c r="U66" s="9">
        <f t="shared" si="6"/>
        <v>41463.01829861111</v>
      </c>
    </row>
    <row r="67" spans="1:21" ht="45" hidden="1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7">E67/D67</f>
        <v>1.0752857142857142</v>
      </c>
      <c r="P67" s="7">
        <f t="shared" ref="P67:P130" si="8">E67/L67</f>
        <v>132.05263157894737</v>
      </c>
      <c r="Q67" t="str">
        <f t="shared" ref="Q67:Q130" si="9">LEFT(N:N,SEARCH("/",N67)-1)</f>
        <v>film &amp; video</v>
      </c>
      <c r="R67" t="str">
        <f t="shared" ref="R67:R130" si="10">RIGHT(N67,LEN(N67)-SEARCH("/",N67))</f>
        <v>shorts</v>
      </c>
      <c r="S67" s="9">
        <f t="shared" ref="S67:S130" si="11">(((J67/60)/60)/24)+DATE(1970,1,1)</f>
        <v>41835.821226851855</v>
      </c>
      <c r="T67" s="10">
        <f t="shared" ref="T67:T130" si="12">S67</f>
        <v>41835.821226851855</v>
      </c>
      <c r="U67" s="9">
        <f t="shared" ref="U67:U130" si="13">(((I67/60)/60)/24)+DATE(1970,1,1)</f>
        <v>41862.249305555553</v>
      </c>
    </row>
    <row r="68" spans="1:21" ht="30" hidden="1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10">
        <f t="shared" si="12"/>
        <v>42539.849768518514</v>
      </c>
      <c r="U68" s="9">
        <f t="shared" si="13"/>
        <v>42569.849768518514</v>
      </c>
    </row>
    <row r="69" spans="1:21" ht="45" hidden="1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10">
        <f t="shared" si="12"/>
        <v>41075.583379629628</v>
      </c>
      <c r="U69" s="9">
        <f t="shared" si="13"/>
        <v>41105.583379629628</v>
      </c>
    </row>
    <row r="70" spans="1:21" ht="60" hidden="1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10">
        <f t="shared" si="12"/>
        <v>41663.569340277776</v>
      </c>
      <c r="U70" s="9">
        <f t="shared" si="13"/>
        <v>41693.569340277776</v>
      </c>
    </row>
    <row r="71" spans="1:21" ht="60" hidden="1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10">
        <f t="shared" si="12"/>
        <v>40786.187789351854</v>
      </c>
      <c r="U71" s="9">
        <f t="shared" si="13"/>
        <v>40818.290972222225</v>
      </c>
    </row>
    <row r="72" spans="1:21" ht="60" hidden="1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10">
        <f t="shared" si="12"/>
        <v>40730.896354166667</v>
      </c>
      <c r="U72" s="9">
        <f t="shared" si="13"/>
        <v>40790.896354166667</v>
      </c>
    </row>
    <row r="73" spans="1:21" ht="45" hidden="1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10">
        <f t="shared" si="12"/>
        <v>40997.271493055552</v>
      </c>
      <c r="U73" s="9">
        <f t="shared" si="13"/>
        <v>41057.271493055552</v>
      </c>
    </row>
    <row r="74" spans="1:21" ht="60" hidden="1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10">
        <f t="shared" si="12"/>
        <v>41208.010196759256</v>
      </c>
      <c r="U74" s="9">
        <f t="shared" si="13"/>
        <v>41228</v>
      </c>
    </row>
    <row r="75" spans="1:21" ht="60" hidden="1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10">
        <f t="shared" si="12"/>
        <v>40587.75675925926</v>
      </c>
      <c r="U75" s="9">
        <f t="shared" si="13"/>
        <v>40666.165972222225</v>
      </c>
    </row>
    <row r="76" spans="1:21" ht="60" hidden="1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10">
        <f t="shared" si="12"/>
        <v>42360.487210648149</v>
      </c>
      <c r="U76" s="9">
        <f t="shared" si="13"/>
        <v>42390.487210648149</v>
      </c>
    </row>
    <row r="77" spans="1:21" ht="45" hidden="1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10">
        <f t="shared" si="12"/>
        <v>41357.209166666667</v>
      </c>
      <c r="U77" s="9">
        <f t="shared" si="13"/>
        <v>41387.209166666667</v>
      </c>
    </row>
    <row r="78" spans="1:21" ht="60" hidden="1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10">
        <f t="shared" si="12"/>
        <v>40844.691643518519</v>
      </c>
      <c r="U78" s="9">
        <f t="shared" si="13"/>
        <v>40904.733310185184</v>
      </c>
    </row>
    <row r="79" spans="1:21" ht="45" hidden="1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10">
        <f t="shared" si="12"/>
        <v>40997.144872685189</v>
      </c>
      <c r="U79" s="9">
        <f t="shared" si="13"/>
        <v>41050.124305555553</v>
      </c>
    </row>
    <row r="80" spans="1:21" ht="105" hidden="1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10">
        <f t="shared" si="12"/>
        <v>42604.730567129634</v>
      </c>
      <c r="U80" s="9">
        <f t="shared" si="13"/>
        <v>42614.730567129634</v>
      </c>
    </row>
    <row r="81" spans="1:21" ht="45" hidden="1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10">
        <f t="shared" si="12"/>
        <v>41724.776539351849</v>
      </c>
      <c r="U81" s="9">
        <f t="shared" si="13"/>
        <v>41754.776539351849</v>
      </c>
    </row>
    <row r="82" spans="1:21" ht="45" hidden="1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10">
        <f t="shared" si="12"/>
        <v>41583.083981481483</v>
      </c>
      <c r="U82" s="9">
        <f t="shared" si="13"/>
        <v>41618.083981481483</v>
      </c>
    </row>
    <row r="83" spans="1:21" ht="60" hidden="1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10">
        <f t="shared" si="12"/>
        <v>41100.158877314818</v>
      </c>
      <c r="U83" s="9">
        <f t="shared" si="13"/>
        <v>41104.126388888886</v>
      </c>
    </row>
    <row r="84" spans="1:21" ht="60" hidden="1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10">
        <f t="shared" si="12"/>
        <v>40795.820150462961</v>
      </c>
      <c r="U84" s="9">
        <f t="shared" si="13"/>
        <v>40825.820150462961</v>
      </c>
    </row>
    <row r="85" spans="1:21" ht="60" hidden="1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10">
        <f t="shared" si="12"/>
        <v>42042.615613425922</v>
      </c>
      <c r="U85" s="9">
        <f t="shared" si="13"/>
        <v>42057.479166666672</v>
      </c>
    </row>
    <row r="86" spans="1:21" ht="45" hidden="1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10">
        <f t="shared" si="12"/>
        <v>40648.757939814815</v>
      </c>
      <c r="U86" s="9">
        <f t="shared" si="13"/>
        <v>40678.757939814815</v>
      </c>
    </row>
    <row r="87" spans="1:21" ht="60" hidden="1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10">
        <f t="shared" si="12"/>
        <v>40779.125428240739</v>
      </c>
      <c r="U87" s="9">
        <f t="shared" si="13"/>
        <v>40809.125428240739</v>
      </c>
    </row>
    <row r="88" spans="1:21" ht="75" hidden="1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10">
        <f t="shared" si="12"/>
        <v>42291.556076388893</v>
      </c>
      <c r="U88" s="9">
        <f t="shared" si="13"/>
        <v>42365.59774305555</v>
      </c>
    </row>
    <row r="89" spans="1:21" ht="45" hidden="1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10">
        <f t="shared" si="12"/>
        <v>40322.53938657407</v>
      </c>
      <c r="U89" s="9">
        <f t="shared" si="13"/>
        <v>40332.070138888892</v>
      </c>
    </row>
    <row r="90" spans="1:21" ht="60" hidden="1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10">
        <f t="shared" si="12"/>
        <v>41786.65892361111</v>
      </c>
      <c r="U90" s="9">
        <f t="shared" si="13"/>
        <v>41812.65892361111</v>
      </c>
    </row>
    <row r="91" spans="1:21" ht="45" hidden="1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10">
        <f t="shared" si="12"/>
        <v>41402.752222222225</v>
      </c>
      <c r="U91" s="9">
        <f t="shared" si="13"/>
        <v>41427.752222222225</v>
      </c>
    </row>
    <row r="92" spans="1:21" ht="30" hidden="1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10">
        <f t="shared" si="12"/>
        <v>40706.297442129631</v>
      </c>
      <c r="U92" s="9">
        <f t="shared" si="13"/>
        <v>40736.297442129631</v>
      </c>
    </row>
    <row r="93" spans="1:21" ht="45" hidden="1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10">
        <f t="shared" si="12"/>
        <v>40619.402361111112</v>
      </c>
      <c r="U93" s="9">
        <f t="shared" si="13"/>
        <v>40680.402361111112</v>
      </c>
    </row>
    <row r="94" spans="1:21" ht="60" hidden="1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10">
        <f t="shared" si="12"/>
        <v>42721.198877314819</v>
      </c>
      <c r="U94" s="9">
        <f t="shared" si="13"/>
        <v>42767.333333333328</v>
      </c>
    </row>
    <row r="95" spans="1:21" ht="60" hidden="1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10">
        <f t="shared" si="12"/>
        <v>41065.858067129629</v>
      </c>
      <c r="U95" s="9">
        <f t="shared" si="13"/>
        <v>41093.875</v>
      </c>
    </row>
    <row r="96" spans="1:21" ht="45" hidden="1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10">
        <f t="shared" si="12"/>
        <v>41716.717847222222</v>
      </c>
      <c r="U96" s="9">
        <f t="shared" si="13"/>
        <v>41736.717847222222</v>
      </c>
    </row>
    <row r="97" spans="1:21" ht="60" hidden="1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10">
        <f t="shared" si="12"/>
        <v>40935.005104166667</v>
      </c>
      <c r="U97" s="9">
        <f t="shared" si="13"/>
        <v>40965.005104166667</v>
      </c>
    </row>
    <row r="98" spans="1:21" ht="60" hidden="1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10">
        <f t="shared" si="12"/>
        <v>40324.662511574075</v>
      </c>
      <c r="U98" s="9">
        <f t="shared" si="13"/>
        <v>40391.125</v>
      </c>
    </row>
    <row r="99" spans="1:21" ht="45" hidden="1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10">
        <f t="shared" si="12"/>
        <v>40706.135208333333</v>
      </c>
      <c r="U99" s="9">
        <f t="shared" si="13"/>
        <v>40736.135208333333</v>
      </c>
    </row>
    <row r="100" spans="1:21" ht="45" hidden="1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10">
        <f t="shared" si="12"/>
        <v>41214.79483796296</v>
      </c>
      <c r="U100" s="9">
        <f t="shared" si="13"/>
        <v>41250.979166666664</v>
      </c>
    </row>
    <row r="101" spans="1:21" ht="45" hidden="1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10">
        <f t="shared" si="12"/>
        <v>41631.902766203704</v>
      </c>
      <c r="U101" s="9">
        <f t="shared" si="13"/>
        <v>41661.902766203704</v>
      </c>
    </row>
    <row r="102" spans="1:21" ht="60" hidden="1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10">
        <f t="shared" si="12"/>
        <v>41197.753310185188</v>
      </c>
      <c r="U102" s="9">
        <f t="shared" si="13"/>
        <v>41217.794976851852</v>
      </c>
    </row>
    <row r="103" spans="1:21" ht="60" hidden="1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10">
        <f t="shared" si="12"/>
        <v>41274.776736111111</v>
      </c>
      <c r="U103" s="9">
        <f t="shared" si="13"/>
        <v>41298.776736111111</v>
      </c>
    </row>
    <row r="104" spans="1:21" ht="60" hidden="1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10">
        <f t="shared" si="12"/>
        <v>40505.131168981483</v>
      </c>
      <c r="U104" s="9">
        <f t="shared" si="13"/>
        <v>40535.131168981483</v>
      </c>
    </row>
    <row r="105" spans="1:21" ht="45" hidden="1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10">
        <f t="shared" si="12"/>
        <v>41682.805902777778</v>
      </c>
      <c r="U105" s="9">
        <f t="shared" si="13"/>
        <v>41705.805902777778</v>
      </c>
    </row>
    <row r="106" spans="1:21" ht="30" hidden="1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10">
        <f t="shared" si="12"/>
        <v>40612.695208333331</v>
      </c>
      <c r="U106" s="9">
        <f t="shared" si="13"/>
        <v>40636.041666666664</v>
      </c>
    </row>
    <row r="107" spans="1:21" ht="45" hidden="1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10">
        <f t="shared" si="12"/>
        <v>42485.724768518514</v>
      </c>
      <c r="U107" s="9">
        <f t="shared" si="13"/>
        <v>42504</v>
      </c>
    </row>
    <row r="108" spans="1:21" hidden="1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10">
        <f t="shared" si="12"/>
        <v>40987.776631944449</v>
      </c>
      <c r="U108" s="9">
        <f t="shared" si="13"/>
        <v>41001.776631944449</v>
      </c>
    </row>
    <row r="109" spans="1:21" ht="60" hidden="1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10">
        <f t="shared" si="12"/>
        <v>40635.982488425929</v>
      </c>
      <c r="U109" s="9">
        <f t="shared" si="13"/>
        <v>40657.982488425929</v>
      </c>
    </row>
    <row r="110" spans="1:21" ht="45" hidden="1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10">
        <f t="shared" si="12"/>
        <v>41365.613078703704</v>
      </c>
      <c r="U110" s="9">
        <f t="shared" si="13"/>
        <v>41425.613078703704</v>
      </c>
    </row>
    <row r="111" spans="1:21" ht="45" hidden="1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10">
        <f t="shared" si="12"/>
        <v>40570.025810185187</v>
      </c>
      <c r="U111" s="9">
        <f t="shared" si="13"/>
        <v>40600.025810185187</v>
      </c>
    </row>
    <row r="112" spans="1:21" ht="45" hidden="1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10">
        <f t="shared" si="12"/>
        <v>41557.949687500004</v>
      </c>
      <c r="U112" s="9">
        <f t="shared" si="13"/>
        <v>41592.249305555553</v>
      </c>
    </row>
    <row r="113" spans="1:21" ht="45" hidden="1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10">
        <f t="shared" si="12"/>
        <v>42125.333182870367</v>
      </c>
      <c r="U113" s="9">
        <f t="shared" si="13"/>
        <v>42155.333182870367</v>
      </c>
    </row>
    <row r="114" spans="1:21" ht="60" hidden="1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10">
        <f t="shared" si="12"/>
        <v>41718.043032407404</v>
      </c>
      <c r="U114" s="9">
        <f t="shared" si="13"/>
        <v>41742.083333333336</v>
      </c>
    </row>
    <row r="115" spans="1:21" ht="30" hidden="1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10">
        <f t="shared" si="12"/>
        <v>40753.758425925924</v>
      </c>
      <c r="U115" s="9">
        <f t="shared" si="13"/>
        <v>40761.625</v>
      </c>
    </row>
    <row r="116" spans="1:21" ht="60" hidden="1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10">
        <f t="shared" si="12"/>
        <v>40861.27416666667</v>
      </c>
      <c r="U116" s="9">
        <f t="shared" si="13"/>
        <v>40921.27416666667</v>
      </c>
    </row>
    <row r="117" spans="1:21" ht="30" hidden="1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10">
        <f t="shared" si="12"/>
        <v>40918.738935185182</v>
      </c>
      <c r="U117" s="9">
        <f t="shared" si="13"/>
        <v>40943.738935185182</v>
      </c>
    </row>
    <row r="118" spans="1:21" ht="60" hidden="1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10">
        <f t="shared" si="12"/>
        <v>40595.497164351851</v>
      </c>
      <c r="U118" s="9">
        <f t="shared" si="13"/>
        <v>40641.455497685187</v>
      </c>
    </row>
    <row r="119" spans="1:21" ht="60" hidden="1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10">
        <f t="shared" si="12"/>
        <v>40248.834999999999</v>
      </c>
      <c r="U119" s="9">
        <f t="shared" si="13"/>
        <v>40338.791666666664</v>
      </c>
    </row>
    <row r="120" spans="1:21" ht="45" hidden="1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10">
        <f t="shared" si="12"/>
        <v>40723.053657407407</v>
      </c>
      <c r="U120" s="9">
        <f t="shared" si="13"/>
        <v>40753.053657407407</v>
      </c>
    </row>
    <row r="121" spans="1:21" ht="60" hidden="1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10">
        <f t="shared" si="12"/>
        <v>40739.069282407407</v>
      </c>
      <c r="U121" s="9">
        <f t="shared" si="13"/>
        <v>40768.958333333336</v>
      </c>
    </row>
    <row r="122" spans="1:21" ht="60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10">
        <f t="shared" si="12"/>
        <v>42616.049849537041</v>
      </c>
      <c r="U122" s="9">
        <f t="shared" si="13"/>
        <v>42646.049849537041</v>
      </c>
    </row>
    <row r="123" spans="1:21" ht="60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10">
        <f t="shared" si="12"/>
        <v>42096.704976851848</v>
      </c>
      <c r="U123" s="9">
        <f t="shared" si="13"/>
        <v>42112.427777777775</v>
      </c>
    </row>
    <row r="124" spans="1:21" ht="45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10">
        <f t="shared" si="12"/>
        <v>42593.431793981479</v>
      </c>
      <c r="U124" s="9">
        <f t="shared" si="13"/>
        <v>42653.431793981479</v>
      </c>
    </row>
    <row r="125" spans="1:21" ht="60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10">
        <f t="shared" si="12"/>
        <v>41904.781990740739</v>
      </c>
      <c r="U125" s="9">
        <f t="shared" si="13"/>
        <v>41940.916666666664</v>
      </c>
    </row>
    <row r="126" spans="1:21" ht="45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10">
        <f t="shared" si="12"/>
        <v>42114.928726851853</v>
      </c>
      <c r="U126" s="9">
        <f t="shared" si="13"/>
        <v>42139.928726851853</v>
      </c>
    </row>
    <row r="127" spans="1:21" ht="60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10">
        <f t="shared" si="12"/>
        <v>42709.993981481486</v>
      </c>
      <c r="U127" s="9">
        <f t="shared" si="13"/>
        <v>42769.993981481486</v>
      </c>
    </row>
    <row r="128" spans="1:21" ht="60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10">
        <f t="shared" si="12"/>
        <v>42135.589548611111</v>
      </c>
      <c r="U128" s="9">
        <f t="shared" si="13"/>
        <v>42166.083333333328</v>
      </c>
    </row>
    <row r="129" spans="1:21" ht="60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10">
        <f t="shared" si="12"/>
        <v>42067.62431712963</v>
      </c>
      <c r="U129" s="9">
        <f t="shared" si="13"/>
        <v>42097.582650462966</v>
      </c>
    </row>
    <row r="130" spans="1:21" ht="30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10">
        <f t="shared" si="12"/>
        <v>42628.22792824074</v>
      </c>
      <c r="U130" s="9">
        <f t="shared" si="13"/>
        <v>42663.22792824074</v>
      </c>
    </row>
    <row r="131" spans="1:21" ht="60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4">E131/D131</f>
        <v>0</v>
      </c>
      <c r="P131" s="7" t="e">
        <f t="shared" ref="P131:P194" si="15">E131/L131</f>
        <v>#DIV/0!</v>
      </c>
      <c r="Q131" t="str">
        <f t="shared" ref="Q131:Q194" si="16">LEFT(N:N,SEARCH("/",N131)-1)</f>
        <v>film &amp; video</v>
      </c>
      <c r="R131" t="str">
        <f t="shared" ref="R131:R194" si="17">RIGHT(N131,LEN(N131)-SEARCH("/",N131))</f>
        <v>science fiction</v>
      </c>
      <c r="S131" s="9">
        <f t="shared" ref="S131:S194" si="18">(((J131/60)/60)/24)+DATE(1970,1,1)</f>
        <v>41882.937303240738</v>
      </c>
      <c r="T131" s="10">
        <f t="shared" ref="T131:T194" si="19">S131</f>
        <v>41882.937303240738</v>
      </c>
      <c r="U131" s="9">
        <f t="shared" ref="U131:U194" si="20"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10">
        <f t="shared" si="19"/>
        <v>41778.915416666663</v>
      </c>
      <c r="U132" s="9">
        <f t="shared" si="20"/>
        <v>41806.844444444447</v>
      </c>
    </row>
    <row r="133" spans="1:21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10">
        <f t="shared" si="19"/>
        <v>42541.837511574078</v>
      </c>
      <c r="U133" s="9">
        <f t="shared" si="20"/>
        <v>42557</v>
      </c>
    </row>
    <row r="134" spans="1:21" ht="60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10">
        <f t="shared" si="19"/>
        <v>41905.812581018516</v>
      </c>
      <c r="U134" s="9">
        <f t="shared" si="20"/>
        <v>41950.854247685187</v>
      </c>
    </row>
    <row r="135" spans="1:21" ht="45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10">
        <f t="shared" si="19"/>
        <v>42491.80768518518</v>
      </c>
      <c r="U135" s="9">
        <f t="shared" si="20"/>
        <v>42521.729861111111</v>
      </c>
    </row>
    <row r="136" spans="1:21" ht="30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10">
        <f t="shared" si="19"/>
        <v>42221.909930555557</v>
      </c>
      <c r="U136" s="9">
        <f t="shared" si="20"/>
        <v>42251.708333333328</v>
      </c>
    </row>
    <row r="137" spans="1:21" ht="45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10">
        <f t="shared" si="19"/>
        <v>41788.381909722222</v>
      </c>
      <c r="U137" s="9">
        <f t="shared" si="20"/>
        <v>41821.791666666664</v>
      </c>
    </row>
    <row r="138" spans="1:21" ht="60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10">
        <f t="shared" si="19"/>
        <v>42096.410115740742</v>
      </c>
      <c r="U138" s="9">
        <f t="shared" si="20"/>
        <v>42140.427777777775</v>
      </c>
    </row>
    <row r="139" spans="1:21" ht="60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10">
        <f t="shared" si="19"/>
        <v>42239.573993055557</v>
      </c>
      <c r="U139" s="9">
        <f t="shared" si="20"/>
        <v>42289.573993055557</v>
      </c>
    </row>
    <row r="140" spans="1:21" ht="60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10">
        <f t="shared" si="19"/>
        <v>42186.257418981477</v>
      </c>
      <c r="U140" s="9">
        <f t="shared" si="20"/>
        <v>42217.207638888889</v>
      </c>
    </row>
    <row r="141" spans="1:21" ht="45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10">
        <f t="shared" si="19"/>
        <v>42187.920972222222</v>
      </c>
      <c r="U141" s="9">
        <f t="shared" si="20"/>
        <v>42197.920972222222</v>
      </c>
    </row>
    <row r="142" spans="1:21" ht="60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10">
        <f t="shared" si="19"/>
        <v>42053.198287037041</v>
      </c>
      <c r="U142" s="9">
        <f t="shared" si="20"/>
        <v>42083.15662037037</v>
      </c>
    </row>
    <row r="143" spans="1:21" ht="45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10">
        <f t="shared" si="19"/>
        <v>42110.153043981481</v>
      </c>
      <c r="U143" s="9">
        <f t="shared" si="20"/>
        <v>42155.153043981481</v>
      </c>
    </row>
    <row r="144" spans="1:21" ht="60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10">
        <f t="shared" si="19"/>
        <v>41938.893263888887</v>
      </c>
      <c r="U144" s="9">
        <f t="shared" si="20"/>
        <v>41959.934930555552</v>
      </c>
    </row>
    <row r="145" spans="1:21" ht="60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10">
        <f t="shared" si="19"/>
        <v>42559.064143518524</v>
      </c>
      <c r="U145" s="9">
        <f t="shared" si="20"/>
        <v>42616.246527777781</v>
      </c>
    </row>
    <row r="146" spans="1:21" ht="45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10">
        <f t="shared" si="19"/>
        <v>42047.762407407412</v>
      </c>
      <c r="U146" s="9">
        <f t="shared" si="20"/>
        <v>42107.72074074074</v>
      </c>
    </row>
    <row r="147" spans="1:21" ht="60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10">
        <f t="shared" si="19"/>
        <v>42200.542268518519</v>
      </c>
      <c r="U147" s="9">
        <f t="shared" si="20"/>
        <v>42227.542268518519</v>
      </c>
    </row>
    <row r="148" spans="1:21" ht="60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10">
        <f t="shared" si="19"/>
        <v>42693.016180555554</v>
      </c>
      <c r="U148" s="9">
        <f t="shared" si="20"/>
        <v>42753.016180555554</v>
      </c>
    </row>
    <row r="149" spans="1:21" ht="30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10">
        <f t="shared" si="19"/>
        <v>41969.767824074079</v>
      </c>
      <c r="U149" s="9">
        <f t="shared" si="20"/>
        <v>42012.762499999997</v>
      </c>
    </row>
    <row r="150" spans="1:21" ht="60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10">
        <f t="shared" si="19"/>
        <v>42397.281666666662</v>
      </c>
      <c r="U150" s="9">
        <f t="shared" si="20"/>
        <v>42427.281666666662</v>
      </c>
    </row>
    <row r="151" spans="1:21" ht="60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10">
        <f t="shared" si="19"/>
        <v>41968.172106481477</v>
      </c>
      <c r="U151" s="9">
        <f t="shared" si="20"/>
        <v>41998.333333333328</v>
      </c>
    </row>
    <row r="152" spans="1:21" ht="45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10">
        <f t="shared" si="19"/>
        <v>42090.161828703705</v>
      </c>
      <c r="U152" s="9">
        <f t="shared" si="20"/>
        <v>42150.161828703705</v>
      </c>
    </row>
    <row r="153" spans="1:21" ht="60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10">
        <f t="shared" si="19"/>
        <v>42113.550821759258</v>
      </c>
      <c r="U153" s="9">
        <f t="shared" si="20"/>
        <v>42173.550821759258</v>
      </c>
    </row>
    <row r="154" spans="1:21" ht="30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10">
        <f t="shared" si="19"/>
        <v>41875.077546296299</v>
      </c>
      <c r="U154" s="9">
        <f t="shared" si="20"/>
        <v>41905.077546296299</v>
      </c>
    </row>
    <row r="155" spans="1:21" ht="45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10">
        <f t="shared" si="19"/>
        <v>41933.586157407408</v>
      </c>
      <c r="U155" s="9">
        <f t="shared" si="20"/>
        <v>41975.627824074079</v>
      </c>
    </row>
    <row r="156" spans="1:21" ht="45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10">
        <f t="shared" si="19"/>
        <v>42115.547395833331</v>
      </c>
      <c r="U156" s="9">
        <f t="shared" si="20"/>
        <v>42158.547395833331</v>
      </c>
    </row>
    <row r="157" spans="1:21" ht="60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10">
        <f t="shared" si="19"/>
        <v>42168.559432870374</v>
      </c>
      <c r="U157" s="9">
        <f t="shared" si="20"/>
        <v>42208.559432870374</v>
      </c>
    </row>
    <row r="158" spans="1:21" ht="60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10">
        <f t="shared" si="19"/>
        <v>41794.124953703707</v>
      </c>
      <c r="U158" s="9">
        <f t="shared" si="20"/>
        <v>41854.124953703707</v>
      </c>
    </row>
    <row r="159" spans="1:21" ht="45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10">
        <f t="shared" si="19"/>
        <v>42396.911712962959</v>
      </c>
      <c r="U159" s="9">
        <f t="shared" si="20"/>
        <v>42426.911712962959</v>
      </c>
    </row>
    <row r="160" spans="1:21" ht="60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10">
        <f t="shared" si="19"/>
        <v>41904.07671296296</v>
      </c>
      <c r="U160" s="9">
        <f t="shared" si="20"/>
        <v>41934.07671296296</v>
      </c>
    </row>
    <row r="161" spans="1:21" ht="60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10">
        <f t="shared" si="19"/>
        <v>42514.434548611112</v>
      </c>
      <c r="U161" s="9">
        <f t="shared" si="20"/>
        <v>42554.434548611112</v>
      </c>
    </row>
    <row r="162" spans="1:21" ht="60" hidden="1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10">
        <f t="shared" si="19"/>
        <v>42171.913090277783</v>
      </c>
      <c r="U162" s="9">
        <f t="shared" si="20"/>
        <v>42231.913090277783</v>
      </c>
    </row>
    <row r="163" spans="1:21" ht="60" hidden="1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10">
        <f t="shared" si="19"/>
        <v>41792.687442129631</v>
      </c>
      <c r="U163" s="9">
        <f t="shared" si="20"/>
        <v>41822.687442129631</v>
      </c>
    </row>
    <row r="164" spans="1:21" ht="45" hidden="1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10">
        <f t="shared" si="19"/>
        <v>41835.126805555556</v>
      </c>
      <c r="U164" s="9">
        <f t="shared" si="20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4"/>
        <v>0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10">
        <f t="shared" si="19"/>
        <v>42243.961273148147</v>
      </c>
      <c r="U165" s="9">
        <f t="shared" si="20"/>
        <v>42278</v>
      </c>
    </row>
    <row r="166" spans="1:21" ht="60" hidden="1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10">
        <f t="shared" si="19"/>
        <v>41841.762743055559</v>
      </c>
      <c r="U166" s="9">
        <f t="shared" si="20"/>
        <v>41901.762743055559</v>
      </c>
    </row>
    <row r="167" spans="1:21" ht="30" hidden="1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4"/>
        <v>0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10">
        <f t="shared" si="19"/>
        <v>42351.658842592587</v>
      </c>
      <c r="U167" s="9">
        <f t="shared" si="20"/>
        <v>42381.658842592587</v>
      </c>
    </row>
    <row r="168" spans="1:21" ht="45" hidden="1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10">
        <f t="shared" si="19"/>
        <v>42721.075949074075</v>
      </c>
      <c r="U168" s="9">
        <f t="shared" si="20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10">
        <f t="shared" si="19"/>
        <v>42160.927488425921</v>
      </c>
      <c r="U169" s="9">
        <f t="shared" si="20"/>
        <v>42220.927488425921</v>
      </c>
    </row>
    <row r="170" spans="1:21" ht="60" hidden="1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10">
        <f t="shared" si="19"/>
        <v>42052.83530092593</v>
      </c>
      <c r="U170" s="9">
        <f t="shared" si="20"/>
        <v>42082.793634259258</v>
      </c>
    </row>
    <row r="171" spans="1:21" ht="60" hidden="1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10">
        <f t="shared" si="19"/>
        <v>41900.505312499998</v>
      </c>
      <c r="U171" s="9">
        <f t="shared" si="20"/>
        <v>41930.505312499998</v>
      </c>
    </row>
    <row r="172" spans="1:21" ht="60" hidden="1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10">
        <f t="shared" si="19"/>
        <v>42216.977812500001</v>
      </c>
      <c r="U172" s="9">
        <f t="shared" si="20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10">
        <f t="shared" si="19"/>
        <v>42534.180717592593</v>
      </c>
      <c r="U173" s="9">
        <f t="shared" si="20"/>
        <v>42594.180717592593</v>
      </c>
    </row>
    <row r="174" spans="1:21" ht="45" hidden="1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4"/>
        <v>0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10">
        <f t="shared" si="19"/>
        <v>42047.394942129627</v>
      </c>
      <c r="U174" s="9">
        <f t="shared" si="20"/>
        <v>42082.353275462956</v>
      </c>
    </row>
    <row r="175" spans="1:21" ht="45" hidden="1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4"/>
        <v>0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10">
        <f t="shared" si="19"/>
        <v>42033.573009259257</v>
      </c>
      <c r="U175" s="9">
        <f t="shared" si="20"/>
        <v>42063.573009259257</v>
      </c>
    </row>
    <row r="176" spans="1:21" ht="60" hidden="1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4"/>
        <v>0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10">
        <f t="shared" si="19"/>
        <v>42072.758981481486</v>
      </c>
      <c r="U176" s="9">
        <f t="shared" si="20"/>
        <v>42132.758981481486</v>
      </c>
    </row>
    <row r="177" spans="1:21" ht="60" hidden="1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10">
        <f t="shared" si="19"/>
        <v>41855.777905092589</v>
      </c>
      <c r="U177" s="9">
        <f t="shared" si="20"/>
        <v>41880.777905092589</v>
      </c>
    </row>
    <row r="178" spans="1:21" ht="60" hidden="1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4"/>
        <v>0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10">
        <f t="shared" si="19"/>
        <v>42191.824062500003</v>
      </c>
      <c r="U178" s="9">
        <f t="shared" si="20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10">
        <f t="shared" si="19"/>
        <v>42070.047754629632</v>
      </c>
      <c r="U179" s="9">
        <f t="shared" si="20"/>
        <v>42087.00608796296</v>
      </c>
    </row>
    <row r="180" spans="1:21" ht="45" hidden="1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4"/>
        <v>0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10">
        <f t="shared" si="19"/>
        <v>42304.955381944441</v>
      </c>
      <c r="U180" s="9">
        <f t="shared" si="20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10">
        <f t="shared" si="19"/>
        <v>42403.080497685187</v>
      </c>
      <c r="U181" s="9">
        <f t="shared" si="20"/>
        <v>42433.080497685187</v>
      </c>
    </row>
    <row r="182" spans="1:21" ht="45" hidden="1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10">
        <f t="shared" si="19"/>
        <v>42067.991238425922</v>
      </c>
      <c r="U182" s="9">
        <f t="shared" si="20"/>
        <v>42107.791666666672</v>
      </c>
    </row>
    <row r="183" spans="1:21" ht="60" hidden="1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10">
        <f t="shared" si="19"/>
        <v>42147.741840277777</v>
      </c>
      <c r="U183" s="9">
        <f t="shared" si="20"/>
        <v>42177.741840277777</v>
      </c>
    </row>
    <row r="184" spans="1:21" ht="60" hidden="1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4"/>
        <v>0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10">
        <f t="shared" si="19"/>
        <v>42712.011944444443</v>
      </c>
      <c r="U184" s="9">
        <f t="shared" si="20"/>
        <v>42742.011944444443</v>
      </c>
    </row>
    <row r="185" spans="1:21" hidden="1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10">
        <f t="shared" si="19"/>
        <v>41939.810300925928</v>
      </c>
      <c r="U185" s="9">
        <f t="shared" si="20"/>
        <v>41969.851967592593</v>
      </c>
    </row>
    <row r="186" spans="1:21" ht="60" hidden="1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10">
        <f t="shared" si="19"/>
        <v>41825.791226851856</v>
      </c>
      <c r="U186" s="9">
        <f t="shared" si="20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10">
        <f t="shared" si="19"/>
        <v>42570.91133101852</v>
      </c>
      <c r="U187" s="9">
        <f t="shared" si="20"/>
        <v>42600.91133101852</v>
      </c>
    </row>
    <row r="188" spans="1:21" ht="60" hidden="1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4"/>
        <v>0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10">
        <f t="shared" si="19"/>
        <v>42767.812893518523</v>
      </c>
      <c r="U188" s="9">
        <f t="shared" si="20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10">
        <f t="shared" si="19"/>
        <v>42182.234456018516</v>
      </c>
      <c r="U189" s="9">
        <f t="shared" si="20"/>
        <v>42206.290972222225</v>
      </c>
    </row>
    <row r="190" spans="1:21" ht="60" hidden="1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4"/>
        <v>0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10">
        <f t="shared" si="19"/>
        <v>41857.18304398148</v>
      </c>
      <c r="U190" s="9">
        <f t="shared" si="20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10">
        <f t="shared" si="19"/>
        <v>42556.690706018519</v>
      </c>
      <c r="U191" s="9">
        <f t="shared" si="20"/>
        <v>42616.690706018519</v>
      </c>
    </row>
    <row r="192" spans="1:21" hidden="1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10">
        <f t="shared" si="19"/>
        <v>42527.650995370372</v>
      </c>
      <c r="U192" s="9">
        <f t="shared" si="20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10">
        <f t="shared" si="19"/>
        <v>42239.441412037035</v>
      </c>
      <c r="U193" s="9">
        <f t="shared" si="20"/>
        <v>42279.441412037035</v>
      </c>
    </row>
    <row r="194" spans="1:21" ht="60" hidden="1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10">
        <f t="shared" si="19"/>
        <v>41899.792037037041</v>
      </c>
      <c r="U194" s="9">
        <f t="shared" si="20"/>
        <v>41929.792037037041</v>
      </c>
    </row>
    <row r="195" spans="1:21" ht="60" hidden="1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21">E195/D195</f>
        <v>0</v>
      </c>
      <c r="P195" s="7" t="e">
        <f t="shared" ref="P195:P258" si="22">E195/L195</f>
        <v>#DIV/0!</v>
      </c>
      <c r="Q195" t="str">
        <f t="shared" ref="Q195:Q258" si="23">LEFT(N:N,SEARCH("/",N195)-1)</f>
        <v>film &amp; video</v>
      </c>
      <c r="R195" t="str">
        <f t="shared" ref="R195:R258" si="24">RIGHT(N195,LEN(N195)-SEARCH("/",N195))</f>
        <v>drama</v>
      </c>
      <c r="S195" s="9">
        <f t="shared" ref="S195:S258" si="25">(((J195/60)/60)/24)+DATE(1970,1,1)</f>
        <v>41911.934791666667</v>
      </c>
      <c r="T195" s="10">
        <f t="shared" ref="T195:T258" si="26">S195</f>
        <v>41911.934791666667</v>
      </c>
      <c r="U195" s="9">
        <f t="shared" ref="U195:U258" si="27">(((I195/60)/60)/24)+DATE(1970,1,1)</f>
        <v>41971.976458333331</v>
      </c>
    </row>
    <row r="196" spans="1:21" ht="45" hidden="1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21"/>
        <v>1.1999999999999999E-3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10">
        <f t="shared" si="26"/>
        <v>42375.996886574074</v>
      </c>
      <c r="U196" s="9">
        <f t="shared" si="27"/>
        <v>42435.996886574074</v>
      </c>
    </row>
    <row r="197" spans="1:21" ht="45" hidden="1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1"/>
        <v>0</v>
      </c>
      <c r="P197" s="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10">
        <f t="shared" si="26"/>
        <v>42135.67050925926</v>
      </c>
      <c r="U197" s="9">
        <f t="shared" si="27"/>
        <v>42195.67050925926</v>
      </c>
    </row>
    <row r="198" spans="1:21" ht="45" hidden="1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1"/>
        <v>0.41857142857142859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10">
        <f t="shared" si="26"/>
        <v>42259.542800925927</v>
      </c>
      <c r="U198" s="9">
        <f t="shared" si="27"/>
        <v>42287.875</v>
      </c>
    </row>
    <row r="199" spans="1:21" ht="60" hidden="1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1"/>
        <v>0.1048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10">
        <f t="shared" si="26"/>
        <v>42741.848379629635</v>
      </c>
      <c r="U199" s="9">
        <f t="shared" si="27"/>
        <v>42783.875</v>
      </c>
    </row>
    <row r="200" spans="1:21" ht="60" hidden="1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1"/>
        <v>1.116E-2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10">
        <f t="shared" si="26"/>
        <v>41887.383356481485</v>
      </c>
      <c r="U200" s="9">
        <f t="shared" si="27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1"/>
        <v>0</v>
      </c>
      <c r="P201" s="7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10">
        <f t="shared" si="26"/>
        <v>42584.123865740738</v>
      </c>
      <c r="U201" s="9">
        <f t="shared" si="27"/>
        <v>42614.123865740738</v>
      </c>
    </row>
    <row r="202" spans="1:21" ht="45" hidden="1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1"/>
        <v>0.26192500000000002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10">
        <f t="shared" si="26"/>
        <v>41867.083368055559</v>
      </c>
      <c r="U202" s="9">
        <f t="shared" si="27"/>
        <v>41897.083368055559</v>
      </c>
    </row>
    <row r="203" spans="1:21" ht="60" hidden="1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1"/>
        <v>0.58461538461538465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10">
        <f t="shared" si="26"/>
        <v>42023.818622685183</v>
      </c>
      <c r="U203" s="9">
        <f t="shared" si="27"/>
        <v>42043.818622685183</v>
      </c>
    </row>
    <row r="204" spans="1:21" hidden="1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1"/>
        <v>0</v>
      </c>
      <c r="P204" s="7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10">
        <f t="shared" si="26"/>
        <v>42255.927824074075</v>
      </c>
      <c r="U204" s="9">
        <f t="shared" si="27"/>
        <v>42285.874305555553</v>
      </c>
    </row>
    <row r="205" spans="1:21" ht="60" hidden="1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1"/>
        <v>0.2984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10">
        <f t="shared" si="26"/>
        <v>41973.847962962958</v>
      </c>
      <c r="U205" s="9">
        <f t="shared" si="27"/>
        <v>42033.847962962958</v>
      </c>
    </row>
    <row r="206" spans="1:21" ht="60" hidden="1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1"/>
        <v>0.50721666666666665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10">
        <f t="shared" si="26"/>
        <v>42556.583368055552</v>
      </c>
      <c r="U206" s="9">
        <f t="shared" si="27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1"/>
        <v>0.16250000000000001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10">
        <f t="shared" si="26"/>
        <v>42248.632199074069</v>
      </c>
      <c r="U207" s="9">
        <f t="shared" si="27"/>
        <v>42283.632199074069</v>
      </c>
    </row>
    <row r="208" spans="1:21" ht="45" hidden="1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1"/>
        <v>0</v>
      </c>
      <c r="P208" s="7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10">
        <f t="shared" si="26"/>
        <v>42567.004432870366</v>
      </c>
      <c r="U208" s="9">
        <f t="shared" si="27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1"/>
        <v>0.15214285714285714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10">
        <f t="shared" si="26"/>
        <v>41978.197199074071</v>
      </c>
      <c r="U209" s="9">
        <f t="shared" si="27"/>
        <v>42008.197199074071</v>
      </c>
    </row>
    <row r="210" spans="1:21" ht="60" hidden="1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1"/>
        <v>0</v>
      </c>
      <c r="P210" s="7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10">
        <f t="shared" si="26"/>
        <v>41959.369988425926</v>
      </c>
      <c r="U210" s="9">
        <f t="shared" si="27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1"/>
        <v>0</v>
      </c>
      <c r="P211" s="7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10">
        <f t="shared" si="26"/>
        <v>42165.922858796301</v>
      </c>
      <c r="U211" s="9">
        <f t="shared" si="27"/>
        <v>42195.922858796301</v>
      </c>
    </row>
    <row r="212" spans="1:21" ht="60" hidden="1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1"/>
        <v>0.2525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10">
        <f t="shared" si="26"/>
        <v>42249.064722222218</v>
      </c>
      <c r="U212" s="9">
        <f t="shared" si="27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1"/>
        <v>0.44600000000000001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10">
        <f t="shared" si="26"/>
        <v>42236.159918981488</v>
      </c>
      <c r="U213" s="9">
        <f t="shared" si="27"/>
        <v>42266.159918981488</v>
      </c>
    </row>
    <row r="214" spans="1:21" ht="45" hidden="1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1"/>
        <v>1.5873015873015873E-4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10">
        <f t="shared" si="26"/>
        <v>42416.881018518514</v>
      </c>
      <c r="U214" s="9">
        <f t="shared" si="27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1"/>
        <v>4.0000000000000002E-4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10">
        <f t="shared" si="26"/>
        <v>42202.594293981485</v>
      </c>
      <c r="U215" s="9">
        <f t="shared" si="27"/>
        <v>42232.587974537033</v>
      </c>
    </row>
    <row r="216" spans="1:21" ht="60" hidden="1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1"/>
        <v>8.0000000000000007E-5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10">
        <f t="shared" si="26"/>
        <v>42009.64061342593</v>
      </c>
      <c r="U216" s="9">
        <f t="shared" si="27"/>
        <v>42069.64061342593</v>
      </c>
    </row>
    <row r="217" spans="1:21" ht="60" hidden="1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1"/>
        <v>2.2727272727272726E-3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10">
        <f t="shared" si="26"/>
        <v>42375.230115740742</v>
      </c>
      <c r="U217" s="9">
        <f t="shared" si="27"/>
        <v>42417.999305555553</v>
      </c>
    </row>
    <row r="218" spans="1:21" ht="60" hidden="1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1"/>
        <v>0.55698440000000005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10">
        <f t="shared" si="26"/>
        <v>42066.958761574075</v>
      </c>
      <c r="U218" s="9">
        <f t="shared" si="27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1"/>
        <v>0.11942999999999999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10">
        <f t="shared" si="26"/>
        <v>41970.64061342593</v>
      </c>
      <c r="U219" s="9">
        <f t="shared" si="27"/>
        <v>42001.64061342593</v>
      </c>
    </row>
    <row r="220" spans="1:21" ht="60" hidden="1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1"/>
        <v>0.02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10">
        <f t="shared" si="26"/>
        <v>42079.628344907411</v>
      </c>
      <c r="U220" s="9">
        <f t="shared" si="27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1"/>
        <v>0.17630000000000001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10">
        <f t="shared" si="26"/>
        <v>42429.326678240745</v>
      </c>
      <c r="U221" s="9">
        <f t="shared" si="27"/>
        <v>42461.290972222225</v>
      </c>
    </row>
    <row r="222" spans="1:21" ht="45" hidden="1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1"/>
        <v>7.1999999999999998E-3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10">
        <f t="shared" si="26"/>
        <v>42195.643865740742</v>
      </c>
      <c r="U222" s="9">
        <f t="shared" si="27"/>
        <v>42236.837499999994</v>
      </c>
    </row>
    <row r="223" spans="1:21" ht="30" hidden="1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1"/>
        <v>0</v>
      </c>
      <c r="P223" s="7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10">
        <f t="shared" si="26"/>
        <v>42031.837546296301</v>
      </c>
      <c r="U223" s="9">
        <f t="shared" si="27"/>
        <v>42091.79587962963</v>
      </c>
    </row>
    <row r="224" spans="1:21" ht="60" hidden="1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1"/>
        <v>0.13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10">
        <f t="shared" si="26"/>
        <v>42031.769884259258</v>
      </c>
      <c r="U224" s="9">
        <f t="shared" si="27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1"/>
        <v>0</v>
      </c>
      <c r="P225" s="7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10">
        <f t="shared" si="26"/>
        <v>42482.048032407409</v>
      </c>
      <c r="U225" s="9">
        <f t="shared" si="27"/>
        <v>42512.045138888891</v>
      </c>
    </row>
    <row r="226" spans="1:21" ht="60" hidden="1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1"/>
        <v>0</v>
      </c>
      <c r="P226" s="7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10">
        <f t="shared" si="26"/>
        <v>42135.235254629632</v>
      </c>
      <c r="U226" s="9">
        <f t="shared" si="27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1"/>
        <v>0</v>
      </c>
      <c r="P227" s="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10">
        <f t="shared" si="26"/>
        <v>42438.961273148147</v>
      </c>
      <c r="U227" s="9">
        <f t="shared" si="27"/>
        <v>42468.919606481482</v>
      </c>
    </row>
    <row r="228" spans="1:21" ht="45" hidden="1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1"/>
        <v>8.6206896551724137E-3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10">
        <f t="shared" si="26"/>
        <v>42106.666018518517</v>
      </c>
      <c r="U228" s="9">
        <f t="shared" si="27"/>
        <v>42155.395138888889</v>
      </c>
    </row>
    <row r="229" spans="1:21" ht="45" hidden="1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1"/>
        <v>0</v>
      </c>
      <c r="P229" s="7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10">
        <f t="shared" si="26"/>
        <v>42164.893993055557</v>
      </c>
      <c r="U229" s="9">
        <f t="shared" si="27"/>
        <v>42194.893993055557</v>
      </c>
    </row>
    <row r="230" spans="1:21" ht="30" hidden="1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1"/>
        <v>0</v>
      </c>
      <c r="P230" s="7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10">
        <f t="shared" si="26"/>
        <v>42096.686400462961</v>
      </c>
      <c r="U230" s="9">
        <f t="shared" si="27"/>
        <v>42156.686400462961</v>
      </c>
    </row>
    <row r="231" spans="1:21" ht="60" hidden="1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1"/>
        <v>0</v>
      </c>
      <c r="P231" s="7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10">
        <f t="shared" si="26"/>
        <v>42383.933993055558</v>
      </c>
      <c r="U231" s="9">
        <f t="shared" si="27"/>
        <v>42413.933993055558</v>
      </c>
    </row>
    <row r="232" spans="1:21" ht="60" hidden="1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1"/>
        <v>4.0000000000000001E-3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10">
        <f t="shared" si="26"/>
        <v>42129.777210648142</v>
      </c>
      <c r="U232" s="9">
        <f t="shared" si="27"/>
        <v>42159.777210648142</v>
      </c>
    </row>
    <row r="233" spans="1:21" ht="60" hidden="1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1"/>
        <v>0</v>
      </c>
      <c r="P233" s="7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10">
        <f t="shared" si="26"/>
        <v>42341.958923611113</v>
      </c>
      <c r="U233" s="9">
        <f t="shared" si="27"/>
        <v>42371.958923611113</v>
      </c>
    </row>
    <row r="234" spans="1:21" ht="60" hidden="1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1"/>
        <v>2.75E-2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10">
        <f t="shared" si="26"/>
        <v>42032.82576388889</v>
      </c>
      <c r="U234" s="9">
        <f t="shared" si="27"/>
        <v>42062.82576388889</v>
      </c>
    </row>
    <row r="235" spans="1:21" ht="45" hidden="1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1"/>
        <v>0</v>
      </c>
      <c r="P235" s="7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10">
        <f t="shared" si="26"/>
        <v>42612.911712962959</v>
      </c>
      <c r="U235" s="9">
        <f t="shared" si="27"/>
        <v>42642.911712962959</v>
      </c>
    </row>
    <row r="236" spans="1:21" ht="60" hidden="1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1"/>
        <v>0.40100000000000002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10">
        <f t="shared" si="26"/>
        <v>42136.035405092596</v>
      </c>
      <c r="U236" s="9">
        <f t="shared" si="27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1"/>
        <v>0</v>
      </c>
      <c r="P237" s="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10">
        <f t="shared" si="26"/>
        <v>42164.908530092594</v>
      </c>
      <c r="U237" s="9">
        <f t="shared" si="27"/>
        <v>42194.908530092594</v>
      </c>
    </row>
    <row r="238" spans="1:21" ht="60" hidden="1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1"/>
        <v>0</v>
      </c>
      <c r="P238" s="7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10">
        <f t="shared" si="26"/>
        <v>42321.08447916666</v>
      </c>
      <c r="U238" s="9">
        <f t="shared" si="27"/>
        <v>42374</v>
      </c>
    </row>
    <row r="239" spans="1:21" ht="30" hidden="1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1"/>
        <v>3.3333333333333335E-3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10">
        <f t="shared" si="26"/>
        <v>42377.577187499999</v>
      </c>
      <c r="U239" s="9">
        <f t="shared" si="27"/>
        <v>42437.577187499999</v>
      </c>
    </row>
    <row r="240" spans="1:21" ht="60" hidden="1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1"/>
        <v>0</v>
      </c>
      <c r="P240" s="7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10">
        <f t="shared" si="26"/>
        <v>42713.962499999994</v>
      </c>
      <c r="U240" s="9">
        <f t="shared" si="27"/>
        <v>42734.375</v>
      </c>
    </row>
    <row r="241" spans="1:21" ht="45" hidden="1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1"/>
        <v>0.25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10">
        <f t="shared" si="26"/>
        <v>42297.110300925924</v>
      </c>
      <c r="U241" s="9">
        <f t="shared" si="27"/>
        <v>42316.5</v>
      </c>
    </row>
    <row r="242" spans="1:21" ht="60" hidden="1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1"/>
        <v>1.0763413333333334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10">
        <f t="shared" si="26"/>
        <v>41354.708460648151</v>
      </c>
      <c r="U242" s="9">
        <f t="shared" si="27"/>
        <v>41399.708460648151</v>
      </c>
    </row>
    <row r="243" spans="1:21" ht="60" hidden="1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1"/>
        <v>1.1263736263736264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10">
        <f t="shared" si="26"/>
        <v>41949.697962962964</v>
      </c>
      <c r="U243" s="9">
        <f t="shared" si="27"/>
        <v>41994.697962962964</v>
      </c>
    </row>
    <row r="244" spans="1:21" ht="45" hidden="1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1"/>
        <v>1.1346153846153846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10">
        <f t="shared" si="26"/>
        <v>40862.492939814816</v>
      </c>
      <c r="U244" s="9">
        <f t="shared" si="27"/>
        <v>40897.492939814816</v>
      </c>
    </row>
    <row r="245" spans="1:21" ht="45" hidden="1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1"/>
        <v>1.0259199999999999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10">
        <f t="shared" si="26"/>
        <v>41662.047500000001</v>
      </c>
      <c r="U245" s="9">
        <f t="shared" si="27"/>
        <v>41692.047500000001</v>
      </c>
    </row>
    <row r="246" spans="1:21" ht="60" hidden="1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1"/>
        <v>1.1375714285714287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10">
        <f t="shared" si="26"/>
        <v>40213.323599537034</v>
      </c>
      <c r="U246" s="9">
        <f t="shared" si="27"/>
        <v>40253.29583333333</v>
      </c>
    </row>
    <row r="247" spans="1:21" ht="60" hidden="1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1"/>
        <v>1.0371999999999999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10">
        <f t="shared" si="26"/>
        <v>41107.053067129629</v>
      </c>
      <c r="U247" s="9">
        <f t="shared" si="27"/>
        <v>41137.053067129629</v>
      </c>
    </row>
    <row r="248" spans="1:21" ht="45" hidden="1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1"/>
        <v>3.0546000000000002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10">
        <f t="shared" si="26"/>
        <v>40480.363483796296</v>
      </c>
      <c r="U248" s="9">
        <f t="shared" si="27"/>
        <v>40530.405150462961</v>
      </c>
    </row>
    <row r="249" spans="1:21" ht="60" hidden="1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1"/>
        <v>1.341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10">
        <f t="shared" si="26"/>
        <v>40430.604328703703</v>
      </c>
      <c r="U249" s="9">
        <f t="shared" si="27"/>
        <v>40467.152083333334</v>
      </c>
    </row>
    <row r="250" spans="1:21" ht="60" hidden="1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1"/>
        <v>1.0133294117647058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10">
        <f t="shared" si="26"/>
        <v>40870.774409722224</v>
      </c>
      <c r="U250" s="9">
        <f t="shared" si="27"/>
        <v>40915.774409722224</v>
      </c>
    </row>
    <row r="251" spans="1:21" ht="60" hidden="1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1"/>
        <v>1.1292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10">
        <f t="shared" si="26"/>
        <v>40332.923842592594</v>
      </c>
      <c r="U251" s="9">
        <f t="shared" si="27"/>
        <v>40412.736111111109</v>
      </c>
    </row>
    <row r="252" spans="1:21" ht="60" hidden="1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1"/>
        <v>1.0558333333333334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10">
        <f t="shared" si="26"/>
        <v>41401.565868055557</v>
      </c>
      <c r="U252" s="9">
        <f t="shared" si="27"/>
        <v>41431.565868055557</v>
      </c>
    </row>
    <row r="253" spans="1:21" ht="45" hidden="1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1"/>
        <v>1.2557142857142858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10">
        <f t="shared" si="26"/>
        <v>41013.787569444445</v>
      </c>
      <c r="U253" s="9">
        <f t="shared" si="27"/>
        <v>41045.791666666664</v>
      </c>
    </row>
    <row r="254" spans="1:21" ht="45" hidden="1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1"/>
        <v>1.8455999999999999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10">
        <f t="shared" si="26"/>
        <v>40266.662708333337</v>
      </c>
      <c r="U254" s="9">
        <f t="shared" si="27"/>
        <v>40330.165972222225</v>
      </c>
    </row>
    <row r="255" spans="1:21" ht="60" hidden="1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1"/>
        <v>1.0073333333333334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10">
        <f t="shared" si="26"/>
        <v>40924.650868055556</v>
      </c>
      <c r="U255" s="9">
        <f t="shared" si="27"/>
        <v>40954.650868055556</v>
      </c>
    </row>
    <row r="256" spans="1:21" ht="45" hidden="1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1"/>
        <v>1.1694724999999999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10">
        <f t="shared" si="26"/>
        <v>42263.952662037031</v>
      </c>
      <c r="U256" s="9">
        <f t="shared" si="27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1"/>
        <v>1.0673325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10">
        <f t="shared" si="26"/>
        <v>40588.526412037041</v>
      </c>
      <c r="U257" s="9">
        <f t="shared" si="27"/>
        <v>40618.48474537037</v>
      </c>
    </row>
    <row r="258" spans="1:21" ht="60" hidden="1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21"/>
        <v>1.391</v>
      </c>
      <c r="P258" s="7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10">
        <f t="shared" si="26"/>
        <v>41319.769293981481</v>
      </c>
      <c r="U258" s="9">
        <f t="shared" si="27"/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8">E259/D259</f>
        <v>1.0672648571428571</v>
      </c>
      <c r="P259" s="7">
        <f t="shared" ref="P259:P322" si="29">E259/L259</f>
        <v>66.70405357142856</v>
      </c>
      <c r="Q259" t="str">
        <f t="shared" ref="Q259:Q322" si="30">LEFT(N:N,SEARCH("/",N259)-1)</f>
        <v>film &amp; video</v>
      </c>
      <c r="R259" t="str">
        <f t="shared" ref="R259:R322" si="31">RIGHT(N259,LEN(N259)-SEARCH("/",N259))</f>
        <v>documentary</v>
      </c>
      <c r="S259" s="9">
        <f t="shared" ref="S259:S322" si="32">(((J259/60)/60)/24)+DATE(1970,1,1)</f>
        <v>42479.626875000002</v>
      </c>
      <c r="T259" s="10">
        <f t="shared" ref="T259:T322" si="33">S259</f>
        <v>42479.626875000002</v>
      </c>
      <c r="U259" s="9">
        <f t="shared" ref="U259:U322" si="34">(((I259/60)/60)/24)+DATE(1970,1,1)</f>
        <v>42509.626875000002</v>
      </c>
    </row>
    <row r="260" spans="1:21" ht="60" hidden="1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8"/>
        <v>1.9114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10">
        <f t="shared" si="33"/>
        <v>40682.051689814813</v>
      </c>
      <c r="U260" s="9">
        <f t="shared" si="34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8"/>
        <v>1.3193789333333332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10">
        <f t="shared" si="33"/>
        <v>42072.738067129627</v>
      </c>
      <c r="U261" s="9">
        <f t="shared" si="34"/>
        <v>42102.738067129627</v>
      </c>
    </row>
    <row r="262" spans="1:21" ht="45" hidden="1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8"/>
        <v>1.0640000000000001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10">
        <f t="shared" si="33"/>
        <v>40330.755543981482</v>
      </c>
      <c r="U262" s="9">
        <f t="shared" si="34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8"/>
        <v>1.0740000000000001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10">
        <f t="shared" si="33"/>
        <v>41017.885462962964</v>
      </c>
      <c r="U263" s="9">
        <f t="shared" si="34"/>
        <v>41067.621527777781</v>
      </c>
    </row>
    <row r="264" spans="1:21" ht="30" hidden="1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8"/>
        <v>2.4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10">
        <f t="shared" si="33"/>
        <v>40555.24800925926</v>
      </c>
      <c r="U264" s="9">
        <f t="shared" si="34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8"/>
        <v>1.1808107999999999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10">
        <f t="shared" si="33"/>
        <v>41149.954791666663</v>
      </c>
      <c r="U265" s="9">
        <f t="shared" si="34"/>
        <v>41179.954791666663</v>
      </c>
    </row>
    <row r="266" spans="1:21" ht="60" hidden="1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8"/>
        <v>1.1819999999999999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10">
        <f t="shared" si="33"/>
        <v>41010.620312500003</v>
      </c>
      <c r="U266" s="9">
        <f t="shared" si="34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8"/>
        <v>1.111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10">
        <f t="shared" si="33"/>
        <v>40267.245717592588</v>
      </c>
      <c r="U267" s="9">
        <f t="shared" si="34"/>
        <v>40308.844444444447</v>
      </c>
    </row>
    <row r="268" spans="1:21" ht="60" hidden="1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8"/>
        <v>1.4550000000000001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10">
        <f t="shared" si="33"/>
        <v>40205.174849537041</v>
      </c>
      <c r="U268" s="9">
        <f t="shared" si="34"/>
        <v>40291.160416666666</v>
      </c>
    </row>
    <row r="269" spans="1:21" ht="45" hidden="1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8"/>
        <v>1.3162883248730965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10">
        <f t="shared" si="33"/>
        <v>41785.452534722222</v>
      </c>
      <c r="U269" s="9">
        <f t="shared" si="34"/>
        <v>41815.452534722222</v>
      </c>
    </row>
    <row r="270" spans="1:21" ht="60" hidden="1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8"/>
        <v>1.1140000000000001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10">
        <f t="shared" si="33"/>
        <v>40809.15252314815</v>
      </c>
      <c r="U270" s="9">
        <f t="shared" si="34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8"/>
        <v>1.4723377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10">
        <f t="shared" si="33"/>
        <v>42758.197013888886</v>
      </c>
      <c r="U271" s="9">
        <f t="shared" si="34"/>
        <v>42788.197013888886</v>
      </c>
    </row>
    <row r="272" spans="1:21" ht="45" hidden="1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8"/>
        <v>1.5260869565217392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10">
        <f t="shared" si="33"/>
        <v>40637.866550925923</v>
      </c>
      <c r="U272" s="9">
        <f t="shared" si="34"/>
        <v>40688.166666666664</v>
      </c>
    </row>
    <row r="273" spans="1:21" ht="60" hidden="1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8"/>
        <v>1.0468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10">
        <f t="shared" si="33"/>
        <v>41612.10024305556</v>
      </c>
      <c r="U273" s="9">
        <f t="shared" si="34"/>
        <v>41641.333333333336</v>
      </c>
    </row>
    <row r="274" spans="1:21" ht="60" hidden="1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8"/>
        <v>1.7743366666666667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10">
        <f t="shared" si="33"/>
        <v>40235.900358796294</v>
      </c>
      <c r="U274" s="9">
        <f t="shared" si="34"/>
        <v>40296.78402777778</v>
      </c>
    </row>
    <row r="275" spans="1:21" ht="60" hidden="1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8"/>
        <v>1.077758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10">
        <f t="shared" si="33"/>
        <v>40697.498449074075</v>
      </c>
      <c r="U275" s="9">
        <f t="shared" si="34"/>
        <v>40727.498449074075</v>
      </c>
    </row>
    <row r="276" spans="1:21" ht="60" hidden="1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8"/>
        <v>1.56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10">
        <f t="shared" si="33"/>
        <v>40969.912372685183</v>
      </c>
      <c r="U276" s="9">
        <f t="shared" si="34"/>
        <v>41004.290972222225</v>
      </c>
    </row>
    <row r="277" spans="1:21" ht="45" hidden="1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8"/>
        <v>1.08395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10">
        <f t="shared" si="33"/>
        <v>41193.032013888893</v>
      </c>
      <c r="U277" s="9">
        <f t="shared" si="34"/>
        <v>41223.073680555557</v>
      </c>
    </row>
    <row r="278" spans="1:21" ht="60" hidden="1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8"/>
        <v>1.476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10">
        <f t="shared" si="33"/>
        <v>40967.081874999996</v>
      </c>
      <c r="U278" s="9">
        <f t="shared" si="34"/>
        <v>41027.040208333332</v>
      </c>
    </row>
    <row r="279" spans="1:21" ht="60" hidden="1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8"/>
        <v>1.1038153846153846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10">
        <f t="shared" si="33"/>
        <v>42117.891423611116</v>
      </c>
      <c r="U279" s="9">
        <f t="shared" si="34"/>
        <v>42147.891423611116</v>
      </c>
    </row>
    <row r="280" spans="1:21" ht="45" hidden="1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8"/>
        <v>1.5034814814814814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10">
        <f t="shared" si="33"/>
        <v>41164.040960648148</v>
      </c>
      <c r="U280" s="9">
        <f t="shared" si="34"/>
        <v>41194.040960648148</v>
      </c>
    </row>
    <row r="281" spans="1:21" ht="60" hidden="1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8"/>
        <v>1.5731829411764706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10">
        <f t="shared" si="33"/>
        <v>42759.244166666671</v>
      </c>
      <c r="U281" s="9">
        <f t="shared" si="34"/>
        <v>42793.084027777775</v>
      </c>
    </row>
    <row r="282" spans="1:21" ht="60" hidden="1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8"/>
        <v>1.5614399999999999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10">
        <f t="shared" si="33"/>
        <v>41744.590682870366</v>
      </c>
      <c r="U282" s="9">
        <f t="shared" si="34"/>
        <v>41789.590682870366</v>
      </c>
    </row>
    <row r="283" spans="1:21" ht="60" hidden="1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8"/>
        <v>1.2058763636363636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10">
        <f t="shared" si="33"/>
        <v>39950.163344907407</v>
      </c>
      <c r="U283" s="9">
        <f t="shared" si="34"/>
        <v>40035.80972222222</v>
      </c>
    </row>
    <row r="284" spans="1:21" ht="45" hidden="1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8"/>
        <v>1.0118888888888888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10">
        <f t="shared" si="33"/>
        <v>40194.920046296298</v>
      </c>
      <c r="U284" s="9">
        <f t="shared" si="34"/>
        <v>40231.916666666664</v>
      </c>
    </row>
    <row r="285" spans="1:21" ht="30" hidden="1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8"/>
        <v>1.142725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10">
        <f t="shared" si="33"/>
        <v>40675.71</v>
      </c>
      <c r="U285" s="9">
        <f t="shared" si="34"/>
        <v>40695.207638888889</v>
      </c>
    </row>
    <row r="286" spans="1:21" ht="60" hidden="1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8"/>
        <v>1.0462615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10">
        <f t="shared" si="33"/>
        <v>40904.738194444442</v>
      </c>
      <c r="U286" s="9">
        <f t="shared" si="34"/>
        <v>40929.738194444442</v>
      </c>
    </row>
    <row r="287" spans="1:21" ht="45" hidden="1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8"/>
        <v>2.2882507142857142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10">
        <f t="shared" si="33"/>
        <v>41506.756111111114</v>
      </c>
      <c r="U287" s="9">
        <f t="shared" si="34"/>
        <v>41536.756111111114</v>
      </c>
    </row>
    <row r="288" spans="1:21" ht="60" hidden="1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8"/>
        <v>1.0915333333333332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10">
        <f t="shared" si="33"/>
        <v>41313.816249999996</v>
      </c>
      <c r="U288" s="9">
        <f t="shared" si="34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8"/>
        <v>1.7629999999999999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10">
        <f t="shared" si="33"/>
        <v>41184.277986111112</v>
      </c>
      <c r="U289" s="9">
        <f t="shared" si="34"/>
        <v>41215.166666666664</v>
      </c>
    </row>
    <row r="290" spans="1:21" ht="60" hidden="1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8"/>
        <v>1.0321061999999999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10">
        <f t="shared" si="33"/>
        <v>41051.168900462959</v>
      </c>
      <c r="U290" s="9">
        <f t="shared" si="34"/>
        <v>41086.168900462959</v>
      </c>
    </row>
    <row r="291" spans="1:21" ht="60" hidden="1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8"/>
        <v>1.0482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10">
        <f t="shared" si="33"/>
        <v>41550.456412037034</v>
      </c>
      <c r="U291" s="9">
        <f t="shared" si="34"/>
        <v>41580.456412037034</v>
      </c>
    </row>
    <row r="292" spans="1:21" ht="45" hidden="1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8"/>
        <v>1.0668444444444445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10">
        <f t="shared" si="33"/>
        <v>40526.36917824074</v>
      </c>
      <c r="U292" s="9">
        <f t="shared" si="34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8"/>
        <v>1.2001999999999999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10">
        <f t="shared" si="33"/>
        <v>41376.769050925926</v>
      </c>
      <c r="U293" s="9">
        <f t="shared" si="34"/>
        <v>41395.000694444447</v>
      </c>
    </row>
    <row r="294" spans="1:21" ht="60" hidden="1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8"/>
        <v>1.0150693333333334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10">
        <f t="shared" si="33"/>
        <v>40812.803229166668</v>
      </c>
      <c r="U294" s="9">
        <f t="shared" si="34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8"/>
        <v>1.0138461538461538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10">
        <f t="shared" si="33"/>
        <v>41719.667986111112</v>
      </c>
      <c r="U295" s="9">
        <f t="shared" si="34"/>
        <v>41749.667986111112</v>
      </c>
    </row>
    <row r="296" spans="1:21" ht="90" hidden="1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8"/>
        <v>1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10">
        <f t="shared" si="33"/>
        <v>40343.084421296298</v>
      </c>
      <c r="U296" s="9">
        <f t="shared" si="34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8"/>
        <v>1.3310911999999999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10">
        <f t="shared" si="33"/>
        <v>41519.004733796297</v>
      </c>
      <c r="U297" s="9">
        <f t="shared" si="34"/>
        <v>41579</v>
      </c>
    </row>
    <row r="298" spans="1:21" ht="45" hidden="1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8"/>
        <v>1.187262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10">
        <f t="shared" si="33"/>
        <v>41134.475497685184</v>
      </c>
      <c r="U298" s="9">
        <f t="shared" si="34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8"/>
        <v>1.0064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10">
        <f t="shared" si="33"/>
        <v>42089.72802083334</v>
      </c>
      <c r="U299" s="9">
        <f t="shared" si="34"/>
        <v>42125.165972222225</v>
      </c>
    </row>
    <row r="300" spans="1:21" ht="30" hidden="1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8"/>
        <v>1.089324126984127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10">
        <f t="shared" si="33"/>
        <v>41709.463518518518</v>
      </c>
      <c r="U300" s="9">
        <f t="shared" si="34"/>
        <v>41768.875</v>
      </c>
    </row>
    <row r="301" spans="1:21" ht="60" hidden="1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8"/>
        <v>1.789525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10">
        <f t="shared" si="33"/>
        <v>40469.225231481483</v>
      </c>
      <c r="U301" s="9">
        <f t="shared" si="34"/>
        <v>40499.266898148147</v>
      </c>
    </row>
    <row r="302" spans="1:21" ht="60" hidden="1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8"/>
        <v>1.0172264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10">
        <f t="shared" si="33"/>
        <v>40626.959930555553</v>
      </c>
      <c r="U302" s="9">
        <f t="shared" si="34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8"/>
        <v>1.1873499999999999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10">
        <f t="shared" si="33"/>
        <v>41312.737673611111</v>
      </c>
      <c r="U303" s="9">
        <f t="shared" si="34"/>
        <v>41352.696006944447</v>
      </c>
    </row>
    <row r="304" spans="1:21" ht="60" hidden="1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8"/>
        <v>1.0045999999999999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10">
        <f t="shared" si="33"/>
        <v>40933.856921296298</v>
      </c>
      <c r="U304" s="9">
        <f t="shared" si="34"/>
        <v>40963.856921296298</v>
      </c>
    </row>
    <row r="305" spans="1:21" ht="45" hidden="1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8"/>
        <v>1.3746666666666667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10">
        <f t="shared" si="33"/>
        <v>41032.071134259262</v>
      </c>
      <c r="U305" s="9">
        <f t="shared" si="34"/>
        <v>41062.071134259262</v>
      </c>
    </row>
    <row r="306" spans="1:21" ht="30" hidden="1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8"/>
        <v>2.3164705882352941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10">
        <f t="shared" si="33"/>
        <v>41114.094872685186</v>
      </c>
      <c r="U306" s="9">
        <f t="shared" si="34"/>
        <v>41153.083333333336</v>
      </c>
    </row>
    <row r="307" spans="1:21" ht="45" hidden="1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8"/>
        <v>1.3033333333333332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10">
        <f t="shared" si="33"/>
        <v>40948.630196759259</v>
      </c>
      <c r="U307" s="9">
        <f t="shared" si="34"/>
        <v>40978.630196759259</v>
      </c>
    </row>
    <row r="308" spans="1:21" ht="30" hidden="1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8"/>
        <v>2.9289999999999998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10">
        <f t="shared" si="33"/>
        <v>41333.837187500001</v>
      </c>
      <c r="U308" s="9">
        <f t="shared" si="34"/>
        <v>41353.795520833337</v>
      </c>
    </row>
    <row r="309" spans="1:21" hidden="1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8"/>
        <v>1.1131818181818183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10">
        <f t="shared" si="33"/>
        <v>41282.944456018515</v>
      </c>
      <c r="U309" s="9">
        <f t="shared" si="34"/>
        <v>41312.944456018515</v>
      </c>
    </row>
    <row r="310" spans="1:21" ht="60" hidden="1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8"/>
        <v>1.0556666666666668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10">
        <f t="shared" si="33"/>
        <v>40567.694560185184</v>
      </c>
      <c r="U310" s="9">
        <f t="shared" si="34"/>
        <v>40612.694560185184</v>
      </c>
    </row>
    <row r="311" spans="1:21" ht="60" hidden="1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8"/>
        <v>1.1894444444444445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10">
        <f t="shared" si="33"/>
        <v>41134.751550925925</v>
      </c>
      <c r="U311" s="9">
        <f t="shared" si="34"/>
        <v>41155.751550925925</v>
      </c>
    </row>
    <row r="312" spans="1:21" ht="45" hidden="1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8"/>
        <v>1.04129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10">
        <f t="shared" si="33"/>
        <v>40821.183136574073</v>
      </c>
      <c r="U312" s="9">
        <f t="shared" si="34"/>
        <v>40836.083333333336</v>
      </c>
    </row>
    <row r="313" spans="1:21" ht="45" hidden="1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8"/>
        <v>1.0410165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10">
        <f t="shared" si="33"/>
        <v>40868.219814814816</v>
      </c>
      <c r="U313" s="9">
        <f t="shared" si="34"/>
        <v>40909.332638888889</v>
      </c>
    </row>
    <row r="314" spans="1:21" ht="60" hidden="1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8"/>
        <v>1.1187499999999999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10">
        <f t="shared" si="33"/>
        <v>41348.877685185187</v>
      </c>
      <c r="U314" s="9">
        <f t="shared" si="34"/>
        <v>41378.877685185187</v>
      </c>
    </row>
    <row r="315" spans="1:21" ht="60" hidden="1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8"/>
        <v>1.0473529411764706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10">
        <f t="shared" si="33"/>
        <v>40357.227939814817</v>
      </c>
      <c r="U315" s="9">
        <f t="shared" si="34"/>
        <v>40401.665972222225</v>
      </c>
    </row>
    <row r="316" spans="1:21" ht="60" hidden="1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8"/>
        <v>3.8515000000000001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10">
        <f t="shared" si="33"/>
        <v>41304.833194444444</v>
      </c>
      <c r="U316" s="9">
        <f t="shared" si="34"/>
        <v>41334.833194444444</v>
      </c>
    </row>
    <row r="317" spans="1:21" ht="45" hidden="1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8"/>
        <v>1.01248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10">
        <f t="shared" si="33"/>
        <v>41113.77238425926</v>
      </c>
      <c r="U317" s="9">
        <f t="shared" si="34"/>
        <v>41143.77238425926</v>
      </c>
    </row>
    <row r="318" spans="1:21" ht="45" hidden="1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8"/>
        <v>1.1377333333333333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10">
        <f t="shared" si="33"/>
        <v>41950.923576388886</v>
      </c>
      <c r="U318" s="9">
        <f t="shared" si="34"/>
        <v>41984.207638888889</v>
      </c>
    </row>
    <row r="319" spans="1:21" ht="45" hidden="1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8"/>
        <v>1.0080333333333333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10">
        <f t="shared" si="33"/>
        <v>41589.676886574074</v>
      </c>
      <c r="U319" s="9">
        <f t="shared" si="34"/>
        <v>41619.676886574074</v>
      </c>
    </row>
    <row r="320" spans="1:21" ht="45" hidden="1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8"/>
        <v>2.8332000000000002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10">
        <f t="shared" si="33"/>
        <v>41330.038784722223</v>
      </c>
      <c r="U320" s="9">
        <f t="shared" si="34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8"/>
        <v>1.1268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10">
        <f t="shared" si="33"/>
        <v>40123.83829861111</v>
      </c>
      <c r="U321" s="9">
        <f t="shared" si="34"/>
        <v>40211.332638888889</v>
      </c>
    </row>
    <row r="322" spans="1:21" ht="60" hidden="1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8"/>
        <v>1.0658000000000001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10">
        <f t="shared" si="33"/>
        <v>42331.551307870366</v>
      </c>
      <c r="U322" s="9">
        <f t="shared" si="34"/>
        <v>42360.958333333328</v>
      </c>
    </row>
    <row r="323" spans="1:21" ht="45" hidden="1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5">E323/D323</f>
        <v>1.0266285714285714</v>
      </c>
      <c r="P323" s="7">
        <f t="shared" ref="P323:P386" si="36">E323/L323</f>
        <v>106.62314540059347</v>
      </c>
      <c r="Q323" t="str">
        <f t="shared" ref="Q323:Q386" si="37">LEFT(N:N,SEARCH("/",N323)-1)</f>
        <v>film &amp; video</v>
      </c>
      <c r="R323" t="str">
        <f t="shared" ref="R323:R386" si="38">RIGHT(N323,LEN(N323)-SEARCH("/",N323))</f>
        <v>documentary</v>
      </c>
      <c r="S323" s="9">
        <f t="shared" ref="S323:S386" si="39">(((J323/60)/60)/24)+DATE(1970,1,1)</f>
        <v>42647.446597222224</v>
      </c>
      <c r="T323" s="10">
        <f t="shared" ref="T323:T386" si="40">S323</f>
        <v>42647.446597222224</v>
      </c>
      <c r="U323" s="9">
        <f t="shared" ref="U323:U386" si="41">(((I323/60)/60)/24)+DATE(1970,1,1)</f>
        <v>42682.488263888896</v>
      </c>
    </row>
    <row r="324" spans="1:21" ht="45" hidden="1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5"/>
        <v>1.0791200000000001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10">
        <f t="shared" si="40"/>
        <v>42473.57</v>
      </c>
      <c r="U324" s="9">
        <f t="shared" si="41"/>
        <v>42503.57</v>
      </c>
    </row>
    <row r="325" spans="1:21" ht="60" hidden="1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5"/>
        <v>1.2307407407407407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10">
        <f t="shared" si="40"/>
        <v>42697.32136574074</v>
      </c>
      <c r="U325" s="9">
        <f t="shared" si="41"/>
        <v>42725.332638888889</v>
      </c>
    </row>
    <row r="326" spans="1:21" ht="45" hidden="1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5"/>
        <v>1.016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10">
        <f t="shared" si="40"/>
        <v>42184.626250000001</v>
      </c>
      <c r="U326" s="9">
        <f t="shared" si="41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5"/>
        <v>1.04396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10">
        <f t="shared" si="40"/>
        <v>42689.187881944439</v>
      </c>
      <c r="U327" s="9">
        <f t="shared" si="41"/>
        <v>42724.187881944439</v>
      </c>
    </row>
    <row r="328" spans="1:21" ht="45" hidden="1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5"/>
        <v>1.1292973333333334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10">
        <f t="shared" si="40"/>
        <v>42775.314884259264</v>
      </c>
      <c r="U328" s="9">
        <f t="shared" si="41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5"/>
        <v>1.3640000000000001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10">
        <f t="shared" si="40"/>
        <v>42058.235289351855</v>
      </c>
      <c r="U329" s="9">
        <f t="shared" si="41"/>
        <v>42085.333333333328</v>
      </c>
    </row>
    <row r="330" spans="1:21" ht="45" hidden="1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5"/>
        <v>1.036144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10">
        <f t="shared" si="40"/>
        <v>42278.946620370371</v>
      </c>
      <c r="U330" s="9">
        <f t="shared" si="41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5"/>
        <v>1.0549999999999999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10">
        <f t="shared" si="40"/>
        <v>42291.46674768519</v>
      </c>
      <c r="U331" s="9">
        <f t="shared" si="41"/>
        <v>42315.166666666672</v>
      </c>
    </row>
    <row r="332" spans="1:21" ht="60" hidden="1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5"/>
        <v>1.0182857142857142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10">
        <f t="shared" si="40"/>
        <v>41379.515775462962</v>
      </c>
      <c r="U332" s="9">
        <f t="shared" si="41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5"/>
        <v>1.0660499999999999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10">
        <f t="shared" si="40"/>
        <v>42507.581412037034</v>
      </c>
      <c r="U333" s="9">
        <f t="shared" si="41"/>
        <v>42538.581412037034</v>
      </c>
    </row>
    <row r="334" spans="1:21" ht="60" hidden="1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5"/>
        <v>1.13015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10">
        <f t="shared" si="40"/>
        <v>42263.680289351847</v>
      </c>
      <c r="U334" s="9">
        <f t="shared" si="41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5"/>
        <v>1.252275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10">
        <f t="shared" si="40"/>
        <v>42437.636469907404</v>
      </c>
      <c r="U335" s="9">
        <f t="shared" si="41"/>
        <v>42467.59480324074</v>
      </c>
    </row>
    <row r="336" spans="1:21" ht="60" hidden="1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5"/>
        <v>1.0119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10">
        <f t="shared" si="40"/>
        <v>42101.682372685187</v>
      </c>
      <c r="U336" s="9">
        <f t="shared" si="41"/>
        <v>42139.791666666672</v>
      </c>
    </row>
    <row r="337" spans="1:21" ht="60" hidden="1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5"/>
        <v>1.0276470588235294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10">
        <f t="shared" si="40"/>
        <v>42101.737442129626</v>
      </c>
      <c r="U337" s="9">
        <f t="shared" si="41"/>
        <v>42132.916666666672</v>
      </c>
    </row>
    <row r="338" spans="1:21" ht="45" hidden="1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5"/>
        <v>1.1683911999999999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10">
        <f t="shared" si="40"/>
        <v>42291.596273148149</v>
      </c>
      <c r="U338" s="9">
        <f t="shared" si="41"/>
        <v>42321.637939814813</v>
      </c>
    </row>
    <row r="339" spans="1:21" ht="60" hidden="1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5"/>
        <v>1.0116833333333335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10">
        <f t="shared" si="40"/>
        <v>42047.128564814819</v>
      </c>
      <c r="U339" s="9">
        <f t="shared" si="41"/>
        <v>42077.086898148147</v>
      </c>
    </row>
    <row r="340" spans="1:21" ht="60" hidden="1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5"/>
        <v>1.1013360000000001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10">
        <f t="shared" si="40"/>
        <v>42559.755671296298</v>
      </c>
      <c r="U340" s="9">
        <f t="shared" si="41"/>
        <v>42616.041666666672</v>
      </c>
    </row>
    <row r="341" spans="1:21" ht="45" hidden="1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5"/>
        <v>1.0808333333333333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10">
        <f t="shared" si="40"/>
        <v>42093.760046296295</v>
      </c>
      <c r="U341" s="9">
        <f t="shared" si="41"/>
        <v>42123.760046296295</v>
      </c>
    </row>
    <row r="342" spans="1:21" ht="45" hidden="1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5"/>
        <v>1.2502285714285715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10">
        <f t="shared" si="40"/>
        <v>42772.669062500005</v>
      </c>
      <c r="U342" s="9">
        <f t="shared" si="41"/>
        <v>42802.875</v>
      </c>
    </row>
    <row r="343" spans="1:21" ht="60" hidden="1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5"/>
        <v>1.0671428571428572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10">
        <f t="shared" si="40"/>
        <v>41894.879606481481</v>
      </c>
      <c r="U343" s="9">
        <f t="shared" si="41"/>
        <v>41913.165972222225</v>
      </c>
    </row>
    <row r="344" spans="1:21" ht="30" hidden="1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5"/>
        <v>1.0036639999999999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10">
        <f t="shared" si="40"/>
        <v>42459.780844907407</v>
      </c>
      <c r="U344" s="9">
        <f t="shared" si="41"/>
        <v>42489.780844907407</v>
      </c>
    </row>
    <row r="345" spans="1:21" ht="60" hidden="1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5"/>
        <v>1.0202863333333334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10">
        <f t="shared" si="40"/>
        <v>41926.73778935185</v>
      </c>
      <c r="U345" s="9">
        <f t="shared" si="41"/>
        <v>41957.125</v>
      </c>
    </row>
    <row r="346" spans="1:21" ht="60" hidden="1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5"/>
        <v>1.0208358208955224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10">
        <f t="shared" si="40"/>
        <v>42111.970995370371</v>
      </c>
      <c r="U346" s="9">
        <f t="shared" si="41"/>
        <v>42156.097222222219</v>
      </c>
    </row>
    <row r="347" spans="1:21" ht="45" hidden="1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5"/>
        <v>1.2327586206896552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10">
        <f t="shared" si="40"/>
        <v>42114.944328703699</v>
      </c>
      <c r="U347" s="9">
        <f t="shared" si="41"/>
        <v>42144.944328703699</v>
      </c>
    </row>
    <row r="348" spans="1:21" ht="60" hidden="1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5"/>
        <v>1.7028880000000002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10">
        <f t="shared" si="40"/>
        <v>42261.500243055561</v>
      </c>
      <c r="U348" s="9">
        <f t="shared" si="41"/>
        <v>42291.500243055561</v>
      </c>
    </row>
    <row r="349" spans="1:21" ht="60" hidden="1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5"/>
        <v>1.1159049999999999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10">
        <f t="shared" si="40"/>
        <v>42292.495474537034</v>
      </c>
      <c r="U349" s="9">
        <f t="shared" si="41"/>
        <v>42322.537141203706</v>
      </c>
    </row>
    <row r="350" spans="1:21" ht="60" hidden="1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5"/>
        <v>1.03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10">
        <f t="shared" si="40"/>
        <v>42207.58699074074</v>
      </c>
      <c r="U350" s="9">
        <f t="shared" si="41"/>
        <v>42237.58699074074</v>
      </c>
    </row>
    <row r="351" spans="1:21" ht="45" hidden="1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5"/>
        <v>1.0663570159857905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10">
        <f t="shared" si="40"/>
        <v>42760.498935185184</v>
      </c>
      <c r="U351" s="9">
        <f t="shared" si="41"/>
        <v>42790.498935185184</v>
      </c>
    </row>
    <row r="352" spans="1:21" ht="45" hidden="1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5"/>
        <v>1.1476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10">
        <f t="shared" si="40"/>
        <v>42586.066076388888</v>
      </c>
      <c r="U352" s="9">
        <f t="shared" si="41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5"/>
        <v>1.2734117647058822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10">
        <f t="shared" si="40"/>
        <v>42427.964745370366</v>
      </c>
      <c r="U353" s="9">
        <f t="shared" si="41"/>
        <v>42467.923078703709</v>
      </c>
    </row>
    <row r="354" spans="1:21" ht="60" hidden="1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5"/>
        <v>1.1656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10">
        <f t="shared" si="40"/>
        <v>41890.167453703703</v>
      </c>
      <c r="U354" s="9">
        <f t="shared" si="41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5"/>
        <v>1.0861819426615318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10">
        <f t="shared" si="40"/>
        <v>42297.791886574079</v>
      </c>
      <c r="U355" s="9">
        <f t="shared" si="41"/>
        <v>42327.833553240736</v>
      </c>
    </row>
    <row r="356" spans="1:21" ht="60" hidden="1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5"/>
        <v>1.0394285714285714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10">
        <f t="shared" si="40"/>
        <v>42438.827789351853</v>
      </c>
      <c r="U356" s="9">
        <f t="shared" si="41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5"/>
        <v>1.1625714285714286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10">
        <f t="shared" si="40"/>
        <v>41943.293912037036</v>
      </c>
      <c r="U357" s="9">
        <f t="shared" si="41"/>
        <v>41974.3355787037</v>
      </c>
    </row>
    <row r="358" spans="1:21" ht="45" hidden="1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5"/>
        <v>1.0269239999999999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10">
        <f t="shared" si="40"/>
        <v>42415.803159722222</v>
      </c>
      <c r="U358" s="9">
        <f t="shared" si="41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5"/>
        <v>1.74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10">
        <f t="shared" si="40"/>
        <v>42078.222187499996</v>
      </c>
      <c r="U359" s="9">
        <f t="shared" si="41"/>
        <v>42118.222187499996</v>
      </c>
    </row>
    <row r="360" spans="1:21" ht="45" hidden="1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5"/>
        <v>1.03088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10">
        <f t="shared" si="40"/>
        <v>42507.860196759255</v>
      </c>
      <c r="U360" s="9">
        <f t="shared" si="41"/>
        <v>42536.625</v>
      </c>
    </row>
    <row r="361" spans="1:21" ht="45" hidden="1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5"/>
        <v>1.0485537190082646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10">
        <f t="shared" si="40"/>
        <v>41935.070486111108</v>
      </c>
      <c r="U361" s="9">
        <f t="shared" si="41"/>
        <v>41957.216666666667</v>
      </c>
    </row>
    <row r="362" spans="1:21" ht="60" hidden="1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5"/>
        <v>1.0137499999999999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10">
        <f t="shared" si="40"/>
        <v>42163.897916666669</v>
      </c>
      <c r="U362" s="9">
        <f t="shared" si="41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5"/>
        <v>1.1107699999999998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10">
        <f t="shared" si="40"/>
        <v>41936.001226851848</v>
      </c>
      <c r="U363" s="9">
        <f t="shared" si="41"/>
        <v>41966.042893518519</v>
      </c>
    </row>
    <row r="364" spans="1:21" ht="60" hidden="1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5"/>
        <v>1.2415933781686497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10">
        <f t="shared" si="40"/>
        <v>41837.210543981484</v>
      </c>
      <c r="U364" s="9">
        <f t="shared" si="41"/>
        <v>41859</v>
      </c>
    </row>
    <row r="365" spans="1:21" ht="60" hidden="1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5"/>
        <v>1.0133333333333334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10">
        <f t="shared" si="40"/>
        <v>40255.744629629626</v>
      </c>
      <c r="U365" s="9">
        <f t="shared" si="41"/>
        <v>40300.806944444441</v>
      </c>
    </row>
    <row r="366" spans="1:21" ht="60" hidden="1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5"/>
        <v>1.1016142857142857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10">
        <f t="shared" si="40"/>
        <v>41780.859629629631</v>
      </c>
      <c r="U366" s="9">
        <f t="shared" si="41"/>
        <v>41811.165972222225</v>
      </c>
    </row>
    <row r="367" spans="1:21" ht="45" hidden="1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5"/>
        <v>1.0397333333333334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10">
        <f t="shared" si="40"/>
        <v>41668.606469907405</v>
      </c>
      <c r="U367" s="9">
        <f t="shared" si="41"/>
        <v>41698.606469907405</v>
      </c>
    </row>
    <row r="368" spans="1:21" ht="45" hidden="1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5"/>
        <v>1.013157894736842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10">
        <f t="shared" si="40"/>
        <v>41019.793032407404</v>
      </c>
      <c r="U368" s="9">
        <f t="shared" si="41"/>
        <v>41049.793032407404</v>
      </c>
    </row>
    <row r="369" spans="1:21" ht="60" hidden="1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5"/>
        <v>1.033501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10">
        <f t="shared" si="40"/>
        <v>41355.577291666668</v>
      </c>
      <c r="U369" s="9">
        <f t="shared" si="41"/>
        <v>41395.207638888889</v>
      </c>
    </row>
    <row r="370" spans="1:21" ht="60" hidden="1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5"/>
        <v>1.04112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10">
        <f t="shared" si="40"/>
        <v>42043.605578703704</v>
      </c>
      <c r="U370" s="9">
        <f t="shared" si="41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5"/>
        <v>1.1015569230769231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10">
        <f t="shared" si="40"/>
        <v>40893.551724537036</v>
      </c>
      <c r="U371" s="9">
        <f t="shared" si="41"/>
        <v>40923.551724537036</v>
      </c>
    </row>
    <row r="372" spans="1:21" ht="60" hidden="1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5"/>
        <v>1.2202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10">
        <f t="shared" si="40"/>
        <v>42711.795138888891</v>
      </c>
      <c r="U372" s="9">
        <f t="shared" si="41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5"/>
        <v>1.1416866666666667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10">
        <f t="shared" si="40"/>
        <v>41261.767812500002</v>
      </c>
      <c r="U373" s="9">
        <f t="shared" si="41"/>
        <v>41306.767812500002</v>
      </c>
    </row>
    <row r="374" spans="1:21" ht="30" hidden="1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5"/>
        <v>1.2533333333333334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10">
        <f t="shared" si="40"/>
        <v>42425.576898148152</v>
      </c>
      <c r="U374" s="9">
        <f t="shared" si="41"/>
        <v>42465.666666666672</v>
      </c>
    </row>
    <row r="375" spans="1:21" ht="45" hidden="1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5"/>
        <v>1.0666666666666667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10">
        <f t="shared" si="40"/>
        <v>41078.91201388889</v>
      </c>
      <c r="U375" s="9">
        <f t="shared" si="41"/>
        <v>41108.91201388889</v>
      </c>
    </row>
    <row r="376" spans="1:21" ht="60" hidden="1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5"/>
        <v>1.3065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10">
        <f t="shared" si="40"/>
        <v>40757.889247685183</v>
      </c>
      <c r="U376" s="9">
        <f t="shared" si="41"/>
        <v>40802.889247685183</v>
      </c>
    </row>
    <row r="377" spans="1:21" ht="60" hidden="1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5"/>
        <v>1.2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10">
        <f t="shared" si="40"/>
        <v>41657.985081018516</v>
      </c>
      <c r="U377" s="9">
        <f t="shared" si="41"/>
        <v>41699.720833333333</v>
      </c>
    </row>
    <row r="378" spans="1:21" ht="60" hidden="1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5"/>
        <v>1.0595918367346939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10">
        <f t="shared" si="40"/>
        <v>42576.452731481477</v>
      </c>
      <c r="U378" s="9">
        <f t="shared" si="41"/>
        <v>42607.452731481477</v>
      </c>
    </row>
    <row r="379" spans="1:21" ht="45" hidden="1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5"/>
        <v>1.1439999999999999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10">
        <f t="shared" si="40"/>
        <v>42292.250787037032</v>
      </c>
      <c r="U379" s="9">
        <f t="shared" si="41"/>
        <v>42322.292361111111</v>
      </c>
    </row>
    <row r="380" spans="1:21" ht="60" hidden="1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5"/>
        <v>1.1176666666666666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10">
        <f t="shared" si="40"/>
        <v>42370.571851851855</v>
      </c>
      <c r="U380" s="9">
        <f t="shared" si="41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5"/>
        <v>1.1608000000000001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10">
        <f t="shared" si="40"/>
        <v>40987.688333333332</v>
      </c>
      <c r="U381" s="9">
        <f t="shared" si="41"/>
        <v>41032.688333333332</v>
      </c>
    </row>
    <row r="382" spans="1:21" ht="60" hidden="1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5"/>
        <v>1.415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10">
        <f t="shared" si="40"/>
        <v>42367.719814814816</v>
      </c>
      <c r="U382" s="9">
        <f t="shared" si="41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5"/>
        <v>1.0472999999999999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10">
        <f t="shared" si="40"/>
        <v>41085.698113425926</v>
      </c>
      <c r="U383" s="9">
        <f t="shared" si="41"/>
        <v>41120.208333333336</v>
      </c>
    </row>
    <row r="384" spans="1:21" ht="60" hidden="1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5"/>
        <v>2.5583333333333331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10">
        <f t="shared" si="40"/>
        <v>41144.709490740745</v>
      </c>
      <c r="U384" s="9">
        <f t="shared" si="41"/>
        <v>41158.709490740745</v>
      </c>
    </row>
    <row r="385" spans="1:21" ht="60" hidden="1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5"/>
        <v>2.0670670670670672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10">
        <f t="shared" si="40"/>
        <v>41755.117581018516</v>
      </c>
      <c r="U385" s="9">
        <f t="shared" si="41"/>
        <v>41778.117581018516</v>
      </c>
    </row>
    <row r="386" spans="1:21" ht="60" hidden="1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5"/>
        <v>1.1210500000000001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10">
        <f t="shared" si="40"/>
        <v>41980.781793981485</v>
      </c>
      <c r="U386" s="9">
        <f t="shared" si="41"/>
        <v>42010.781793981485</v>
      </c>
    </row>
    <row r="387" spans="1:21" ht="60" hidden="1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42">E387/D387</f>
        <v>1.05982</v>
      </c>
      <c r="P387" s="7">
        <f t="shared" ref="P387:P450" si="43">E387/L387</f>
        <v>111.79535864978902</v>
      </c>
      <c r="Q387" t="str">
        <f t="shared" ref="Q387:Q450" si="44">LEFT(N:N,SEARCH("/",N387)-1)</f>
        <v>film &amp; video</v>
      </c>
      <c r="R387" t="str">
        <f t="shared" ref="R387:R450" si="45">RIGHT(N387,LEN(N387)-SEARCH("/",N387))</f>
        <v>documentary</v>
      </c>
      <c r="S387" s="9">
        <f t="shared" ref="S387:S450" si="46">(((J387/60)/60)/24)+DATE(1970,1,1)</f>
        <v>41934.584502314814</v>
      </c>
      <c r="T387" s="10">
        <f t="shared" ref="T387:T450" si="47">S387</f>
        <v>41934.584502314814</v>
      </c>
      <c r="U387" s="9">
        <f t="shared" ref="U387:U450" si="48">(((I387/60)/60)/24)+DATE(1970,1,1)</f>
        <v>41964.626168981486</v>
      </c>
    </row>
    <row r="388" spans="1:21" ht="60" hidden="1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42"/>
        <v>1.0016666666666667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10">
        <f t="shared" si="47"/>
        <v>42211.951284722221</v>
      </c>
      <c r="U388" s="9">
        <f t="shared" si="48"/>
        <v>42226.951284722221</v>
      </c>
    </row>
    <row r="389" spans="1:21" ht="60" hidden="1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42"/>
        <v>2.1398947368421051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10">
        <f t="shared" si="47"/>
        <v>42200.67659722222</v>
      </c>
      <c r="U389" s="9">
        <f t="shared" si="48"/>
        <v>42231.25</v>
      </c>
    </row>
    <row r="390" spans="1:21" ht="45" hidden="1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42"/>
        <v>1.2616000000000001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10">
        <f t="shared" si="47"/>
        <v>42549.076157407413</v>
      </c>
      <c r="U390" s="9">
        <f t="shared" si="48"/>
        <v>42579.076157407413</v>
      </c>
    </row>
    <row r="391" spans="1:21" ht="60" hidden="1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42"/>
        <v>1.8153547058823529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10">
        <f t="shared" si="47"/>
        <v>41674.063078703701</v>
      </c>
      <c r="U391" s="9">
        <f t="shared" si="48"/>
        <v>41705.957638888889</v>
      </c>
    </row>
    <row r="392" spans="1:21" ht="45" hidden="1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42"/>
        <v>1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10">
        <f t="shared" si="47"/>
        <v>42112.036712962959</v>
      </c>
      <c r="U392" s="9">
        <f t="shared" si="48"/>
        <v>42132.036712962959</v>
      </c>
    </row>
    <row r="393" spans="1:21" ht="45" hidden="1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42"/>
        <v>1.0061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10">
        <f t="shared" si="47"/>
        <v>40865.042256944449</v>
      </c>
      <c r="U393" s="9">
        <f t="shared" si="48"/>
        <v>40895.040972222225</v>
      </c>
    </row>
    <row r="394" spans="1:21" ht="60" hidden="1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42"/>
        <v>1.009027027027027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10">
        <f t="shared" si="47"/>
        <v>40763.717256944445</v>
      </c>
      <c r="U394" s="9">
        <f t="shared" si="48"/>
        <v>40794.125</v>
      </c>
    </row>
    <row r="395" spans="1:21" ht="45" hidden="1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42"/>
        <v>1.10446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10">
        <f t="shared" si="47"/>
        <v>41526.708935185183</v>
      </c>
      <c r="U395" s="9">
        <f t="shared" si="48"/>
        <v>41557.708935185183</v>
      </c>
    </row>
    <row r="396" spans="1:21" ht="60" hidden="1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42"/>
        <v>1.118936170212766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10">
        <f t="shared" si="47"/>
        <v>42417.818078703705</v>
      </c>
      <c r="U396" s="9">
        <f t="shared" si="48"/>
        <v>42477.776412037041</v>
      </c>
    </row>
    <row r="397" spans="1:21" ht="45" hidden="1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42"/>
        <v>1.0804450000000001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10">
        <f t="shared" si="47"/>
        <v>40990.909259259257</v>
      </c>
      <c r="U397" s="9">
        <f t="shared" si="48"/>
        <v>41026.897222222222</v>
      </c>
    </row>
    <row r="398" spans="1:21" ht="45" hidden="1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42"/>
        <v>1.0666666666666667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10">
        <f t="shared" si="47"/>
        <v>41082.564884259256</v>
      </c>
      <c r="U398" s="9">
        <f t="shared" si="48"/>
        <v>41097.564884259256</v>
      </c>
    </row>
    <row r="399" spans="1:21" ht="60" hidden="1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42"/>
        <v>1.0390027322404372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10">
        <f t="shared" si="47"/>
        <v>40379.776435185187</v>
      </c>
      <c r="U399" s="9">
        <f t="shared" si="48"/>
        <v>40422.155555555553</v>
      </c>
    </row>
    <row r="400" spans="1:21" ht="45" hidden="1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42"/>
        <v>1.2516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10">
        <f t="shared" si="47"/>
        <v>42078.793124999997</v>
      </c>
      <c r="U400" s="9">
        <f t="shared" si="48"/>
        <v>42123.793124999997</v>
      </c>
    </row>
    <row r="401" spans="1:21" ht="60" hidden="1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42"/>
        <v>1.0680499999999999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10">
        <f t="shared" si="47"/>
        <v>42687.875775462962</v>
      </c>
      <c r="U401" s="9">
        <f t="shared" si="48"/>
        <v>42718.5</v>
      </c>
    </row>
    <row r="402" spans="1:21" ht="45" hidden="1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42"/>
        <v>1.1230249999999999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10">
        <f t="shared" si="47"/>
        <v>41745.635960648149</v>
      </c>
      <c r="U402" s="9">
        <f t="shared" si="48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42"/>
        <v>1.0381199999999999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10">
        <f t="shared" si="47"/>
        <v>40732.842245370368</v>
      </c>
      <c r="U403" s="9">
        <f t="shared" si="48"/>
        <v>40762.842245370368</v>
      </c>
    </row>
    <row r="404" spans="1:21" ht="60" hidden="1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42"/>
        <v>1.4165000000000001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10">
        <f t="shared" si="47"/>
        <v>42292.539548611108</v>
      </c>
      <c r="U404" s="9">
        <f t="shared" si="48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42"/>
        <v>1.0526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10">
        <f t="shared" si="47"/>
        <v>40718.310659722221</v>
      </c>
      <c r="U405" s="9">
        <f t="shared" si="48"/>
        <v>40765.297222222223</v>
      </c>
    </row>
    <row r="406" spans="1:21" ht="45" hidden="1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42"/>
        <v>1.0309142857142857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10">
        <f t="shared" si="47"/>
        <v>41646.628032407411</v>
      </c>
      <c r="U406" s="9">
        <f t="shared" si="48"/>
        <v>41675.961111111108</v>
      </c>
    </row>
    <row r="407" spans="1:21" ht="45" hidden="1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42"/>
        <v>1.0765957446808512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10">
        <f t="shared" si="47"/>
        <v>41674.08494212963</v>
      </c>
      <c r="U407" s="9">
        <f t="shared" si="48"/>
        <v>41704.08494212963</v>
      </c>
    </row>
    <row r="408" spans="1:21" ht="60" hidden="1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42"/>
        <v>1.0770464285714285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10">
        <f t="shared" si="47"/>
        <v>40638.162465277775</v>
      </c>
      <c r="U408" s="9">
        <f t="shared" si="48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42"/>
        <v>1.0155000000000001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10">
        <f t="shared" si="47"/>
        <v>40806.870949074073</v>
      </c>
      <c r="U409" s="9">
        <f t="shared" si="48"/>
        <v>40866.912615740745</v>
      </c>
    </row>
    <row r="410" spans="1:21" ht="45" hidden="1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42"/>
        <v>1.0143766666666667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10">
        <f t="shared" si="47"/>
        <v>41543.735995370371</v>
      </c>
      <c r="U410" s="9">
        <f t="shared" si="48"/>
        <v>41583.777662037035</v>
      </c>
    </row>
    <row r="411" spans="1:21" ht="45" hidden="1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42"/>
        <v>1.3680000000000001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10">
        <f t="shared" si="47"/>
        <v>42543.862777777773</v>
      </c>
      <c r="U411" s="9">
        <f t="shared" si="48"/>
        <v>42573.862777777773</v>
      </c>
    </row>
    <row r="412" spans="1:21" ht="45" hidden="1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42"/>
        <v>1.2829999999999999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10">
        <f t="shared" si="47"/>
        <v>42113.981446759266</v>
      </c>
      <c r="U412" s="9">
        <f t="shared" si="48"/>
        <v>42173.981446759266</v>
      </c>
    </row>
    <row r="413" spans="1:21" ht="60" hidden="1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42"/>
        <v>1.0105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10">
        <f t="shared" si="47"/>
        <v>41598.17597222222</v>
      </c>
      <c r="U413" s="9">
        <f t="shared" si="48"/>
        <v>41630.208333333336</v>
      </c>
    </row>
    <row r="414" spans="1:21" ht="60" hidden="1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42"/>
        <v>1.2684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10">
        <f t="shared" si="47"/>
        <v>41099.742800925924</v>
      </c>
      <c r="U414" s="9">
        <f t="shared" si="48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42"/>
        <v>1.0508593749999999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10">
        <f t="shared" si="47"/>
        <v>41079.877442129626</v>
      </c>
      <c r="U415" s="9">
        <f t="shared" si="48"/>
        <v>41109.877442129626</v>
      </c>
    </row>
    <row r="416" spans="1:21" ht="60" hidden="1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10">
        <f t="shared" si="47"/>
        <v>41529.063252314816</v>
      </c>
      <c r="U416" s="9">
        <f t="shared" si="48"/>
        <v>41559.063252314816</v>
      </c>
    </row>
    <row r="417" spans="1:21" ht="60" hidden="1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42"/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10">
        <f t="shared" si="47"/>
        <v>41904.851875</v>
      </c>
      <c r="U417" s="9">
        <f t="shared" si="48"/>
        <v>41929.5</v>
      </c>
    </row>
    <row r="418" spans="1:21" ht="45" hidden="1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10">
        <f t="shared" si="47"/>
        <v>41648.396192129629</v>
      </c>
      <c r="U418" s="9">
        <f t="shared" si="48"/>
        <v>41678.396192129629</v>
      </c>
    </row>
    <row r="419" spans="1:21" ht="60" hidden="1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10">
        <f t="shared" si="47"/>
        <v>41360.970601851855</v>
      </c>
      <c r="U419" s="9">
        <f t="shared" si="48"/>
        <v>41372.189583333333</v>
      </c>
    </row>
    <row r="420" spans="1:21" ht="60" hidden="1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42"/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10">
        <f t="shared" si="47"/>
        <v>42178.282372685186</v>
      </c>
      <c r="U420" s="9">
        <f t="shared" si="48"/>
        <v>42208.282372685186</v>
      </c>
    </row>
    <row r="421" spans="1:21" ht="45" hidden="1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10">
        <f t="shared" si="47"/>
        <v>41394.842442129629</v>
      </c>
      <c r="U421" s="9">
        <f t="shared" si="48"/>
        <v>41454.842442129629</v>
      </c>
    </row>
    <row r="422" spans="1:21" ht="60" hidden="1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10">
        <f t="shared" si="47"/>
        <v>41682.23646990741</v>
      </c>
      <c r="U422" s="9">
        <f t="shared" si="48"/>
        <v>41712.194803240738</v>
      </c>
    </row>
    <row r="423" spans="1:21" ht="60" hidden="1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10">
        <f t="shared" si="47"/>
        <v>42177.491388888884</v>
      </c>
      <c r="U423" s="9">
        <f t="shared" si="48"/>
        <v>42237.491388888884</v>
      </c>
    </row>
    <row r="424" spans="1:21" ht="60" hidden="1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10">
        <f t="shared" si="47"/>
        <v>41863.260381944441</v>
      </c>
      <c r="U424" s="9">
        <f t="shared" si="48"/>
        <v>41893.260381944441</v>
      </c>
    </row>
    <row r="425" spans="1:21" ht="45" hidden="1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10">
        <f t="shared" si="47"/>
        <v>41400.92627314815</v>
      </c>
      <c r="U425" s="9">
        <f t="shared" si="48"/>
        <v>41430.92627314815</v>
      </c>
    </row>
    <row r="426" spans="1:21" ht="45" hidden="1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10">
        <f t="shared" si="47"/>
        <v>40934.376145833332</v>
      </c>
      <c r="U426" s="9">
        <f t="shared" si="48"/>
        <v>40994.334479166668</v>
      </c>
    </row>
    <row r="427" spans="1:21" ht="60" hidden="1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10">
        <f t="shared" si="47"/>
        <v>42275.861157407402</v>
      </c>
      <c r="U427" s="9">
        <f t="shared" si="48"/>
        <v>42335.902824074074</v>
      </c>
    </row>
    <row r="428" spans="1:21" ht="60" hidden="1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10">
        <f t="shared" si="47"/>
        <v>42400.711967592593</v>
      </c>
      <c r="U428" s="9">
        <f t="shared" si="48"/>
        <v>42430.711967592593</v>
      </c>
    </row>
    <row r="429" spans="1:21" ht="60" hidden="1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10">
        <f t="shared" si="47"/>
        <v>42285.909027777772</v>
      </c>
      <c r="U429" s="9">
        <f t="shared" si="48"/>
        <v>42299.790972222225</v>
      </c>
    </row>
    <row r="430" spans="1:21" ht="30" hidden="1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10">
        <f t="shared" si="47"/>
        <v>41778.766724537039</v>
      </c>
      <c r="U430" s="9">
        <f t="shared" si="48"/>
        <v>41806.916666666664</v>
      </c>
    </row>
    <row r="431" spans="1:21" ht="60" hidden="1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10">
        <f t="shared" si="47"/>
        <v>40070.901412037041</v>
      </c>
      <c r="U431" s="9">
        <f t="shared" si="48"/>
        <v>40144.207638888889</v>
      </c>
    </row>
    <row r="432" spans="1:21" ht="45" hidden="1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10">
        <f t="shared" si="47"/>
        <v>41513.107256944444</v>
      </c>
      <c r="U432" s="9">
        <f t="shared" si="48"/>
        <v>41528.107256944444</v>
      </c>
    </row>
    <row r="433" spans="1:21" ht="45" hidden="1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10">
        <f t="shared" si="47"/>
        <v>42526.871331018512</v>
      </c>
      <c r="U433" s="9">
        <f t="shared" si="48"/>
        <v>42556.871331018512</v>
      </c>
    </row>
    <row r="434" spans="1:21" ht="60" hidden="1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10">
        <f t="shared" si="47"/>
        <v>42238.726631944446</v>
      </c>
      <c r="U434" s="9">
        <f t="shared" si="48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10">
        <f t="shared" si="47"/>
        <v>42228.629884259266</v>
      </c>
      <c r="U435" s="9">
        <f t="shared" si="48"/>
        <v>42288.629884259266</v>
      </c>
    </row>
    <row r="436" spans="1:21" ht="60" hidden="1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10">
        <f t="shared" si="47"/>
        <v>41576.834513888891</v>
      </c>
      <c r="U436" s="9">
        <f t="shared" si="48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10">
        <f t="shared" si="47"/>
        <v>41500.747453703705</v>
      </c>
      <c r="U437" s="9">
        <f t="shared" si="48"/>
        <v>41530.747453703705</v>
      </c>
    </row>
    <row r="438" spans="1:21" ht="45" hidden="1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10">
        <f t="shared" si="47"/>
        <v>41456.36241898148</v>
      </c>
      <c r="U438" s="9">
        <f t="shared" si="48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10">
        <f t="shared" si="47"/>
        <v>42591.31858796296</v>
      </c>
      <c r="U439" s="9">
        <f t="shared" si="48"/>
        <v>42651.31858796296</v>
      </c>
    </row>
    <row r="440" spans="1:21" ht="45" hidden="1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10">
        <f t="shared" si="47"/>
        <v>42296.261087962965</v>
      </c>
      <c r="U440" s="9">
        <f t="shared" si="48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10">
        <f t="shared" si="47"/>
        <v>41919.761782407404</v>
      </c>
      <c r="U441" s="9">
        <f t="shared" si="48"/>
        <v>41929.761782407404</v>
      </c>
    </row>
    <row r="442" spans="1:21" ht="45" hidden="1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10">
        <f t="shared" si="47"/>
        <v>42423.985567129625</v>
      </c>
      <c r="U442" s="9">
        <f t="shared" si="48"/>
        <v>42453.943900462968</v>
      </c>
    </row>
    <row r="443" spans="1:21" ht="60" hidden="1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10">
        <f t="shared" si="47"/>
        <v>41550.793935185182</v>
      </c>
      <c r="U443" s="9">
        <f t="shared" si="48"/>
        <v>41580.793935185182</v>
      </c>
    </row>
    <row r="444" spans="1:21" hidden="1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10">
        <f t="shared" si="47"/>
        <v>42024.888692129629</v>
      </c>
      <c r="U444" s="9">
        <f t="shared" si="48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10">
        <f t="shared" si="47"/>
        <v>41650.015057870369</v>
      </c>
      <c r="U445" s="9">
        <f t="shared" si="48"/>
        <v>41680.015057870369</v>
      </c>
    </row>
    <row r="446" spans="1:21" ht="45" hidden="1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10">
        <f t="shared" si="47"/>
        <v>40894.906956018516</v>
      </c>
      <c r="U446" s="9">
        <f t="shared" si="48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10">
        <f t="shared" si="47"/>
        <v>42130.335358796292</v>
      </c>
      <c r="U447" s="9">
        <f t="shared" si="48"/>
        <v>42145.335358796292</v>
      </c>
    </row>
    <row r="448" spans="1:21" ht="60" hidden="1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10">
        <f t="shared" si="47"/>
        <v>42037.083564814813</v>
      </c>
      <c r="U448" s="9">
        <f t="shared" si="48"/>
        <v>42067.083564814813</v>
      </c>
    </row>
    <row r="449" spans="1:21" ht="60" hidden="1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10">
        <f t="shared" si="47"/>
        <v>41331.555127314816</v>
      </c>
      <c r="U449" s="9">
        <f t="shared" si="48"/>
        <v>41356.513460648144</v>
      </c>
    </row>
    <row r="450" spans="1:21" ht="60" hidden="1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42"/>
        <v>3.2804E-2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10">
        <f t="shared" si="47"/>
        <v>41753.758043981477</v>
      </c>
      <c r="U450" s="9">
        <f t="shared" si="48"/>
        <v>41773.758043981477</v>
      </c>
    </row>
    <row r="451" spans="1:21" ht="60" hidden="1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9">E451/D451</f>
        <v>2.2499999999999999E-2</v>
      </c>
      <c r="P451" s="7">
        <f t="shared" ref="P451:P514" si="50">E451/L451</f>
        <v>9</v>
      </c>
      <c r="Q451" t="str">
        <f t="shared" ref="Q451:Q514" si="51">LEFT(N:N,SEARCH("/",N451)-1)</f>
        <v>film &amp; video</v>
      </c>
      <c r="R451" t="str">
        <f t="shared" ref="R451:R514" si="52">RIGHT(N451,LEN(N451)-SEARCH("/",N451))</f>
        <v>animation</v>
      </c>
      <c r="S451" s="9">
        <f t="shared" ref="S451:S514" si="53">(((J451/60)/60)/24)+DATE(1970,1,1)</f>
        <v>41534.568113425928</v>
      </c>
      <c r="T451" s="10">
        <f t="shared" ref="T451:T514" si="54">S451</f>
        <v>41534.568113425928</v>
      </c>
      <c r="U451" s="9">
        <f t="shared" ref="U451:U514" si="55">(((I451/60)/60)/24)+DATE(1970,1,1)</f>
        <v>41564.568113425928</v>
      </c>
    </row>
    <row r="452" spans="1:21" ht="60" hidden="1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9"/>
        <v>7.92E-3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10">
        <f t="shared" si="54"/>
        <v>41654.946759259255</v>
      </c>
      <c r="U452" s="9">
        <f t="shared" si="55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9"/>
        <v>0</v>
      </c>
      <c r="P453" s="7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10">
        <f t="shared" si="54"/>
        <v>41634.715173611112</v>
      </c>
      <c r="U453" s="9">
        <f t="shared" si="55"/>
        <v>41664.715173611112</v>
      </c>
    </row>
    <row r="454" spans="1:21" ht="45" hidden="1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9"/>
        <v>0.64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10">
        <f t="shared" si="54"/>
        <v>42107.703877314809</v>
      </c>
      <c r="U454" s="9">
        <f t="shared" si="55"/>
        <v>42137.703877314809</v>
      </c>
    </row>
    <row r="455" spans="1:21" ht="60" hidden="1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9"/>
        <v>2.740447957839262E-4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10">
        <f t="shared" si="54"/>
        <v>42038.824988425928</v>
      </c>
      <c r="U455" s="9">
        <f t="shared" si="55"/>
        <v>42054.824988425928</v>
      </c>
    </row>
    <row r="456" spans="1:21" ht="45" hidden="1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9"/>
        <v>8.2000000000000007E-3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10">
        <f t="shared" si="54"/>
        <v>41938.717256944445</v>
      </c>
      <c r="U456" s="9">
        <f t="shared" si="55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9"/>
        <v>6.9230769230769226E-4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10">
        <f t="shared" si="54"/>
        <v>40971.002569444441</v>
      </c>
      <c r="U457" s="9">
        <f t="shared" si="55"/>
        <v>41016.021527777775</v>
      </c>
    </row>
    <row r="458" spans="1:21" ht="60" hidden="1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9"/>
        <v>6.8631863186318634E-3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10">
        <f t="shared" si="54"/>
        <v>41547.694456018515</v>
      </c>
      <c r="U458" s="9">
        <f t="shared" si="55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9"/>
        <v>0</v>
      </c>
      <c r="P459" s="7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10">
        <f t="shared" si="54"/>
        <v>41837.767500000002</v>
      </c>
      <c r="U459" s="9">
        <f t="shared" si="55"/>
        <v>41867.767500000002</v>
      </c>
    </row>
    <row r="460" spans="1:21" ht="45" hidden="1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9"/>
        <v>8.2100000000000006E-2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10">
        <f t="shared" si="54"/>
        <v>41378.69976851852</v>
      </c>
      <c r="U460" s="9">
        <f t="shared" si="55"/>
        <v>41408.69976851852</v>
      </c>
    </row>
    <row r="461" spans="1:21" ht="60" hidden="1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9"/>
        <v>6.4102564102564103E-4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10">
        <f t="shared" si="54"/>
        <v>40800.6403587963</v>
      </c>
      <c r="U461" s="9">
        <f t="shared" si="55"/>
        <v>40860.682025462964</v>
      </c>
    </row>
    <row r="462" spans="1:21" ht="30" hidden="1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9"/>
        <v>2.9411764705882353E-3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10">
        <f t="shared" si="54"/>
        <v>41759.542534722219</v>
      </c>
      <c r="U462" s="9">
        <f t="shared" si="55"/>
        <v>41791.166666666664</v>
      </c>
    </row>
    <row r="463" spans="1:21" ht="60" hidden="1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9"/>
        <v>0</v>
      </c>
      <c r="P463" s="7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10">
        <f t="shared" si="54"/>
        <v>41407.84684027778</v>
      </c>
      <c r="U463" s="9">
        <f t="shared" si="55"/>
        <v>41427.84684027778</v>
      </c>
    </row>
    <row r="464" spans="1:21" ht="60" hidden="1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9"/>
        <v>0</v>
      </c>
      <c r="P464" s="7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10">
        <f t="shared" si="54"/>
        <v>40705.126631944448</v>
      </c>
      <c r="U464" s="9">
        <f t="shared" si="55"/>
        <v>40765.126631944448</v>
      </c>
    </row>
    <row r="465" spans="1:21" ht="45" hidden="1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9"/>
        <v>2.2727272727272728E-2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10">
        <f t="shared" si="54"/>
        <v>40750.710104166668</v>
      </c>
      <c r="U465" s="9">
        <f t="shared" si="55"/>
        <v>40810.710104166668</v>
      </c>
    </row>
    <row r="466" spans="1:21" ht="45" hidden="1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9"/>
        <v>9.9009900990099011E-4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10">
        <f t="shared" si="54"/>
        <v>42488.848784722228</v>
      </c>
      <c r="U466" s="9">
        <f t="shared" si="55"/>
        <v>42508.848784722228</v>
      </c>
    </row>
    <row r="467" spans="1:21" ht="30" hidden="1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9"/>
        <v>0.26953125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10">
        <f t="shared" si="54"/>
        <v>41801.120069444441</v>
      </c>
      <c r="U467" s="9">
        <f t="shared" si="55"/>
        <v>41817.120069444441</v>
      </c>
    </row>
    <row r="468" spans="1:21" ht="45" hidden="1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9"/>
        <v>7.6E-3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10">
        <f t="shared" si="54"/>
        <v>41129.942870370374</v>
      </c>
      <c r="U468" s="9">
        <f t="shared" si="55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9"/>
        <v>0.21575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10">
        <f t="shared" si="54"/>
        <v>41135.679791666669</v>
      </c>
      <c r="U469" s="9">
        <f t="shared" si="55"/>
        <v>41180.679791666669</v>
      </c>
    </row>
    <row r="470" spans="1:21" ht="60" hidden="1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9"/>
        <v>0</v>
      </c>
      <c r="P470" s="7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10">
        <f t="shared" si="54"/>
        <v>41041.167627314811</v>
      </c>
      <c r="U470" s="9">
        <f t="shared" si="55"/>
        <v>41101.160474537035</v>
      </c>
    </row>
    <row r="471" spans="1:21" ht="30" hidden="1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9"/>
        <v>0</v>
      </c>
      <c r="P471" s="7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10">
        <f t="shared" si="54"/>
        <v>41827.989861111113</v>
      </c>
      <c r="U471" s="9">
        <f t="shared" si="55"/>
        <v>41887.989861111113</v>
      </c>
    </row>
    <row r="472" spans="1:21" ht="60" hidden="1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9"/>
        <v>1.0200000000000001E-2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10">
        <f t="shared" si="54"/>
        <v>41605.167696759258</v>
      </c>
      <c r="U472" s="9">
        <f t="shared" si="55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9"/>
        <v>0.11892727272727273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10">
        <f t="shared" si="54"/>
        <v>41703.721979166665</v>
      </c>
      <c r="U473" s="9">
        <f t="shared" si="55"/>
        <v>41748.680312500001</v>
      </c>
    </row>
    <row r="474" spans="1:21" ht="60" hidden="1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9"/>
        <v>0.17624999999999999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10">
        <f t="shared" si="54"/>
        <v>41844.922662037039</v>
      </c>
      <c r="U474" s="9">
        <f t="shared" si="55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9"/>
        <v>2.87E-2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10">
        <f t="shared" si="54"/>
        <v>41869.698136574072</v>
      </c>
      <c r="U475" s="9">
        <f t="shared" si="55"/>
        <v>41899.698136574072</v>
      </c>
    </row>
    <row r="476" spans="1:21" ht="45" hidden="1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9"/>
        <v>3.0303030303030303E-4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10">
        <f t="shared" si="54"/>
        <v>42753.329039351855</v>
      </c>
      <c r="U476" s="9">
        <f t="shared" si="55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9"/>
        <v>0</v>
      </c>
      <c r="P477" s="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10">
        <f t="shared" si="54"/>
        <v>42100.086145833338</v>
      </c>
      <c r="U477" s="9">
        <f t="shared" si="55"/>
        <v>42130.086145833338</v>
      </c>
    </row>
    <row r="478" spans="1:21" ht="30" hidden="1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9"/>
        <v>2.2302681818181819E-2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10">
        <f t="shared" si="54"/>
        <v>41757.975011574075</v>
      </c>
      <c r="U478" s="9">
        <f t="shared" si="55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9"/>
        <v>0</v>
      </c>
      <c r="P479" s="7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10">
        <f t="shared" si="54"/>
        <v>40987.83488425926</v>
      </c>
      <c r="U479" s="9">
        <f t="shared" si="55"/>
        <v>41047.83488425926</v>
      </c>
    </row>
    <row r="480" spans="1:21" ht="45" hidden="1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9"/>
        <v>0</v>
      </c>
      <c r="P480" s="7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10">
        <f t="shared" si="54"/>
        <v>42065.910983796297</v>
      </c>
      <c r="U480" s="9">
        <f t="shared" si="55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9"/>
        <v>0.3256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10">
        <f t="shared" si="54"/>
        <v>41904.407812500001</v>
      </c>
      <c r="U481" s="9">
        <f t="shared" si="55"/>
        <v>41964.449479166666</v>
      </c>
    </row>
    <row r="482" spans="1:21" ht="60" hidden="1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9"/>
        <v>0.19409999999999999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10">
        <f t="shared" si="54"/>
        <v>41465.500173611108</v>
      </c>
      <c r="U482" s="9">
        <f t="shared" si="55"/>
        <v>41495.500173611108</v>
      </c>
    </row>
    <row r="483" spans="1:21" ht="60" hidden="1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9"/>
        <v>6.0999999999999999E-2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10">
        <f t="shared" si="54"/>
        <v>41162.672326388885</v>
      </c>
      <c r="U483" s="9">
        <f t="shared" si="55"/>
        <v>41192.672326388885</v>
      </c>
    </row>
    <row r="484" spans="1:21" ht="45" hidden="1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9"/>
        <v>1E-3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10">
        <f t="shared" si="54"/>
        <v>42447.896875000006</v>
      </c>
      <c r="U484" s="9">
        <f t="shared" si="55"/>
        <v>42474.606944444444</v>
      </c>
    </row>
    <row r="485" spans="1:21" ht="60" hidden="1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9"/>
        <v>0.502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10">
        <f t="shared" si="54"/>
        <v>41243.197592592594</v>
      </c>
      <c r="U485" s="9">
        <f t="shared" si="55"/>
        <v>41303.197592592594</v>
      </c>
    </row>
    <row r="486" spans="1:21" ht="60" hidden="1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9"/>
        <v>1.8625E-3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10">
        <f t="shared" si="54"/>
        <v>42272.93949074074</v>
      </c>
      <c r="U486" s="9">
        <f t="shared" si="55"/>
        <v>42313.981157407412</v>
      </c>
    </row>
    <row r="487" spans="1:21" ht="45" hidden="1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9"/>
        <v>0.21906971229845085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10">
        <f t="shared" si="54"/>
        <v>41381.50577546296</v>
      </c>
      <c r="U487" s="9">
        <f t="shared" si="55"/>
        <v>41411.50577546296</v>
      </c>
    </row>
    <row r="488" spans="1:21" ht="60" hidden="1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9"/>
        <v>9.0909090909090904E-5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10">
        <f t="shared" si="54"/>
        <v>41761.94258101852</v>
      </c>
      <c r="U488" s="9">
        <f t="shared" si="55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9"/>
        <v>0</v>
      </c>
      <c r="P489" s="7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10">
        <f t="shared" si="54"/>
        <v>42669.594837962963</v>
      </c>
      <c r="U489" s="9">
        <f t="shared" si="55"/>
        <v>42729.636504629627</v>
      </c>
    </row>
    <row r="490" spans="1:21" ht="45" hidden="1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9"/>
        <v>0</v>
      </c>
      <c r="P490" s="7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10">
        <f t="shared" si="54"/>
        <v>42714.054398148146</v>
      </c>
      <c r="U490" s="9">
        <f t="shared" si="55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9"/>
        <v>2.8667813379201833E-3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10">
        <f t="shared" si="54"/>
        <v>40882.481666666667</v>
      </c>
      <c r="U491" s="9">
        <f t="shared" si="55"/>
        <v>40913.481249999997</v>
      </c>
    </row>
    <row r="492" spans="1:21" hidden="1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9"/>
        <v>0</v>
      </c>
      <c r="P492" s="7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10">
        <f t="shared" si="54"/>
        <v>41113.968576388892</v>
      </c>
      <c r="U492" s="9">
        <f t="shared" si="55"/>
        <v>41143.968576388892</v>
      </c>
    </row>
    <row r="493" spans="1:21" ht="45" hidden="1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9"/>
        <v>0</v>
      </c>
      <c r="P493" s="7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10">
        <f t="shared" si="54"/>
        <v>42366.982627314821</v>
      </c>
      <c r="U493" s="9">
        <f t="shared" si="55"/>
        <v>42396.982627314821</v>
      </c>
    </row>
    <row r="494" spans="1:21" ht="60" hidden="1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9"/>
        <v>0</v>
      </c>
      <c r="P494" s="7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10">
        <f t="shared" si="54"/>
        <v>42596.03506944445</v>
      </c>
      <c r="U494" s="9">
        <f t="shared" si="55"/>
        <v>42656.03506944445</v>
      </c>
    </row>
    <row r="495" spans="1:21" ht="45" hidden="1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9"/>
        <v>0</v>
      </c>
      <c r="P495" s="7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10">
        <f t="shared" si="54"/>
        <v>42114.726134259254</v>
      </c>
      <c r="U495" s="9">
        <f t="shared" si="55"/>
        <v>42144.726134259254</v>
      </c>
    </row>
    <row r="496" spans="1:21" ht="60" hidden="1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9"/>
        <v>1.5499999999999999E-3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10">
        <f t="shared" si="54"/>
        <v>41799.830613425926</v>
      </c>
      <c r="U496" s="9">
        <f t="shared" si="55"/>
        <v>41823.125</v>
      </c>
    </row>
    <row r="497" spans="1:21" ht="45" hidden="1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9"/>
        <v>0</v>
      </c>
      <c r="P497" s="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10">
        <f t="shared" si="54"/>
        <v>42171.827604166669</v>
      </c>
      <c r="U497" s="9">
        <f t="shared" si="55"/>
        <v>42201.827604166669</v>
      </c>
    </row>
    <row r="498" spans="1:21" ht="45" hidden="1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9"/>
        <v>1.6666666666666667E-5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10">
        <f t="shared" si="54"/>
        <v>41620.93141203704</v>
      </c>
      <c r="U498" s="9">
        <f t="shared" si="55"/>
        <v>41680.93141203704</v>
      </c>
    </row>
    <row r="499" spans="1:21" hidden="1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9"/>
        <v>6.6964285714285711E-3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10">
        <f t="shared" si="54"/>
        <v>41945.037789351853</v>
      </c>
      <c r="U499" s="9">
        <f t="shared" si="55"/>
        <v>41998.208333333328</v>
      </c>
    </row>
    <row r="500" spans="1:21" ht="45" hidden="1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9"/>
        <v>4.5985132395404561E-2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10">
        <f t="shared" si="54"/>
        <v>40858.762141203704</v>
      </c>
      <c r="U500" s="9">
        <f t="shared" si="55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9"/>
        <v>9.5500000000000002E-2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10">
        <f t="shared" si="54"/>
        <v>40043.895462962959</v>
      </c>
      <c r="U501" s="9">
        <f t="shared" si="55"/>
        <v>40098.874305555553</v>
      </c>
    </row>
    <row r="502" spans="1:21" ht="60" hidden="1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9"/>
        <v>3.307692307692308E-2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10">
        <f t="shared" si="54"/>
        <v>40247.886006944449</v>
      </c>
      <c r="U502" s="9">
        <f t="shared" si="55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9"/>
        <v>0</v>
      </c>
      <c r="P503" s="7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10">
        <f t="shared" si="54"/>
        <v>40703.234386574077</v>
      </c>
      <c r="U503" s="9">
        <f t="shared" si="55"/>
        <v>40733.234386574077</v>
      </c>
    </row>
    <row r="504" spans="1:21" ht="60" hidden="1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9"/>
        <v>1.15E-2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10">
        <f t="shared" si="54"/>
        <v>40956.553530092591</v>
      </c>
      <c r="U504" s="9">
        <f t="shared" si="55"/>
        <v>40986.511863425927</v>
      </c>
    </row>
    <row r="505" spans="1:21" ht="60" hidden="1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9"/>
        <v>1.7538461538461537E-2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10">
        <f t="shared" si="54"/>
        <v>41991.526655092588</v>
      </c>
      <c r="U505" s="9">
        <f t="shared" si="55"/>
        <v>42021.526655092588</v>
      </c>
    </row>
    <row r="506" spans="1:21" ht="60" hidden="1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9"/>
        <v>1.3673469387755101E-2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10">
        <f t="shared" si="54"/>
        <v>40949.98364583333</v>
      </c>
      <c r="U506" s="9">
        <f t="shared" si="55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9"/>
        <v>4.3333333333333331E-3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10">
        <f t="shared" si="54"/>
        <v>42318.098217592589</v>
      </c>
      <c r="U507" s="9">
        <f t="shared" si="55"/>
        <v>42363.098217592589</v>
      </c>
    </row>
    <row r="508" spans="1:21" ht="45" hidden="1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9"/>
        <v>1.25E-3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10">
        <f t="shared" si="54"/>
        <v>41466.552314814813</v>
      </c>
      <c r="U508" s="9">
        <f t="shared" si="55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9"/>
        <v>3.2000000000000001E-2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10">
        <f t="shared" si="54"/>
        <v>41156.958993055552</v>
      </c>
      <c r="U509" s="9">
        <f t="shared" si="55"/>
        <v>41201.958993055552</v>
      </c>
    </row>
    <row r="510" spans="1:21" ht="60" hidden="1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9"/>
        <v>8.0000000000000002E-3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10">
        <f t="shared" si="54"/>
        <v>40995.024317129632</v>
      </c>
      <c r="U510" s="9">
        <f t="shared" si="55"/>
        <v>41054.593055555553</v>
      </c>
    </row>
    <row r="511" spans="1:21" ht="45" hidden="1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9"/>
        <v>2E-3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10">
        <f t="shared" si="54"/>
        <v>42153.631597222222</v>
      </c>
      <c r="U511" s="9">
        <f t="shared" si="55"/>
        <v>42183.631597222222</v>
      </c>
    </row>
    <row r="512" spans="1:21" ht="45" hidden="1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9"/>
        <v>0</v>
      </c>
      <c r="P512" s="7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10">
        <f t="shared" si="54"/>
        <v>42400.176377314812</v>
      </c>
      <c r="U512" s="9">
        <f t="shared" si="55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9"/>
        <v>0.03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10">
        <f t="shared" si="54"/>
        <v>41340.303032407406</v>
      </c>
      <c r="U513" s="9">
        <f t="shared" si="55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9"/>
        <v>1.3749999999999999E-3</v>
      </c>
      <c r="P514" s="7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10">
        <f t="shared" si="54"/>
        <v>42649.742210648154</v>
      </c>
      <c r="U514" s="9">
        <f t="shared" si="55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56">E515/D515</f>
        <v>0.13924</v>
      </c>
      <c r="P515" s="7">
        <f t="shared" ref="P515:P578" si="57">E515/L515</f>
        <v>102.38235294117646</v>
      </c>
      <c r="Q515" t="str">
        <f t="shared" ref="Q515:Q578" si="58">LEFT(N:N,SEARCH("/",N515)-1)</f>
        <v>film &amp; video</v>
      </c>
      <c r="R515" t="str">
        <f t="shared" ref="R515:R578" si="59">RIGHT(N515,LEN(N515)-SEARCH("/",N515))</f>
        <v>animation</v>
      </c>
      <c r="S515" s="9">
        <f t="shared" ref="S515:S578" si="60">(((J515/60)/60)/24)+DATE(1970,1,1)</f>
        <v>42552.653993055559</v>
      </c>
      <c r="T515" s="10">
        <f t="shared" ref="T515:T578" si="61">S515</f>
        <v>42552.653993055559</v>
      </c>
      <c r="U515" s="9">
        <f t="shared" ref="U515:U578" si="62">(((I515/60)/60)/24)+DATE(1970,1,1)</f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6"/>
        <v>3.3333333333333333E-2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10">
        <f t="shared" si="61"/>
        <v>41830.613969907405</v>
      </c>
      <c r="U516" s="9">
        <f t="shared" si="62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6"/>
        <v>0.25413402061855672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10">
        <f t="shared" si="61"/>
        <v>42327.490752314814</v>
      </c>
      <c r="U517" s="9">
        <f t="shared" si="62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6"/>
        <v>0</v>
      </c>
      <c r="P518" s="7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10">
        <f t="shared" si="61"/>
        <v>42091.778703703705</v>
      </c>
      <c r="U518" s="9">
        <f t="shared" si="62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6"/>
        <v>1.3666666666666667E-2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10">
        <f t="shared" si="61"/>
        <v>42738.615289351852</v>
      </c>
      <c r="U519" s="9">
        <f t="shared" si="62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6"/>
        <v>0</v>
      </c>
      <c r="P520" s="7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10">
        <f t="shared" si="61"/>
        <v>42223.616018518514</v>
      </c>
      <c r="U520" s="9">
        <f t="shared" si="62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6"/>
        <v>0.22881426547787684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10">
        <f t="shared" si="61"/>
        <v>41218.391446759262</v>
      </c>
      <c r="U521" s="9">
        <f t="shared" si="62"/>
        <v>41248.391446759262</v>
      </c>
    </row>
    <row r="522" spans="1:21" ht="60" hidden="1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6"/>
        <v>1.0209999999999999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10">
        <f t="shared" si="61"/>
        <v>42318.702094907407</v>
      </c>
      <c r="U522" s="9">
        <f t="shared" si="62"/>
        <v>42348.702094907407</v>
      </c>
    </row>
    <row r="523" spans="1:21" ht="60" hidden="1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6"/>
        <v>1.0464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10">
        <f t="shared" si="61"/>
        <v>42646.092812499999</v>
      </c>
      <c r="U523" s="9">
        <f t="shared" si="62"/>
        <v>42675.207638888889</v>
      </c>
    </row>
    <row r="524" spans="1:21" ht="45" hidden="1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6"/>
        <v>1.1466666666666667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10">
        <f t="shared" si="61"/>
        <v>42430.040798611109</v>
      </c>
      <c r="U524" s="9">
        <f t="shared" si="62"/>
        <v>42449.999131944445</v>
      </c>
    </row>
    <row r="525" spans="1:21" ht="60" hidden="1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6"/>
        <v>1.206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10">
        <f t="shared" si="61"/>
        <v>42238.13282407407</v>
      </c>
      <c r="U525" s="9">
        <f t="shared" si="62"/>
        <v>42268.13282407407</v>
      </c>
    </row>
    <row r="526" spans="1:21" ht="60" hidden="1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6"/>
        <v>1.0867285714285715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10">
        <f t="shared" si="61"/>
        <v>42492.717233796298</v>
      </c>
      <c r="U526" s="9">
        <f t="shared" si="62"/>
        <v>42522.717233796298</v>
      </c>
    </row>
    <row r="527" spans="1:21" ht="60" hidden="1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6"/>
        <v>1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10">
        <f t="shared" si="61"/>
        <v>41850.400937500002</v>
      </c>
      <c r="U527" s="9">
        <f t="shared" si="62"/>
        <v>41895.400937500002</v>
      </c>
    </row>
    <row r="528" spans="1:21" ht="45" hidden="1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6"/>
        <v>1.1399999999999999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10">
        <f t="shared" si="61"/>
        <v>42192.591944444444</v>
      </c>
      <c r="U528" s="9">
        <f t="shared" si="62"/>
        <v>42223.708333333328</v>
      </c>
    </row>
    <row r="529" spans="1:21" ht="60" hidden="1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6"/>
        <v>1.0085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10">
        <f t="shared" si="61"/>
        <v>42753.205625000002</v>
      </c>
      <c r="U529" s="9">
        <f t="shared" si="62"/>
        <v>42783.670138888891</v>
      </c>
    </row>
    <row r="530" spans="1:21" ht="30" hidden="1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6"/>
        <v>1.1565217391304348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10">
        <f t="shared" si="61"/>
        <v>42155.920219907406</v>
      </c>
      <c r="U530" s="9">
        <f t="shared" si="62"/>
        <v>42176.888888888891</v>
      </c>
    </row>
    <row r="531" spans="1:21" ht="60" hidden="1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6"/>
        <v>1.3041666666666667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10">
        <f t="shared" si="61"/>
        <v>42725.031180555554</v>
      </c>
      <c r="U531" s="9">
        <f t="shared" si="62"/>
        <v>42746.208333333328</v>
      </c>
    </row>
    <row r="532" spans="1:21" ht="60" hidden="1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6"/>
        <v>1.0778267254038179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10">
        <f t="shared" si="61"/>
        <v>42157.591064814813</v>
      </c>
      <c r="U532" s="9">
        <f t="shared" si="62"/>
        <v>42179.083333333328</v>
      </c>
    </row>
    <row r="533" spans="1:21" ht="60" hidden="1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6"/>
        <v>1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10">
        <f t="shared" si="61"/>
        <v>42676.065150462964</v>
      </c>
      <c r="U533" s="9">
        <f t="shared" si="62"/>
        <v>42721.290972222225</v>
      </c>
    </row>
    <row r="534" spans="1:21" ht="60" hidden="1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6"/>
        <v>1.2324999999999999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10">
        <f t="shared" si="61"/>
        <v>42473.007037037038</v>
      </c>
      <c r="U534" s="9">
        <f t="shared" si="62"/>
        <v>42503.007037037038</v>
      </c>
    </row>
    <row r="535" spans="1:21" ht="60" hidden="1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6"/>
        <v>1.002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10">
        <f t="shared" si="61"/>
        <v>42482.43478009259</v>
      </c>
      <c r="U535" s="9">
        <f t="shared" si="62"/>
        <v>42506.43478009259</v>
      </c>
    </row>
    <row r="536" spans="1:21" ht="60" hidden="1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6"/>
        <v>1.0466666666666666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10">
        <f t="shared" si="61"/>
        <v>42270.810995370368</v>
      </c>
      <c r="U536" s="9">
        <f t="shared" si="62"/>
        <v>42309.958333333328</v>
      </c>
    </row>
    <row r="537" spans="1:21" ht="45" hidden="1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6"/>
        <v>1.0249999999999999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10">
        <f t="shared" si="61"/>
        <v>42711.545196759253</v>
      </c>
      <c r="U537" s="9">
        <f t="shared" si="62"/>
        <v>42741.545196759253</v>
      </c>
    </row>
    <row r="538" spans="1:21" ht="60" hidden="1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6"/>
        <v>1.1825757575757576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10">
        <f t="shared" si="61"/>
        <v>42179.344988425932</v>
      </c>
      <c r="U538" s="9">
        <f t="shared" si="62"/>
        <v>42219.75</v>
      </c>
    </row>
    <row r="539" spans="1:21" ht="60" hidden="1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6"/>
        <v>1.2050000000000001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10">
        <f t="shared" si="61"/>
        <v>42282.768414351856</v>
      </c>
      <c r="U539" s="9">
        <f t="shared" si="62"/>
        <v>42312.810081018513</v>
      </c>
    </row>
    <row r="540" spans="1:21" ht="60" hidden="1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6"/>
        <v>3.0242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10">
        <f t="shared" si="61"/>
        <v>42473.794710648144</v>
      </c>
      <c r="U540" s="9">
        <f t="shared" si="62"/>
        <v>42503.794710648144</v>
      </c>
    </row>
    <row r="541" spans="1:21" ht="45" hidden="1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6"/>
        <v>1.00644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10">
        <f t="shared" si="61"/>
        <v>42535.049849537041</v>
      </c>
      <c r="U541" s="9">
        <f t="shared" si="62"/>
        <v>42556.049849537041</v>
      </c>
    </row>
    <row r="542" spans="1:21" ht="60" hidden="1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6"/>
        <v>6.666666666666667E-5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10">
        <f t="shared" si="61"/>
        <v>42009.817199074074</v>
      </c>
      <c r="U542" s="9">
        <f t="shared" si="62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5.5555555555555558E-3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10">
        <f t="shared" si="61"/>
        <v>42276.046689814815</v>
      </c>
      <c r="U543" s="9">
        <f t="shared" si="62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6"/>
        <v>3.9999999999999998E-6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10">
        <f t="shared" si="61"/>
        <v>42433.737453703703</v>
      </c>
      <c r="U544" s="9">
        <f t="shared" si="62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6"/>
        <v>3.1818181818181819E-3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10">
        <f t="shared" si="61"/>
        <v>41914.092152777775</v>
      </c>
      <c r="U545" s="9">
        <f t="shared" si="62"/>
        <v>41944.092152777775</v>
      </c>
    </row>
    <row r="546" spans="1:21" ht="60" hidden="1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6"/>
        <v>1.2E-2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10">
        <f t="shared" si="61"/>
        <v>42525.656944444447</v>
      </c>
      <c r="U546" s="9">
        <f t="shared" si="62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6"/>
        <v>0.27383999999999997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10">
        <f t="shared" si="61"/>
        <v>42283.592465277776</v>
      </c>
      <c r="U547" s="9">
        <f t="shared" si="62"/>
        <v>42323.634131944447</v>
      </c>
    </row>
    <row r="548" spans="1:21" ht="60" hidden="1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6"/>
        <v>8.6666666666666663E-4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10">
        <f t="shared" si="61"/>
        <v>42249.667997685188</v>
      </c>
      <c r="U548" s="9">
        <f t="shared" si="62"/>
        <v>42294.667997685188</v>
      </c>
    </row>
    <row r="549" spans="1:21" ht="60" hidden="1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6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10">
        <f t="shared" si="61"/>
        <v>42380.696342592593</v>
      </c>
      <c r="U549" s="9">
        <f t="shared" si="62"/>
        <v>42410.696342592593</v>
      </c>
    </row>
    <row r="550" spans="1:21" ht="45" hidden="1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6"/>
        <v>8.9999999999999998E-4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10">
        <f t="shared" si="61"/>
        <v>42276.903333333335</v>
      </c>
      <c r="U550" s="9">
        <f t="shared" si="62"/>
        <v>42306.903333333335</v>
      </c>
    </row>
    <row r="551" spans="1:21" ht="60" hidden="1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6"/>
        <v>2.7199999999999998E-2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10">
        <f t="shared" si="61"/>
        <v>42163.636828703704</v>
      </c>
      <c r="U551" s="9">
        <f t="shared" si="62"/>
        <v>42193.636828703704</v>
      </c>
    </row>
    <row r="552" spans="1:21" ht="60" hidden="1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6"/>
        <v>7.0000000000000001E-3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10">
        <f t="shared" si="61"/>
        <v>42753.678761574076</v>
      </c>
      <c r="U552" s="9">
        <f t="shared" si="62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6"/>
        <v>5.0413333333333331E-2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10">
        <f t="shared" si="61"/>
        <v>42173.275740740741</v>
      </c>
      <c r="U553" s="9">
        <f t="shared" si="62"/>
        <v>42217.745138888888</v>
      </c>
    </row>
    <row r="554" spans="1:21" ht="45" hidden="1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6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10">
        <f t="shared" si="61"/>
        <v>42318.616851851853</v>
      </c>
      <c r="U554" s="9">
        <f t="shared" si="62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6"/>
        <v>4.9199999999999999E-3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10">
        <f t="shared" si="61"/>
        <v>41927.71980324074</v>
      </c>
      <c r="U555" s="9">
        <f t="shared" si="62"/>
        <v>41957.761469907404</v>
      </c>
    </row>
    <row r="556" spans="1:21" ht="60" hidden="1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6"/>
        <v>0.36589147286821705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10">
        <f t="shared" si="61"/>
        <v>41901.684861111113</v>
      </c>
      <c r="U556" s="9">
        <f t="shared" si="62"/>
        <v>41931.684861111113</v>
      </c>
    </row>
    <row r="557" spans="1:21" ht="60" hidden="1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6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10">
        <f t="shared" si="61"/>
        <v>42503.353506944448</v>
      </c>
      <c r="U557" s="9">
        <f t="shared" si="62"/>
        <v>42533.353506944448</v>
      </c>
    </row>
    <row r="558" spans="1:21" ht="30" hidden="1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6"/>
        <v>2.5000000000000001E-2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10">
        <f t="shared" si="61"/>
        <v>42345.860150462962</v>
      </c>
      <c r="U558" s="9">
        <f t="shared" si="62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6"/>
        <v>9.1066666666666674E-3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10">
        <f t="shared" si="61"/>
        <v>42676.942164351851</v>
      </c>
      <c r="U559" s="9">
        <f t="shared" si="62"/>
        <v>42706.983831018515</v>
      </c>
    </row>
    <row r="560" spans="1:21" ht="60" hidden="1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6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10">
        <f t="shared" si="61"/>
        <v>42057.883159722223</v>
      </c>
      <c r="U560" s="9">
        <f t="shared" si="62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6"/>
        <v>2.0833333333333335E-4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10">
        <f t="shared" si="61"/>
        <v>42321.283101851848</v>
      </c>
      <c r="U561" s="9">
        <f t="shared" si="62"/>
        <v>42351.283101851848</v>
      </c>
    </row>
    <row r="562" spans="1:21" ht="45" hidden="1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6"/>
        <v>1.2E-4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10">
        <f t="shared" si="61"/>
        <v>41960.771354166667</v>
      </c>
      <c r="U562" s="9">
        <f t="shared" si="62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6"/>
        <v>3.6666666666666666E-3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10">
        <f t="shared" si="61"/>
        <v>42268.658715277779</v>
      </c>
      <c r="U563" s="9">
        <f t="shared" si="62"/>
        <v>42303.658715277779</v>
      </c>
    </row>
    <row r="564" spans="1:21" ht="60" hidden="1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6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10">
        <f t="shared" si="61"/>
        <v>42692.389062500006</v>
      </c>
      <c r="U564" s="9">
        <f t="shared" si="62"/>
        <v>42722.389062500006</v>
      </c>
    </row>
    <row r="565" spans="1:21" ht="60" hidden="1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6"/>
        <v>9.0666666666666662E-4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10">
        <f t="shared" si="61"/>
        <v>42022.069988425923</v>
      </c>
      <c r="U565" s="9">
        <f t="shared" si="62"/>
        <v>42052.069988425923</v>
      </c>
    </row>
    <row r="566" spans="1:21" ht="60" hidden="1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6"/>
        <v>5.5555555555555558E-5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10">
        <f t="shared" si="61"/>
        <v>42411.942997685182</v>
      </c>
      <c r="U566" s="9">
        <f t="shared" si="62"/>
        <v>42441.942997685182</v>
      </c>
    </row>
    <row r="567" spans="1:21" ht="60" hidden="1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6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10">
        <f t="shared" si="61"/>
        <v>42165.785289351858</v>
      </c>
      <c r="U567" s="9">
        <f t="shared" si="62"/>
        <v>42195.785289351858</v>
      </c>
    </row>
    <row r="568" spans="1:21" ht="60" hidden="1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6"/>
        <v>2.0000000000000001E-4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10">
        <f t="shared" si="61"/>
        <v>42535.68440972222</v>
      </c>
      <c r="U568" s="9">
        <f t="shared" si="62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6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10">
        <f t="shared" si="61"/>
        <v>41975.842523148152</v>
      </c>
      <c r="U569" s="9">
        <f t="shared" si="62"/>
        <v>42005.842523148152</v>
      </c>
    </row>
    <row r="570" spans="1:21" ht="75" hidden="1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6"/>
        <v>0.01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10">
        <f t="shared" si="61"/>
        <v>42348.9215625</v>
      </c>
      <c r="U570" s="9">
        <f t="shared" si="62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6"/>
        <v>8.0000000000000002E-3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10">
        <f t="shared" si="61"/>
        <v>42340.847361111111</v>
      </c>
      <c r="U571" s="9">
        <f t="shared" si="62"/>
        <v>42370.847361111111</v>
      </c>
    </row>
    <row r="572" spans="1:21" ht="30" hidden="1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6"/>
        <v>1.6705882352941177E-3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10">
        <f t="shared" si="61"/>
        <v>42388.798252314817</v>
      </c>
      <c r="U572" s="9">
        <f t="shared" si="62"/>
        <v>42418.798252314817</v>
      </c>
    </row>
    <row r="573" spans="1:21" ht="60" hidden="1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6"/>
        <v>4.2399999999999998E-3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10">
        <f t="shared" si="61"/>
        <v>42192.816238425927</v>
      </c>
      <c r="U573" s="9">
        <f t="shared" si="62"/>
        <v>42212.165972222225</v>
      </c>
    </row>
    <row r="574" spans="1:21" ht="60" hidden="1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6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10">
        <f t="shared" si="61"/>
        <v>42282.71629629629</v>
      </c>
      <c r="U574" s="9">
        <f t="shared" si="62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6"/>
        <v>3.892538925389254E-3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10">
        <f t="shared" si="61"/>
        <v>41963.050127314811</v>
      </c>
      <c r="U575" s="9">
        <f t="shared" si="62"/>
        <v>42022.05</v>
      </c>
    </row>
    <row r="576" spans="1:21" ht="60" hidden="1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6"/>
        <v>7.1556350626118068E-3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10">
        <f t="shared" si="61"/>
        <v>42632.443368055552</v>
      </c>
      <c r="U576" s="9">
        <f t="shared" si="62"/>
        <v>42662.443368055552</v>
      </c>
    </row>
    <row r="577" spans="1:21" ht="60" hidden="1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6"/>
        <v>4.3166666666666666E-3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10">
        <f t="shared" si="61"/>
        <v>42138.692627314813</v>
      </c>
      <c r="U577" s="9">
        <f t="shared" si="62"/>
        <v>42168.692627314813</v>
      </c>
    </row>
    <row r="578" spans="1:21" ht="45" hidden="1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56"/>
        <v>1.2500000000000001E-5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10">
        <f t="shared" si="61"/>
        <v>42031.471666666665</v>
      </c>
      <c r="U578" s="9">
        <f t="shared" si="62"/>
        <v>42091.43</v>
      </c>
    </row>
    <row r="579" spans="1:21" ht="60" hidden="1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63">E579/D579</f>
        <v>2E-3</v>
      </c>
      <c r="P579" s="7">
        <f t="shared" ref="P579:P642" si="64">E579/L579</f>
        <v>10</v>
      </c>
      <c r="Q579" t="str">
        <f t="shared" ref="Q579:Q642" si="65">LEFT(N:N,SEARCH("/",N579)-1)</f>
        <v>technology</v>
      </c>
      <c r="R579" t="str">
        <f t="shared" ref="R579:R642" si="66">RIGHT(N579,LEN(N579)-SEARCH("/",N579))</f>
        <v>web</v>
      </c>
      <c r="S579" s="9">
        <f t="shared" ref="S579:S642" si="67">(((J579/60)/60)/24)+DATE(1970,1,1)</f>
        <v>42450.589143518519</v>
      </c>
      <c r="T579" s="10">
        <f t="shared" ref="T579:T642" si="68">S579</f>
        <v>42450.589143518519</v>
      </c>
      <c r="U579" s="9">
        <f t="shared" ref="U579:U642" si="69">(((I579/60)/60)/24)+DATE(1970,1,1)</f>
        <v>42510.589143518519</v>
      </c>
    </row>
    <row r="580" spans="1:21" ht="30" hidden="1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3"/>
        <v>1.12E-4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10">
        <f t="shared" si="68"/>
        <v>42230.578622685185</v>
      </c>
      <c r="U580" s="9">
        <f t="shared" si="69"/>
        <v>42254.578622685185</v>
      </c>
    </row>
    <row r="581" spans="1:21" ht="45" hidden="1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3"/>
        <v>1.4583333333333334E-2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10">
        <f t="shared" si="68"/>
        <v>41968.852118055554</v>
      </c>
      <c r="U581" s="9">
        <f t="shared" si="69"/>
        <v>41998.852118055554</v>
      </c>
    </row>
    <row r="582" spans="1:21" ht="60" hidden="1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3"/>
        <v>3.3333333333333332E-4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10">
        <f t="shared" si="68"/>
        <v>42605.908182870371</v>
      </c>
      <c r="U582" s="9">
        <f t="shared" si="69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3"/>
        <v>0</v>
      </c>
      <c r="P583" s="7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10">
        <f t="shared" si="68"/>
        <v>42188.012777777782</v>
      </c>
      <c r="U583" s="9">
        <f t="shared" si="69"/>
        <v>42218.012777777782</v>
      </c>
    </row>
    <row r="584" spans="1:21" ht="60" hidden="1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3"/>
        <v>0</v>
      </c>
      <c r="P584" s="7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10">
        <f t="shared" si="68"/>
        <v>42055.739803240736</v>
      </c>
      <c r="U584" s="9">
        <f t="shared" si="69"/>
        <v>42078.75</v>
      </c>
    </row>
    <row r="585" spans="1:21" ht="45" hidden="1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3"/>
        <v>1.1111111111111112E-4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10">
        <f t="shared" si="68"/>
        <v>42052.93850694444</v>
      </c>
      <c r="U585" s="9">
        <f t="shared" si="69"/>
        <v>42082.896840277783</v>
      </c>
    </row>
    <row r="586" spans="1:21" ht="45" hidden="1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3"/>
        <v>0.01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10">
        <f t="shared" si="68"/>
        <v>42049.716620370367</v>
      </c>
      <c r="U586" s="9">
        <f t="shared" si="69"/>
        <v>42079.674953703703</v>
      </c>
    </row>
    <row r="587" spans="1:21" ht="45" hidden="1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3"/>
        <v>0</v>
      </c>
      <c r="P587" s="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10">
        <f t="shared" si="68"/>
        <v>42283.3909375</v>
      </c>
      <c r="U587" s="9">
        <f t="shared" si="69"/>
        <v>42339</v>
      </c>
    </row>
    <row r="588" spans="1:21" ht="45" hidden="1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3"/>
        <v>5.5999999999999999E-3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10">
        <f t="shared" si="68"/>
        <v>42020.854247685187</v>
      </c>
      <c r="U588" s="9">
        <f t="shared" si="69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3"/>
        <v>9.0833333333333335E-2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10">
        <f t="shared" si="68"/>
        <v>42080.757326388892</v>
      </c>
      <c r="U589" s="9">
        <f t="shared" si="69"/>
        <v>42110.757326388892</v>
      </c>
    </row>
    <row r="590" spans="1:21" ht="60" hidden="1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3"/>
        <v>3.3444444444444443E-2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10">
        <f t="shared" si="68"/>
        <v>42631.769513888896</v>
      </c>
      <c r="U590" s="9">
        <f t="shared" si="69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3"/>
        <v>1.3333333333333334E-4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10">
        <f t="shared" si="68"/>
        <v>42178.614571759259</v>
      </c>
      <c r="U591" s="9">
        <f t="shared" si="69"/>
        <v>42193.614571759259</v>
      </c>
    </row>
    <row r="592" spans="1:21" ht="60" hidden="1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3"/>
        <v>4.4600000000000001E-2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10">
        <f t="shared" si="68"/>
        <v>42377.554756944446</v>
      </c>
      <c r="U592" s="9">
        <f t="shared" si="69"/>
        <v>42408.542361111111</v>
      </c>
    </row>
    <row r="593" spans="1:21" ht="45" hidden="1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3"/>
        <v>6.0999999999999997E-4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10">
        <f t="shared" si="68"/>
        <v>42177.543171296296</v>
      </c>
      <c r="U593" s="9">
        <f t="shared" si="69"/>
        <v>42207.543171296296</v>
      </c>
    </row>
    <row r="594" spans="1:21" ht="60" hidden="1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3"/>
        <v>3.3333333333333333E-2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10">
        <f t="shared" si="68"/>
        <v>41946.232175925928</v>
      </c>
      <c r="U594" s="9">
        <f t="shared" si="69"/>
        <v>41976.232175925921</v>
      </c>
    </row>
    <row r="595" spans="1:21" ht="60" hidden="1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3"/>
        <v>0.23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10">
        <f t="shared" si="68"/>
        <v>42070.677604166667</v>
      </c>
      <c r="U595" s="9">
        <f t="shared" si="69"/>
        <v>42100.635937500003</v>
      </c>
    </row>
    <row r="596" spans="1:21" ht="30" hidden="1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3"/>
        <v>1.0399999999999999E-3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10">
        <f t="shared" si="68"/>
        <v>42446.780162037037</v>
      </c>
      <c r="U596" s="9">
        <f t="shared" si="69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3"/>
        <v>4.2599999999999999E-3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10">
        <f t="shared" si="68"/>
        <v>42083.069884259254</v>
      </c>
      <c r="U597" s="9">
        <f t="shared" si="69"/>
        <v>42128.069884259254</v>
      </c>
    </row>
    <row r="598" spans="1:21" ht="45" hidden="1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3"/>
        <v>2.9999999999999997E-4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10">
        <f t="shared" si="68"/>
        <v>42646.896898148145</v>
      </c>
      <c r="U598" s="9">
        <f t="shared" si="69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3"/>
        <v>2.6666666666666666E-3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10">
        <f t="shared" si="68"/>
        <v>42545.705266203702</v>
      </c>
      <c r="U599" s="9">
        <f t="shared" si="69"/>
        <v>42582.666666666672</v>
      </c>
    </row>
    <row r="600" spans="1:21" ht="30" hidden="1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3"/>
        <v>0.34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10">
        <f t="shared" si="68"/>
        <v>41948.00209490741</v>
      </c>
      <c r="U600" s="9">
        <f t="shared" si="69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3"/>
        <v>6.2E-4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10">
        <f t="shared" si="68"/>
        <v>42047.812523148154</v>
      </c>
      <c r="U601" s="9">
        <f t="shared" si="69"/>
        <v>42071.636111111111</v>
      </c>
    </row>
    <row r="602" spans="1:21" ht="30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3"/>
        <v>0.02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10">
        <f t="shared" si="68"/>
        <v>42073.798171296294</v>
      </c>
      <c r="U602" s="9">
        <f t="shared" si="69"/>
        <v>42133.798171296294</v>
      </c>
    </row>
    <row r="603" spans="1:21" ht="60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3"/>
        <v>1.4E-2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10">
        <f t="shared" si="68"/>
        <v>41969.858090277776</v>
      </c>
      <c r="U603" s="9">
        <f t="shared" si="69"/>
        <v>41999.858090277776</v>
      </c>
    </row>
    <row r="604" spans="1:21" ht="45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3"/>
        <v>0</v>
      </c>
      <c r="P604" s="7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10">
        <f t="shared" si="68"/>
        <v>42143.79415509259</v>
      </c>
      <c r="U604" s="9">
        <f t="shared" si="69"/>
        <v>42173.79415509259</v>
      </c>
    </row>
    <row r="605" spans="1:21" ht="45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3"/>
        <v>3.9334666666666664E-2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10">
        <f t="shared" si="68"/>
        <v>41835.639155092591</v>
      </c>
      <c r="U605" s="9">
        <f t="shared" si="69"/>
        <v>41865.639155092591</v>
      </c>
    </row>
    <row r="606" spans="1:21" ht="60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3"/>
        <v>0</v>
      </c>
      <c r="P606" s="7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10">
        <f t="shared" si="68"/>
        <v>41849.035370370373</v>
      </c>
      <c r="U606" s="9">
        <f t="shared" si="69"/>
        <v>41879.035370370373</v>
      </c>
    </row>
    <row r="607" spans="1:21" ht="30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3"/>
        <v>2.6200000000000001E-2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10">
        <f t="shared" si="68"/>
        <v>42194.357731481476</v>
      </c>
      <c r="U607" s="9">
        <f t="shared" si="69"/>
        <v>42239.357731481476</v>
      </c>
    </row>
    <row r="608" spans="1:21" ht="60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3"/>
        <v>2E-3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10">
        <f t="shared" si="68"/>
        <v>42102.650567129633</v>
      </c>
      <c r="U608" s="9">
        <f t="shared" si="69"/>
        <v>42148.625</v>
      </c>
    </row>
    <row r="609" spans="1:21" ht="60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3"/>
        <v>0</v>
      </c>
      <c r="P609" s="7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10">
        <f t="shared" si="68"/>
        <v>42300.825648148151</v>
      </c>
      <c r="U609" s="9">
        <f t="shared" si="69"/>
        <v>42330.867314814815</v>
      </c>
    </row>
    <row r="610" spans="1:21" ht="60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3"/>
        <v>9.7400000000000004E-3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10">
        <f t="shared" si="68"/>
        <v>42140.921064814815</v>
      </c>
      <c r="U610" s="9">
        <f t="shared" si="69"/>
        <v>42170.921064814815</v>
      </c>
    </row>
    <row r="611" spans="1:21" ht="60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3"/>
        <v>6.41025641025641E-3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10">
        <f t="shared" si="68"/>
        <v>42307.034074074079</v>
      </c>
      <c r="U611" s="9">
        <f t="shared" si="69"/>
        <v>42337.075740740736</v>
      </c>
    </row>
    <row r="612" spans="1:21" ht="45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3"/>
        <v>0</v>
      </c>
      <c r="P612" s="7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10">
        <f t="shared" si="68"/>
        <v>42086.83085648148</v>
      </c>
      <c r="U612" s="9">
        <f t="shared" si="69"/>
        <v>42116.83085648148</v>
      </c>
    </row>
    <row r="613" spans="1:21" ht="60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3"/>
        <v>0</v>
      </c>
      <c r="P613" s="7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10">
        <f t="shared" si="68"/>
        <v>42328.560613425929</v>
      </c>
      <c r="U613" s="9">
        <f t="shared" si="69"/>
        <v>42388.560613425929</v>
      </c>
    </row>
    <row r="614" spans="1:21" ht="30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3"/>
        <v>0</v>
      </c>
      <c r="P614" s="7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10">
        <f t="shared" si="68"/>
        <v>42585.031782407401</v>
      </c>
      <c r="U614" s="9">
        <f t="shared" si="69"/>
        <v>42615.031782407401</v>
      </c>
    </row>
    <row r="615" spans="1:21" ht="60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3"/>
        <v>0.21363333333333334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10">
        <f t="shared" si="68"/>
        <v>42247.496759259258</v>
      </c>
      <c r="U615" s="9">
        <f t="shared" si="69"/>
        <v>42278.207638888889</v>
      </c>
    </row>
    <row r="616" spans="1:21" ht="45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3"/>
        <v>0</v>
      </c>
      <c r="P616" s="7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10">
        <f t="shared" si="68"/>
        <v>42515.061805555553</v>
      </c>
      <c r="U616" s="9">
        <f t="shared" si="69"/>
        <v>42545.061805555553</v>
      </c>
    </row>
    <row r="617" spans="1:21" ht="45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3"/>
        <v>0</v>
      </c>
      <c r="P617" s="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10">
        <f t="shared" si="68"/>
        <v>42242.122210648144</v>
      </c>
      <c r="U617" s="9">
        <f t="shared" si="69"/>
        <v>42272.122210648144</v>
      </c>
    </row>
    <row r="618" spans="1:21" ht="60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3"/>
        <v>0</v>
      </c>
      <c r="P618" s="7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10">
        <f t="shared" si="68"/>
        <v>42761.376238425932</v>
      </c>
      <c r="U618" s="9">
        <f t="shared" si="69"/>
        <v>42791.376238425932</v>
      </c>
    </row>
    <row r="619" spans="1:21" ht="60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3"/>
        <v>0.03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10">
        <f t="shared" si="68"/>
        <v>42087.343090277776</v>
      </c>
      <c r="U619" s="9">
        <f t="shared" si="69"/>
        <v>42132.343090277776</v>
      </c>
    </row>
    <row r="620" spans="1:21" ht="60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3"/>
        <v>0</v>
      </c>
      <c r="P620" s="7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10">
        <f t="shared" si="68"/>
        <v>42317.810219907406</v>
      </c>
      <c r="U620" s="9">
        <f t="shared" si="69"/>
        <v>42347.810219907406</v>
      </c>
    </row>
    <row r="621" spans="1:21" ht="30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3"/>
        <v>3.9999999999999998E-7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10">
        <f t="shared" si="68"/>
        <v>41908.650347222225</v>
      </c>
      <c r="U621" s="9">
        <f t="shared" si="69"/>
        <v>41968.692013888889</v>
      </c>
    </row>
    <row r="622" spans="1:21" ht="45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3"/>
        <v>0.01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10">
        <f t="shared" si="68"/>
        <v>41831.716874999998</v>
      </c>
      <c r="U622" s="9">
        <f t="shared" si="69"/>
        <v>41876.716874999998</v>
      </c>
    </row>
    <row r="623" spans="1:21" ht="60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3"/>
        <v>1.044E-2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10">
        <f t="shared" si="68"/>
        <v>42528.987696759257</v>
      </c>
      <c r="U623" s="9">
        <f t="shared" si="69"/>
        <v>42558.987696759257</v>
      </c>
    </row>
    <row r="624" spans="1:21" ht="60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3"/>
        <v>5.6833333333333333E-2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10">
        <f t="shared" si="68"/>
        <v>42532.774745370371</v>
      </c>
      <c r="U624" s="9">
        <f t="shared" si="69"/>
        <v>42552.774745370371</v>
      </c>
    </row>
    <row r="625" spans="1:21" ht="60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3"/>
        <v>0</v>
      </c>
      <c r="P625" s="7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10">
        <f t="shared" si="68"/>
        <v>42122.009224537032</v>
      </c>
      <c r="U625" s="9">
        <f t="shared" si="69"/>
        <v>42152.009224537032</v>
      </c>
    </row>
    <row r="626" spans="1:21" ht="45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3"/>
        <v>0</v>
      </c>
      <c r="P626" s="7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10">
        <f t="shared" si="68"/>
        <v>42108.988900462966</v>
      </c>
      <c r="U626" s="9">
        <f t="shared" si="69"/>
        <v>42138.988900462966</v>
      </c>
    </row>
    <row r="627" spans="1:21" ht="60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3"/>
        <v>0</v>
      </c>
      <c r="P627" s="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10">
        <f t="shared" si="68"/>
        <v>42790.895567129628</v>
      </c>
      <c r="U627" s="9">
        <f t="shared" si="69"/>
        <v>42820.853900462964</v>
      </c>
    </row>
    <row r="628" spans="1:21" ht="60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3"/>
        <v>0.17380000000000001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10">
        <f t="shared" si="68"/>
        <v>42198.559479166666</v>
      </c>
      <c r="U628" s="9">
        <f t="shared" si="69"/>
        <v>42231.556944444441</v>
      </c>
    </row>
    <row r="629" spans="1:21" ht="60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3"/>
        <v>2.0000000000000001E-4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10">
        <f t="shared" si="68"/>
        <v>42384.306840277779</v>
      </c>
      <c r="U629" s="9">
        <f t="shared" si="69"/>
        <v>42443.958333333328</v>
      </c>
    </row>
    <row r="630" spans="1:21" ht="45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3"/>
        <v>0</v>
      </c>
      <c r="P630" s="7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10">
        <f t="shared" si="68"/>
        <v>41803.692789351851</v>
      </c>
      <c r="U630" s="9">
        <f t="shared" si="69"/>
        <v>41833.692789351851</v>
      </c>
    </row>
    <row r="631" spans="1:21" ht="60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3"/>
        <v>1.75E-3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10">
        <f t="shared" si="68"/>
        <v>42474.637824074074</v>
      </c>
      <c r="U631" s="9">
        <f t="shared" si="69"/>
        <v>42504.637824074074</v>
      </c>
    </row>
    <row r="632" spans="1:21" ht="60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3"/>
        <v>8.3340278356529708E-4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10">
        <f t="shared" si="68"/>
        <v>42223.619456018518</v>
      </c>
      <c r="U632" s="9">
        <f t="shared" si="69"/>
        <v>42253.215277777781</v>
      </c>
    </row>
    <row r="633" spans="1:21" ht="45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3"/>
        <v>1.38E-2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10">
        <f t="shared" si="68"/>
        <v>42489.772326388891</v>
      </c>
      <c r="U633" s="9">
        <f t="shared" si="69"/>
        <v>42518.772326388891</v>
      </c>
    </row>
    <row r="634" spans="1:21" ht="45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3"/>
        <v>0</v>
      </c>
      <c r="P634" s="7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10">
        <f t="shared" si="68"/>
        <v>42303.659317129626</v>
      </c>
      <c r="U634" s="9">
        <f t="shared" si="69"/>
        <v>42333.700983796298</v>
      </c>
    </row>
    <row r="635" spans="1:21" ht="45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3"/>
        <v>0.1245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10">
        <f t="shared" si="68"/>
        <v>42507.29932870371</v>
      </c>
      <c r="U635" s="9">
        <f t="shared" si="69"/>
        <v>42538.958333333328</v>
      </c>
    </row>
    <row r="636" spans="1:21" ht="45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3"/>
        <v>2.0000000000000001E-4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10">
        <f t="shared" si="68"/>
        <v>42031.928576388891</v>
      </c>
      <c r="U636" s="9">
        <f t="shared" si="69"/>
        <v>42061.928576388891</v>
      </c>
    </row>
    <row r="637" spans="1:21" ht="30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3"/>
        <v>8.0000000000000007E-5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10">
        <f t="shared" si="68"/>
        <v>42076.092152777783</v>
      </c>
      <c r="U637" s="9">
        <f t="shared" si="69"/>
        <v>42106.092152777783</v>
      </c>
    </row>
    <row r="638" spans="1:21" ht="45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3"/>
        <v>2E-3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10">
        <f t="shared" si="68"/>
        <v>42131.455439814818</v>
      </c>
      <c r="U638" s="9">
        <f t="shared" si="69"/>
        <v>42161.44930555555</v>
      </c>
    </row>
    <row r="639" spans="1:21" ht="60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3"/>
        <v>0</v>
      </c>
      <c r="P639" s="7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10">
        <f t="shared" si="68"/>
        <v>42762.962013888886</v>
      </c>
      <c r="U639" s="9">
        <f t="shared" si="69"/>
        <v>42791.961111111115</v>
      </c>
    </row>
    <row r="640" spans="1:21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3"/>
        <v>9.0000000000000006E-5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10">
        <f t="shared" si="68"/>
        <v>42759.593310185184</v>
      </c>
      <c r="U640" s="9">
        <f t="shared" si="69"/>
        <v>42819.55164351852</v>
      </c>
    </row>
    <row r="641" spans="1:21" ht="30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3"/>
        <v>9.9999999999999995E-7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10">
        <f t="shared" si="68"/>
        <v>41865.583275462966</v>
      </c>
      <c r="U641" s="9">
        <f t="shared" si="69"/>
        <v>41925.583275462966</v>
      </c>
    </row>
    <row r="642" spans="1:21" ht="60" hidden="1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63"/>
        <v>1.4428571428571428</v>
      </c>
      <c r="P642" s="7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10">
        <f t="shared" si="68"/>
        <v>42683.420312500006</v>
      </c>
      <c r="U642" s="9">
        <f t="shared" si="69"/>
        <v>42698.958333333328</v>
      </c>
    </row>
    <row r="643" spans="1:21" ht="60" hidden="1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70">E643/D643</f>
        <v>1.1916249999999999</v>
      </c>
      <c r="P643" s="7">
        <f t="shared" ref="P643:P706" si="71">E643/L643</f>
        <v>151.31746031746033</v>
      </c>
      <c r="Q643" t="str">
        <f t="shared" ref="Q643:Q706" si="72">LEFT(N:N,SEARCH("/",N643)-1)</f>
        <v>technology</v>
      </c>
      <c r="R643" t="str">
        <f t="shared" ref="R643:R706" si="73">RIGHT(N643,LEN(N643)-SEARCH("/",N643))</f>
        <v>wearables</v>
      </c>
      <c r="S643" s="9">
        <f t="shared" ref="S643:S706" si="74">(((J643/60)/60)/24)+DATE(1970,1,1)</f>
        <v>42199.57</v>
      </c>
      <c r="T643" s="10">
        <f t="shared" ref="T643:T706" si="75">S643</f>
        <v>42199.57</v>
      </c>
      <c r="U643" s="9">
        <f t="shared" ref="U643:U706" si="76">(((I643/60)/60)/24)+DATE(1970,1,1)</f>
        <v>42229.57</v>
      </c>
    </row>
    <row r="644" spans="1:21" ht="60" hidden="1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70"/>
        <v>14.604850000000001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10">
        <f t="shared" si="75"/>
        <v>42199.651319444441</v>
      </c>
      <c r="U644" s="9">
        <f t="shared" si="76"/>
        <v>42235.651319444441</v>
      </c>
    </row>
    <row r="645" spans="1:21" ht="45" hidden="1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70"/>
        <v>1.0580799999999999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10">
        <f t="shared" si="75"/>
        <v>42100.642071759255</v>
      </c>
      <c r="U645" s="9">
        <f t="shared" si="76"/>
        <v>42155.642071759255</v>
      </c>
    </row>
    <row r="646" spans="1:21" ht="60" hidden="1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70"/>
        <v>3.0011791999999997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10">
        <f t="shared" si="75"/>
        <v>41898.665960648148</v>
      </c>
      <c r="U646" s="9">
        <f t="shared" si="76"/>
        <v>41941.041666666664</v>
      </c>
    </row>
    <row r="647" spans="1:21" ht="30" hidden="1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70"/>
        <v>2.7869999999999999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10">
        <f t="shared" si="75"/>
        <v>42564.026319444441</v>
      </c>
      <c r="U647" s="9">
        <f t="shared" si="76"/>
        <v>42594.026319444441</v>
      </c>
    </row>
    <row r="648" spans="1:21" ht="60" hidden="1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70"/>
        <v>1.3187625000000001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10">
        <f t="shared" si="75"/>
        <v>41832.852627314816</v>
      </c>
      <c r="U648" s="9">
        <f t="shared" si="76"/>
        <v>41862.852627314816</v>
      </c>
    </row>
    <row r="649" spans="1:21" ht="60" hidden="1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70"/>
        <v>1.0705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10">
        <f t="shared" si="75"/>
        <v>42416.767928240741</v>
      </c>
      <c r="U649" s="9">
        <f t="shared" si="76"/>
        <v>42446.726261574076</v>
      </c>
    </row>
    <row r="650" spans="1:21" ht="30" hidden="1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70"/>
        <v>1.2682285714285715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10">
        <f t="shared" si="75"/>
        <v>41891.693379629629</v>
      </c>
      <c r="U650" s="9">
        <f t="shared" si="76"/>
        <v>41926.693379629629</v>
      </c>
    </row>
    <row r="651" spans="1:21" ht="60" hidden="1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70"/>
        <v>1.3996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10">
        <f t="shared" si="75"/>
        <v>41877.912187499998</v>
      </c>
      <c r="U651" s="9">
        <f t="shared" si="76"/>
        <v>41898.912187499998</v>
      </c>
    </row>
    <row r="652" spans="1:21" ht="60" hidden="1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70"/>
        <v>1.1240000000000001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10">
        <f t="shared" si="75"/>
        <v>41932.036851851852</v>
      </c>
      <c r="U652" s="9">
        <f t="shared" si="76"/>
        <v>41992.078518518523</v>
      </c>
    </row>
    <row r="653" spans="1:21" ht="60" hidden="1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70"/>
        <v>1.00528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10">
        <f t="shared" si="75"/>
        <v>41956.017488425925</v>
      </c>
      <c r="U653" s="9">
        <f t="shared" si="76"/>
        <v>41986.017488425925</v>
      </c>
    </row>
    <row r="654" spans="1:21" ht="60" hidden="1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70"/>
        <v>1.0046666666666666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10">
        <f t="shared" si="75"/>
        <v>42675.690393518518</v>
      </c>
      <c r="U654" s="9">
        <f t="shared" si="76"/>
        <v>42705.732060185182</v>
      </c>
    </row>
    <row r="655" spans="1:21" ht="60" hidden="1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70"/>
        <v>1.4144600000000001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10">
        <f t="shared" si="75"/>
        <v>42199.618518518517</v>
      </c>
      <c r="U655" s="9">
        <f t="shared" si="76"/>
        <v>42236.618518518517</v>
      </c>
    </row>
    <row r="656" spans="1:21" ht="60" hidden="1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70"/>
        <v>2.6729166666666666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10">
        <f t="shared" si="75"/>
        <v>42163.957326388889</v>
      </c>
      <c r="U656" s="9">
        <f t="shared" si="76"/>
        <v>42193.957326388889</v>
      </c>
    </row>
    <row r="657" spans="1:21" ht="45" hidden="1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70"/>
        <v>1.4688749999999999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10">
        <f t="shared" si="75"/>
        <v>42045.957314814819</v>
      </c>
      <c r="U657" s="9">
        <f t="shared" si="76"/>
        <v>42075.915648148148</v>
      </c>
    </row>
    <row r="658" spans="1:21" ht="60" hidden="1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70"/>
        <v>2.1356000000000002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10">
        <f t="shared" si="75"/>
        <v>42417.804618055554</v>
      </c>
      <c r="U658" s="9">
        <f t="shared" si="76"/>
        <v>42477.762951388882</v>
      </c>
    </row>
    <row r="659" spans="1:21" ht="60" hidden="1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70"/>
        <v>1.2569999999999999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10">
        <f t="shared" si="75"/>
        <v>42331.84574074074</v>
      </c>
      <c r="U659" s="9">
        <f t="shared" si="76"/>
        <v>42361.84574074074</v>
      </c>
    </row>
    <row r="660" spans="1:21" ht="60" hidden="1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70"/>
        <v>1.0446206037108834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10">
        <f t="shared" si="75"/>
        <v>42179.160752314812</v>
      </c>
      <c r="U660" s="9">
        <f t="shared" si="76"/>
        <v>42211.75</v>
      </c>
    </row>
    <row r="661" spans="1:21" hidden="1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70"/>
        <v>1.0056666666666667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10">
        <f t="shared" si="75"/>
        <v>42209.593692129631</v>
      </c>
      <c r="U661" s="9">
        <f t="shared" si="76"/>
        <v>42239.593692129631</v>
      </c>
    </row>
    <row r="662" spans="1:21" ht="60" hidden="1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70"/>
        <v>3.058E-2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10">
        <f t="shared" si="75"/>
        <v>41922.741655092592</v>
      </c>
      <c r="U662" s="9">
        <f t="shared" si="76"/>
        <v>41952.783321759263</v>
      </c>
    </row>
    <row r="663" spans="1:21" ht="45" hidden="1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70"/>
        <v>9.4999999999999998E-3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10">
        <f t="shared" si="75"/>
        <v>42636.645358796297</v>
      </c>
      <c r="U663" s="9">
        <f t="shared" si="76"/>
        <v>42666.645358796297</v>
      </c>
    </row>
    <row r="664" spans="1:21" ht="45" hidden="1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70"/>
        <v>4.0000000000000001E-3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10">
        <f t="shared" si="75"/>
        <v>41990.438043981485</v>
      </c>
      <c r="U664" s="9">
        <f t="shared" si="76"/>
        <v>42020.438043981485</v>
      </c>
    </row>
    <row r="665" spans="1:21" ht="60" hidden="1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70"/>
        <v>3.5000000000000001E-3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10">
        <f t="shared" si="75"/>
        <v>42173.843240740738</v>
      </c>
      <c r="U665" s="9">
        <f t="shared" si="76"/>
        <v>42203.843240740738</v>
      </c>
    </row>
    <row r="666" spans="1:21" ht="60" hidden="1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70"/>
        <v>7.5333333333333335E-2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10">
        <f t="shared" si="75"/>
        <v>42077.666377314818</v>
      </c>
      <c r="U666" s="9">
        <f t="shared" si="76"/>
        <v>42107.666377314818</v>
      </c>
    </row>
    <row r="667" spans="1:21" ht="60" hidden="1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70"/>
        <v>0.18640000000000001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10">
        <f t="shared" si="75"/>
        <v>42688.711354166662</v>
      </c>
      <c r="U667" s="9">
        <f t="shared" si="76"/>
        <v>42748.711354166662</v>
      </c>
    </row>
    <row r="668" spans="1:21" ht="60" hidden="1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70"/>
        <v>4.0000000000000003E-5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10">
        <f t="shared" si="75"/>
        <v>41838.832152777781</v>
      </c>
      <c r="U668" s="9">
        <f t="shared" si="76"/>
        <v>41868.832152777781</v>
      </c>
    </row>
    <row r="669" spans="1:21" ht="60" hidden="1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70"/>
        <v>0.1002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10">
        <f t="shared" si="75"/>
        <v>42632.373414351852</v>
      </c>
      <c r="U669" s="9">
        <f t="shared" si="76"/>
        <v>42672.373414351852</v>
      </c>
    </row>
    <row r="670" spans="1:21" ht="45" hidden="1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70"/>
        <v>4.5600000000000002E-2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10">
        <f t="shared" si="75"/>
        <v>42090.831273148149</v>
      </c>
      <c r="U670" s="9">
        <f t="shared" si="76"/>
        <v>42135.831273148149</v>
      </c>
    </row>
    <row r="671" spans="1:21" ht="60" hidden="1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70"/>
        <v>0.21507499999999999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10">
        <f t="shared" si="75"/>
        <v>42527.625671296293</v>
      </c>
      <c r="U671" s="9">
        <f t="shared" si="76"/>
        <v>42557.625671296293</v>
      </c>
    </row>
    <row r="672" spans="1:21" ht="60" hidden="1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70"/>
        <v>0.29276666666666668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10">
        <f t="shared" si="75"/>
        <v>42506.709722222222</v>
      </c>
      <c r="U672" s="9">
        <f t="shared" si="76"/>
        <v>42540.340277777781</v>
      </c>
    </row>
    <row r="673" spans="1:21" ht="60" hidden="1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70"/>
        <v>0.39426666666666665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10">
        <f t="shared" si="75"/>
        <v>41984.692731481482</v>
      </c>
      <c r="U673" s="9">
        <f t="shared" si="76"/>
        <v>42018.166666666672</v>
      </c>
    </row>
    <row r="674" spans="1:21" ht="60" hidden="1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70"/>
        <v>0.21628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10">
        <f t="shared" si="75"/>
        <v>41974.219490740739</v>
      </c>
      <c r="U674" s="9">
        <f t="shared" si="76"/>
        <v>42005.207638888889</v>
      </c>
    </row>
    <row r="675" spans="1:21" ht="60" hidden="1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70"/>
        <v>2.0500000000000002E-3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10">
        <f t="shared" si="75"/>
        <v>41838.840474537035</v>
      </c>
      <c r="U675" s="9">
        <f t="shared" si="76"/>
        <v>41883.840474537035</v>
      </c>
    </row>
    <row r="676" spans="1:21" ht="30" hidden="1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70"/>
        <v>2.9999999999999997E-4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10">
        <f t="shared" si="75"/>
        <v>41803.116053240738</v>
      </c>
      <c r="U676" s="9">
        <f t="shared" si="76"/>
        <v>41863.116053240738</v>
      </c>
    </row>
    <row r="677" spans="1:21" ht="60" hidden="1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70"/>
        <v>0.14849999999999999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10">
        <f t="shared" si="75"/>
        <v>41975.930601851855</v>
      </c>
      <c r="U677" s="9">
        <f t="shared" si="76"/>
        <v>42005.290972222225</v>
      </c>
    </row>
    <row r="678" spans="1:21" ht="60" hidden="1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70"/>
        <v>1.4710000000000001E-2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10">
        <f t="shared" si="75"/>
        <v>42012.768298611118</v>
      </c>
      <c r="U678" s="9">
        <f t="shared" si="76"/>
        <v>42042.768298611118</v>
      </c>
    </row>
    <row r="679" spans="1:21" ht="75" hidden="1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70"/>
        <v>0.25584000000000001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10">
        <f t="shared" si="75"/>
        <v>42504.403877314813</v>
      </c>
      <c r="U679" s="9">
        <f t="shared" si="76"/>
        <v>42549.403877314813</v>
      </c>
    </row>
    <row r="680" spans="1:21" ht="60" hidden="1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70"/>
        <v>3.8206896551724136E-2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10">
        <f t="shared" si="75"/>
        <v>42481.376597222217</v>
      </c>
      <c r="U680" s="9">
        <f t="shared" si="76"/>
        <v>42511.376597222217</v>
      </c>
    </row>
    <row r="681" spans="1:21" ht="60" hidden="1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70"/>
        <v>0.15485964912280703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10">
        <f t="shared" si="75"/>
        <v>42556.695706018523</v>
      </c>
      <c r="U681" s="9">
        <f t="shared" si="76"/>
        <v>42616.695706018523</v>
      </c>
    </row>
    <row r="682" spans="1:21" ht="60" hidden="1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70"/>
        <v>0.25912000000000002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10">
        <f t="shared" si="75"/>
        <v>41864.501516203702</v>
      </c>
      <c r="U682" s="9">
        <f t="shared" si="76"/>
        <v>41899.501516203702</v>
      </c>
    </row>
    <row r="683" spans="1:21" ht="60" hidden="1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70"/>
        <v>4.0000000000000002E-4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10">
        <f t="shared" si="75"/>
        <v>42639.805601851855</v>
      </c>
      <c r="U683" s="9">
        <f t="shared" si="76"/>
        <v>42669.805601851855</v>
      </c>
    </row>
    <row r="684" spans="1:21" ht="45" hidden="1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70"/>
        <v>1.06E-3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10">
        <f t="shared" si="75"/>
        <v>42778.765300925923</v>
      </c>
      <c r="U684" s="9">
        <f t="shared" si="76"/>
        <v>42808.723634259266</v>
      </c>
    </row>
    <row r="685" spans="1:21" ht="60" hidden="1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70"/>
        <v>8.5142857142857138E-3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10">
        <f t="shared" si="75"/>
        <v>42634.900046296301</v>
      </c>
      <c r="U685" s="9">
        <f t="shared" si="76"/>
        <v>42674.900046296301</v>
      </c>
    </row>
    <row r="686" spans="1:21" ht="30" hidden="1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70"/>
        <v>7.4837500000000001E-2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10">
        <f t="shared" si="75"/>
        <v>41809.473275462966</v>
      </c>
      <c r="U686" s="9">
        <f t="shared" si="76"/>
        <v>41845.125</v>
      </c>
    </row>
    <row r="687" spans="1:21" ht="60" hidden="1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70"/>
        <v>0.27650000000000002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10">
        <f t="shared" si="75"/>
        <v>41971.866574074069</v>
      </c>
      <c r="U687" s="9">
        <f t="shared" si="76"/>
        <v>42016.866574074069</v>
      </c>
    </row>
    <row r="688" spans="1:21" ht="60" hidden="1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70"/>
        <v>0</v>
      </c>
      <c r="P688" s="7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10">
        <f t="shared" si="75"/>
        <v>42189.673263888893</v>
      </c>
      <c r="U688" s="9">
        <f t="shared" si="76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70"/>
        <v>3.5499999999999997E-2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10">
        <f t="shared" si="75"/>
        <v>42711.750613425931</v>
      </c>
      <c r="U689" s="9">
        <f t="shared" si="76"/>
        <v>42771.750613425931</v>
      </c>
    </row>
    <row r="690" spans="1:21" ht="60" hidden="1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70"/>
        <v>0.72989999999999999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10">
        <f t="shared" si="75"/>
        <v>42262.104780092588</v>
      </c>
      <c r="U690" s="9">
        <f t="shared" si="76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70"/>
        <v>0.57648750000000004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10">
        <f t="shared" si="75"/>
        <v>42675.66778935185</v>
      </c>
      <c r="U691" s="9">
        <f t="shared" si="76"/>
        <v>42712.207638888889</v>
      </c>
    </row>
    <row r="692" spans="1:21" ht="30" hidden="1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70"/>
        <v>0.1234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10">
        <f t="shared" si="75"/>
        <v>42579.634733796294</v>
      </c>
      <c r="U692" s="9">
        <f t="shared" si="76"/>
        <v>42622.25</v>
      </c>
    </row>
    <row r="693" spans="1:21" ht="45" hidden="1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70"/>
        <v>5.1999999999999998E-3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10">
        <f t="shared" si="75"/>
        <v>42158.028310185182</v>
      </c>
      <c r="U693" s="9">
        <f t="shared" si="76"/>
        <v>42186.028310185182</v>
      </c>
    </row>
    <row r="694" spans="1:21" ht="60" hidden="1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70"/>
        <v>6.5299999999999997E-2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10">
        <f t="shared" si="75"/>
        <v>42696.37572916667</v>
      </c>
      <c r="U694" s="9">
        <f t="shared" si="76"/>
        <v>42726.37572916667</v>
      </c>
    </row>
    <row r="695" spans="1:21" ht="45" hidden="1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70"/>
        <v>0.35338000000000003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10">
        <f t="shared" si="75"/>
        <v>42094.808182870373</v>
      </c>
      <c r="U695" s="9">
        <f t="shared" si="76"/>
        <v>42124.808182870373</v>
      </c>
    </row>
    <row r="696" spans="1:21" ht="60" hidden="1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70"/>
        <v>3.933333333333333E-3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10">
        <f t="shared" si="75"/>
        <v>42737.663877314815</v>
      </c>
      <c r="U696" s="9">
        <f t="shared" si="76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70"/>
        <v>1.06E-2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10">
        <f t="shared" si="75"/>
        <v>41913.521064814813</v>
      </c>
      <c r="U697" s="9">
        <f t="shared" si="76"/>
        <v>41943.521064814813</v>
      </c>
    </row>
    <row r="698" spans="1:21" ht="30" hidden="1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70"/>
        <v>5.7142857142857145E-6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10">
        <f t="shared" si="75"/>
        <v>41815.927106481482</v>
      </c>
      <c r="U698" s="9">
        <f t="shared" si="76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70"/>
        <v>0.46379999999999999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10">
        <f t="shared" si="75"/>
        <v>42388.523020833338</v>
      </c>
      <c r="U699" s="9">
        <f t="shared" si="76"/>
        <v>42403.523020833338</v>
      </c>
    </row>
    <row r="700" spans="1:21" ht="60" hidden="1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70"/>
        <v>0.15390000000000001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10">
        <f t="shared" si="75"/>
        <v>41866.931076388886</v>
      </c>
      <c r="U700" s="9">
        <f t="shared" si="76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70"/>
        <v>0.824221076923077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10">
        <f t="shared" si="75"/>
        <v>41563.485509259262</v>
      </c>
      <c r="U701" s="9">
        <f t="shared" si="76"/>
        <v>41600.666666666664</v>
      </c>
    </row>
    <row r="702" spans="1:21" ht="60" hidden="1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70"/>
        <v>2.6866666666666667E-2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10">
        <f t="shared" si="75"/>
        <v>42715.688437500001</v>
      </c>
      <c r="U702" s="9">
        <f t="shared" si="76"/>
        <v>42745.688437500001</v>
      </c>
    </row>
    <row r="703" spans="1:21" ht="60" hidden="1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70"/>
        <v>0.26600000000000001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10">
        <f t="shared" si="75"/>
        <v>41813.662962962961</v>
      </c>
      <c r="U703" s="9">
        <f t="shared" si="76"/>
        <v>41843.662962962961</v>
      </c>
    </row>
    <row r="704" spans="1:21" ht="60" hidden="1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70"/>
        <v>0.30813400000000002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10">
        <f t="shared" si="75"/>
        <v>42668.726701388892</v>
      </c>
      <c r="U704" s="9">
        <f t="shared" si="76"/>
        <v>42698.768368055549</v>
      </c>
    </row>
    <row r="705" spans="1:21" ht="45" hidden="1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70"/>
        <v>5.5800000000000002E-2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10">
        <f t="shared" si="75"/>
        <v>42711.950798611113</v>
      </c>
      <c r="U705" s="9">
        <f t="shared" si="76"/>
        <v>42766.98055555555</v>
      </c>
    </row>
    <row r="706" spans="1:21" ht="45" hidden="1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70"/>
        <v>8.7454545454545458E-3</v>
      </c>
      <c r="P706" s="7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10">
        <f t="shared" si="75"/>
        <v>42726.192916666667</v>
      </c>
      <c r="U706" s="9">
        <f t="shared" si="76"/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77">E707/D707</f>
        <v>9.7699999999999992E-3</v>
      </c>
      <c r="P707" s="7">
        <f t="shared" ref="P707:P770" si="78">E707/L707</f>
        <v>195.4</v>
      </c>
      <c r="Q707" t="str">
        <f t="shared" ref="Q707:Q770" si="79">LEFT(N:N,SEARCH("/",N707)-1)</f>
        <v>technology</v>
      </c>
      <c r="R707" t="str">
        <f t="shared" ref="R707:R770" si="80">RIGHT(N707,LEN(N707)-SEARCH("/",N707))</f>
        <v>wearables</v>
      </c>
      <c r="S707" s="9">
        <f t="shared" ref="S707:S770" si="81">(((J707/60)/60)/24)+DATE(1970,1,1)</f>
        <v>42726.491643518515</v>
      </c>
      <c r="T707" s="10">
        <f t="shared" ref="T707:T770" si="82">S707</f>
        <v>42726.491643518515</v>
      </c>
      <c r="U707" s="9">
        <f t="shared" ref="U707:U770" si="83">(((I707/60)/60)/24)+DATE(1970,1,1)</f>
        <v>42756.491643518515</v>
      </c>
    </row>
    <row r="708" spans="1:21" ht="60" hidden="1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7"/>
        <v>0</v>
      </c>
      <c r="P708" s="7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10">
        <f t="shared" si="82"/>
        <v>42676.995173611111</v>
      </c>
      <c r="U708" s="9">
        <f t="shared" si="83"/>
        <v>42718.777083333334</v>
      </c>
    </row>
    <row r="709" spans="1:21" ht="60" hidden="1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7"/>
        <v>0.78927352941176465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10">
        <f t="shared" si="82"/>
        <v>42696.663506944446</v>
      </c>
      <c r="U709" s="9">
        <f t="shared" si="83"/>
        <v>42736.663506944446</v>
      </c>
    </row>
    <row r="710" spans="1:21" ht="60" hidden="1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7"/>
        <v>0.22092500000000001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10">
        <f t="shared" si="82"/>
        <v>41835.581018518518</v>
      </c>
      <c r="U710" s="9">
        <f t="shared" si="83"/>
        <v>41895.581018518518</v>
      </c>
    </row>
    <row r="711" spans="1:21" ht="30" hidden="1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7"/>
        <v>4.0666666666666663E-3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10">
        <f t="shared" si="82"/>
        <v>41948.041192129633</v>
      </c>
      <c r="U711" s="9">
        <f t="shared" si="83"/>
        <v>41978.041192129633</v>
      </c>
    </row>
    <row r="712" spans="1:21" ht="45" hidden="1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7"/>
        <v>0</v>
      </c>
      <c r="P712" s="7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10">
        <f t="shared" si="82"/>
        <v>41837.984976851854</v>
      </c>
      <c r="U712" s="9">
        <f t="shared" si="83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7"/>
        <v>0.33790999999999999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10">
        <f t="shared" si="82"/>
        <v>42678.459120370375</v>
      </c>
      <c r="U713" s="9">
        <f t="shared" si="83"/>
        <v>42718.500787037032</v>
      </c>
    </row>
    <row r="714" spans="1:21" ht="60" hidden="1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7"/>
        <v>2.1649484536082476E-3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10">
        <f t="shared" si="82"/>
        <v>42384.680925925932</v>
      </c>
      <c r="U714" s="9">
        <f t="shared" si="83"/>
        <v>42414.680925925932</v>
      </c>
    </row>
    <row r="715" spans="1:21" ht="60" hidden="1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7"/>
        <v>7.9600000000000001E-3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10">
        <f t="shared" si="82"/>
        <v>42496.529305555552</v>
      </c>
      <c r="U715" s="9">
        <f t="shared" si="83"/>
        <v>42526.529305555552</v>
      </c>
    </row>
    <row r="716" spans="1:21" ht="45" hidden="1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7"/>
        <v>0.14993333333333334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10">
        <f t="shared" si="82"/>
        <v>42734.787986111114</v>
      </c>
      <c r="U716" s="9">
        <f t="shared" si="83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7"/>
        <v>5.0509090909090906E-2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10">
        <f t="shared" si="82"/>
        <v>42273.090740740736</v>
      </c>
      <c r="U717" s="9">
        <f t="shared" si="83"/>
        <v>42313.132407407407</v>
      </c>
    </row>
    <row r="718" spans="1:21" ht="45" hidden="1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7"/>
        <v>0.10214285714285715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10">
        <f t="shared" si="82"/>
        <v>41940.658645833333</v>
      </c>
      <c r="U718" s="9">
        <f t="shared" si="83"/>
        <v>41974</v>
      </c>
    </row>
    <row r="719" spans="1:21" ht="30" hidden="1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7"/>
        <v>3.0500000000000002E-3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10">
        <f t="shared" si="82"/>
        <v>41857.854189814818</v>
      </c>
      <c r="U719" s="9">
        <f t="shared" si="83"/>
        <v>41887.854189814818</v>
      </c>
    </row>
    <row r="720" spans="1:21" ht="60" hidden="1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7"/>
        <v>7.4999999999999997E-3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10">
        <f t="shared" si="82"/>
        <v>42752.845451388886</v>
      </c>
      <c r="U720" s="9">
        <f t="shared" si="83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7"/>
        <v>1.2933333333333333E-2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10">
        <f t="shared" si="82"/>
        <v>42409.040231481486</v>
      </c>
      <c r="U721" s="9">
        <f t="shared" si="83"/>
        <v>42423.040231481486</v>
      </c>
    </row>
    <row r="722" spans="1:21" ht="45" hidden="1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7"/>
        <v>1.4394736842105262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10">
        <f t="shared" si="82"/>
        <v>40909.649201388893</v>
      </c>
      <c r="U722" s="9">
        <f t="shared" si="83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7"/>
        <v>1.2210975609756098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10">
        <f t="shared" si="82"/>
        <v>41807.571840277778</v>
      </c>
      <c r="U723" s="9">
        <f t="shared" si="83"/>
        <v>41852.571840277778</v>
      </c>
    </row>
    <row r="724" spans="1:21" ht="60" hidden="1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7"/>
        <v>1.3202400000000001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10">
        <f t="shared" si="82"/>
        <v>40977.805300925924</v>
      </c>
      <c r="U724" s="9">
        <f t="shared" si="83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7"/>
        <v>1.0938000000000001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10">
        <f t="shared" si="82"/>
        <v>42184.816539351858</v>
      </c>
      <c r="U725" s="9">
        <f t="shared" si="83"/>
        <v>42215.165972222225</v>
      </c>
    </row>
    <row r="726" spans="1:21" ht="60" hidden="1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7"/>
        <v>1.0547157142857144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10">
        <f t="shared" si="82"/>
        <v>40694.638460648144</v>
      </c>
      <c r="U726" s="9">
        <f t="shared" si="83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7"/>
        <v>1.0035000000000001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10">
        <f t="shared" si="82"/>
        <v>42321.626296296294</v>
      </c>
      <c r="U727" s="9">
        <f t="shared" si="83"/>
        <v>42351.626296296294</v>
      </c>
    </row>
    <row r="728" spans="1:21" ht="60" hidden="1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7"/>
        <v>1.014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10">
        <f t="shared" si="82"/>
        <v>41346.042673611111</v>
      </c>
      <c r="U728" s="9">
        <f t="shared" si="83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7"/>
        <v>1.5551428571428572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10">
        <f t="shared" si="82"/>
        <v>41247.020243055551</v>
      </c>
      <c r="U729" s="9">
        <f t="shared" si="83"/>
        <v>41288.888888888891</v>
      </c>
    </row>
    <row r="730" spans="1:21" ht="45" hidden="1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7"/>
        <v>1.05566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10">
        <f t="shared" si="82"/>
        <v>40731.837465277778</v>
      </c>
      <c r="U730" s="9">
        <f t="shared" si="83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7"/>
        <v>1.3065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10">
        <f t="shared" si="82"/>
        <v>41111.185891203706</v>
      </c>
      <c r="U731" s="9">
        <f t="shared" si="83"/>
        <v>41171.185891203706</v>
      </c>
    </row>
    <row r="732" spans="1:21" ht="30" hidden="1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7"/>
        <v>1.3219000000000001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10">
        <f t="shared" si="82"/>
        <v>40854.745266203703</v>
      </c>
      <c r="U732" s="9">
        <f t="shared" si="83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7"/>
        <v>1.26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10">
        <f t="shared" si="82"/>
        <v>40879.795682870368</v>
      </c>
      <c r="U733" s="9">
        <f t="shared" si="83"/>
        <v>40930.25</v>
      </c>
    </row>
    <row r="734" spans="1:21" ht="60" hidden="1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7"/>
        <v>1.6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10">
        <f t="shared" si="82"/>
        <v>41486.424317129626</v>
      </c>
      <c r="U734" s="9">
        <f t="shared" si="83"/>
        <v>41546.424317129626</v>
      </c>
    </row>
    <row r="735" spans="1:21" ht="60" hidden="1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7"/>
        <v>1.2048000000000001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10">
        <f t="shared" si="82"/>
        <v>41598.420046296298</v>
      </c>
      <c r="U735" s="9">
        <f t="shared" si="83"/>
        <v>41628.420046296298</v>
      </c>
    </row>
    <row r="736" spans="1:21" ht="45" hidden="1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7"/>
        <v>1.2552941176470589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10">
        <f t="shared" si="82"/>
        <v>42102.164583333331</v>
      </c>
      <c r="U736" s="9">
        <f t="shared" si="83"/>
        <v>42133.208333333328</v>
      </c>
    </row>
    <row r="737" spans="1:21" ht="45" hidden="1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7"/>
        <v>1.1440638297872341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10">
        <f t="shared" si="82"/>
        <v>41946.029467592591</v>
      </c>
      <c r="U737" s="9">
        <f t="shared" si="83"/>
        <v>41977.027083333334</v>
      </c>
    </row>
    <row r="738" spans="1:21" ht="60" hidden="1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7"/>
        <v>3.151388888888889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10">
        <f t="shared" si="82"/>
        <v>41579.734259259261</v>
      </c>
      <c r="U738" s="9">
        <f t="shared" si="83"/>
        <v>41599.207638888889</v>
      </c>
    </row>
    <row r="739" spans="1:21" ht="60" hidden="1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7"/>
        <v>1.224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10">
        <f t="shared" si="82"/>
        <v>41667.275312500002</v>
      </c>
      <c r="U739" s="9">
        <f t="shared" si="83"/>
        <v>41684.833333333336</v>
      </c>
    </row>
    <row r="740" spans="1:21" ht="30" hidden="1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7"/>
        <v>1.0673333333333332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10">
        <f t="shared" si="82"/>
        <v>41943.604097222218</v>
      </c>
      <c r="U740" s="9">
        <f t="shared" si="83"/>
        <v>41974.207638888889</v>
      </c>
    </row>
    <row r="741" spans="1:21" ht="60" hidden="1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7"/>
        <v>1.5833333333333333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10">
        <f t="shared" si="82"/>
        <v>41829.502650462964</v>
      </c>
      <c r="U741" s="9">
        <f t="shared" si="83"/>
        <v>41862.502650462964</v>
      </c>
    </row>
    <row r="742" spans="1:21" ht="60" hidden="1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7"/>
        <v>1.0740000000000001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10">
        <f t="shared" si="82"/>
        <v>42162.146782407406</v>
      </c>
      <c r="U742" s="9">
        <f t="shared" si="83"/>
        <v>42176.146782407406</v>
      </c>
    </row>
    <row r="743" spans="1:21" ht="30" hidden="1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7"/>
        <v>1.0226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10">
        <f t="shared" si="82"/>
        <v>41401.648217592592</v>
      </c>
      <c r="U743" s="9">
        <f t="shared" si="83"/>
        <v>41436.648217592592</v>
      </c>
    </row>
    <row r="744" spans="1:21" ht="60" hidden="1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7"/>
        <v>1.1071428571428572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10">
        <f t="shared" si="82"/>
        <v>41689.917962962965</v>
      </c>
      <c r="U744" s="9">
        <f t="shared" si="83"/>
        <v>41719.876296296294</v>
      </c>
    </row>
    <row r="745" spans="1:21" ht="60" hidden="1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7"/>
        <v>1.48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10">
        <f t="shared" si="82"/>
        <v>40990.709317129629</v>
      </c>
      <c r="U745" s="9">
        <f t="shared" si="83"/>
        <v>41015.875</v>
      </c>
    </row>
    <row r="746" spans="1:21" ht="45" hidden="1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7"/>
        <v>1.0232000000000001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10">
        <f t="shared" si="82"/>
        <v>41226.95721064815</v>
      </c>
      <c r="U746" s="9">
        <f t="shared" si="83"/>
        <v>41256.95721064815</v>
      </c>
    </row>
    <row r="747" spans="1:21" ht="60" hidden="1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7"/>
        <v>1.7909909909909909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10">
        <f t="shared" si="82"/>
        <v>41367.572280092594</v>
      </c>
      <c r="U747" s="9">
        <f t="shared" si="83"/>
        <v>41397.572280092594</v>
      </c>
    </row>
    <row r="748" spans="1:21" ht="30" hidden="1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7"/>
        <v>1.1108135252761968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10">
        <f t="shared" si="82"/>
        <v>41157.042928240742</v>
      </c>
      <c r="U748" s="9">
        <f t="shared" si="83"/>
        <v>41175.165972222225</v>
      </c>
    </row>
    <row r="749" spans="1:21" ht="60" hidden="1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7"/>
        <v>1.0004285714285714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10">
        <f t="shared" si="82"/>
        <v>41988.548831018517</v>
      </c>
      <c r="U749" s="9">
        <f t="shared" si="83"/>
        <v>42019.454166666663</v>
      </c>
    </row>
    <row r="750" spans="1:21" ht="45" hidden="1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7"/>
        <v>1.0024999999999999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10">
        <f t="shared" si="82"/>
        <v>41831.846828703703</v>
      </c>
      <c r="U750" s="9">
        <f t="shared" si="83"/>
        <v>41861.846828703703</v>
      </c>
    </row>
    <row r="751" spans="1:21" ht="60" hidden="1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7"/>
        <v>1.0556000000000001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10">
        <f t="shared" si="82"/>
        <v>42733.94131944445</v>
      </c>
      <c r="U751" s="9">
        <f t="shared" si="83"/>
        <v>42763.94131944445</v>
      </c>
    </row>
    <row r="752" spans="1:21" ht="60" hidden="1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7"/>
        <v>1.0258775877587758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10">
        <f t="shared" si="82"/>
        <v>41299.878148148149</v>
      </c>
      <c r="U752" s="9">
        <f t="shared" si="83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7"/>
        <v>1.1850000000000001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10">
        <f t="shared" si="82"/>
        <v>40713.630497685182</v>
      </c>
      <c r="U753" s="9">
        <f t="shared" si="83"/>
        <v>40759.630497685182</v>
      </c>
    </row>
    <row r="754" spans="1:21" ht="60" hidden="1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7"/>
        <v>1.117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10">
        <f t="shared" si="82"/>
        <v>42639.421493055561</v>
      </c>
      <c r="U754" s="9">
        <f t="shared" si="83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7"/>
        <v>1.28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10">
        <f t="shared" si="82"/>
        <v>42019.590173611112</v>
      </c>
      <c r="U755" s="9">
        <f t="shared" si="83"/>
        <v>42049.590173611112</v>
      </c>
    </row>
    <row r="756" spans="1:21" ht="60" hidden="1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7"/>
        <v>1.0375000000000001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10">
        <f t="shared" si="82"/>
        <v>41249.749085648145</v>
      </c>
      <c r="U756" s="9">
        <f t="shared" si="83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7"/>
        <v>1.0190760000000001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10">
        <f t="shared" si="82"/>
        <v>41383.605057870373</v>
      </c>
      <c r="U757" s="9">
        <f t="shared" si="83"/>
        <v>41414.02847222222</v>
      </c>
    </row>
    <row r="758" spans="1:21" ht="45" hidden="1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7"/>
        <v>1.177142857142857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10">
        <f t="shared" si="82"/>
        <v>40590.766886574071</v>
      </c>
      <c r="U758" s="9">
        <f t="shared" si="83"/>
        <v>40651.725219907406</v>
      </c>
    </row>
    <row r="759" spans="1:21" ht="60" hidden="1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7"/>
        <v>2.38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10">
        <f t="shared" si="82"/>
        <v>41235.054560185185</v>
      </c>
      <c r="U759" s="9">
        <f t="shared" si="83"/>
        <v>41249.054560185185</v>
      </c>
    </row>
    <row r="760" spans="1:21" ht="45" hidden="1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7"/>
        <v>1.02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10">
        <f t="shared" si="82"/>
        <v>40429.836435185185</v>
      </c>
      <c r="U760" s="9">
        <f t="shared" si="83"/>
        <v>40459.836435185185</v>
      </c>
    </row>
    <row r="761" spans="1:21" ht="45" hidden="1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7"/>
        <v>1.0192000000000001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10">
        <f t="shared" si="82"/>
        <v>41789.330312500002</v>
      </c>
      <c r="U761" s="9">
        <f t="shared" si="83"/>
        <v>41829.330312500002</v>
      </c>
    </row>
    <row r="762" spans="1:21" ht="60" hidden="1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7"/>
        <v>0</v>
      </c>
      <c r="P762" s="7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10">
        <f t="shared" si="82"/>
        <v>42670.764039351852</v>
      </c>
      <c r="U762" s="9">
        <f t="shared" si="83"/>
        <v>42700.805706018517</v>
      </c>
    </row>
    <row r="763" spans="1:21" ht="45" hidden="1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7"/>
        <v>4.7E-2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10">
        <f t="shared" si="82"/>
        <v>41642.751458333332</v>
      </c>
      <c r="U763" s="9">
        <f t="shared" si="83"/>
        <v>41672.751458333332</v>
      </c>
    </row>
    <row r="764" spans="1:21" ht="45" hidden="1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7"/>
        <v>0</v>
      </c>
      <c r="P764" s="7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10">
        <f t="shared" si="82"/>
        <v>42690.858449074076</v>
      </c>
      <c r="U764" s="9">
        <f t="shared" si="83"/>
        <v>42708.25</v>
      </c>
    </row>
    <row r="765" spans="1:21" ht="45" hidden="1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7"/>
        <v>1.1655011655011655E-3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10">
        <f t="shared" si="82"/>
        <v>41471.446851851848</v>
      </c>
      <c r="U765" s="9">
        <f t="shared" si="83"/>
        <v>41501.446851851848</v>
      </c>
    </row>
    <row r="766" spans="1:21" ht="45" hidden="1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7"/>
        <v>0</v>
      </c>
      <c r="P766" s="7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10">
        <f t="shared" si="82"/>
        <v>42227.173159722224</v>
      </c>
      <c r="U766" s="9">
        <f t="shared" si="83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7"/>
        <v>0.36014285714285715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10">
        <f t="shared" si="82"/>
        <v>41901.542638888888</v>
      </c>
      <c r="U767" s="9">
        <f t="shared" si="83"/>
        <v>41931.542638888888</v>
      </c>
    </row>
    <row r="768" spans="1:21" ht="60" hidden="1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7"/>
        <v>0</v>
      </c>
      <c r="P768" s="7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10">
        <f t="shared" si="82"/>
        <v>42021.783368055556</v>
      </c>
      <c r="U768" s="9">
        <f t="shared" si="83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7"/>
        <v>3.5400000000000001E-2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10">
        <f t="shared" si="82"/>
        <v>42115.143634259264</v>
      </c>
      <c r="U769" s="9">
        <f t="shared" si="83"/>
        <v>42145.143634259264</v>
      </c>
    </row>
    <row r="770" spans="1:21" ht="60" hidden="1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77"/>
        <v>0</v>
      </c>
      <c r="P770" s="7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10">
        <f t="shared" si="82"/>
        <v>41594.207060185188</v>
      </c>
      <c r="U770" s="9">
        <f t="shared" si="83"/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84">E771/D771</f>
        <v>0.41399999999999998</v>
      </c>
      <c r="P771" s="7">
        <f t="shared" ref="P771:P834" si="85">E771/L771</f>
        <v>31.846153846153847</v>
      </c>
      <c r="Q771" t="str">
        <f t="shared" ref="Q771:Q834" si="86">LEFT(N:N,SEARCH("/",N771)-1)</f>
        <v>publishing</v>
      </c>
      <c r="R771" t="str">
        <f t="shared" ref="R771:R834" si="87">RIGHT(N771,LEN(N771)-SEARCH("/",N771))</f>
        <v>fiction</v>
      </c>
      <c r="S771" s="9">
        <f t="shared" ref="S771:S834" si="88">(((J771/60)/60)/24)+DATE(1970,1,1)</f>
        <v>41604.996458333335</v>
      </c>
      <c r="T771" s="10">
        <f t="shared" ref="T771:T834" si="89">S771</f>
        <v>41604.996458333335</v>
      </c>
      <c r="U771" s="9">
        <f t="shared" ref="U771:U834" si="90">(((I771/60)/60)/24)+DATE(1970,1,1)</f>
        <v>41634.996458333335</v>
      </c>
    </row>
    <row r="772" spans="1:21" ht="60" hidden="1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4"/>
        <v>0</v>
      </c>
      <c r="P772" s="7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10">
        <f t="shared" si="89"/>
        <v>41289.999641203707</v>
      </c>
      <c r="U772" s="9">
        <f t="shared" si="90"/>
        <v>41329.999641203707</v>
      </c>
    </row>
    <row r="773" spans="1:21" ht="45" hidden="1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4"/>
        <v>2.631578947368421E-4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10">
        <f t="shared" si="89"/>
        <v>42349.824097222227</v>
      </c>
      <c r="U773" s="9">
        <f t="shared" si="90"/>
        <v>42399.824097222227</v>
      </c>
    </row>
    <row r="774" spans="1:21" ht="60" hidden="1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4"/>
        <v>3.3333333333333333E-2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10">
        <f t="shared" si="89"/>
        <v>40068.056932870371</v>
      </c>
      <c r="U774" s="9">
        <f t="shared" si="90"/>
        <v>40118.165972222225</v>
      </c>
    </row>
    <row r="775" spans="1:21" ht="60" hidden="1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4"/>
        <v>8.5129023676509714E-3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10">
        <f t="shared" si="89"/>
        <v>42100.735937499994</v>
      </c>
      <c r="U775" s="9">
        <f t="shared" si="90"/>
        <v>42134.959027777775</v>
      </c>
    </row>
    <row r="776" spans="1:21" ht="60" hidden="1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4"/>
        <v>0.70199999999999996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10">
        <f t="shared" si="89"/>
        <v>41663.780300925922</v>
      </c>
      <c r="U776" s="9">
        <f t="shared" si="90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4"/>
        <v>1.7000000000000001E-2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10">
        <f t="shared" si="89"/>
        <v>40863.060127314813</v>
      </c>
      <c r="U777" s="9">
        <f t="shared" si="90"/>
        <v>40893.060127314813</v>
      </c>
    </row>
    <row r="778" spans="1:21" ht="60" hidden="1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4"/>
        <v>0.51400000000000001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10">
        <f t="shared" si="89"/>
        <v>42250.685706018514</v>
      </c>
      <c r="U778" s="9">
        <f t="shared" si="90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4"/>
        <v>7.0000000000000001E-3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10">
        <f t="shared" si="89"/>
        <v>41456.981215277774</v>
      </c>
      <c r="U779" s="9">
        <f t="shared" si="90"/>
        <v>41486.981215277774</v>
      </c>
    </row>
    <row r="780" spans="1:21" ht="45" hidden="1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4"/>
        <v>4.0000000000000001E-3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10">
        <f t="shared" si="89"/>
        <v>41729.702314814815</v>
      </c>
      <c r="U780" s="9">
        <f t="shared" si="90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4"/>
        <v>2.6666666666666668E-2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10">
        <f t="shared" si="89"/>
        <v>40436.68408564815</v>
      </c>
      <c r="U781" s="9">
        <f t="shared" si="90"/>
        <v>40466.166666666664</v>
      </c>
    </row>
    <row r="782" spans="1:21" ht="45" hidden="1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4"/>
        <v>1.04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10">
        <f t="shared" si="89"/>
        <v>40636.673900462964</v>
      </c>
      <c r="U782" s="9">
        <f t="shared" si="90"/>
        <v>40666.673900462964</v>
      </c>
    </row>
    <row r="783" spans="1:21" ht="45" hidden="1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4"/>
        <v>1.3315375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10">
        <f t="shared" si="89"/>
        <v>41403.000856481485</v>
      </c>
      <c r="U783" s="9">
        <f t="shared" si="90"/>
        <v>41433.000856481485</v>
      </c>
    </row>
    <row r="784" spans="1:21" ht="45" hidden="1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4"/>
        <v>1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10">
        <f t="shared" si="89"/>
        <v>41116.758125</v>
      </c>
      <c r="U784" s="9">
        <f t="shared" si="90"/>
        <v>41146.758125</v>
      </c>
    </row>
    <row r="785" spans="1:21" ht="60" hidden="1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4"/>
        <v>1.4813333333333334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10">
        <f t="shared" si="89"/>
        <v>40987.773715277777</v>
      </c>
      <c r="U785" s="9">
        <f t="shared" si="90"/>
        <v>41026.916666666664</v>
      </c>
    </row>
    <row r="786" spans="1:21" ht="60" hidden="1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4"/>
        <v>1.0249999999999999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10">
        <f t="shared" si="89"/>
        <v>41675.149525462963</v>
      </c>
      <c r="U786" s="9">
        <f t="shared" si="90"/>
        <v>41715.107858796298</v>
      </c>
    </row>
    <row r="787" spans="1:21" ht="60" hidden="1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4"/>
        <v>1.8062799999999999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10">
        <f t="shared" si="89"/>
        <v>41303.593923611108</v>
      </c>
      <c r="U787" s="9">
        <f t="shared" si="90"/>
        <v>41333.593923611108</v>
      </c>
    </row>
    <row r="788" spans="1:21" ht="45" hidden="1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4"/>
        <v>1.4279999999999999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10">
        <f t="shared" si="89"/>
        <v>40983.055949074071</v>
      </c>
      <c r="U788" s="9">
        <f t="shared" si="90"/>
        <v>41040.657638888886</v>
      </c>
    </row>
    <row r="789" spans="1:21" ht="60" hidden="1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4"/>
        <v>1.1416666666666666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10">
        <f t="shared" si="89"/>
        <v>41549.627615740741</v>
      </c>
      <c r="U789" s="9">
        <f t="shared" si="90"/>
        <v>41579.627615740741</v>
      </c>
    </row>
    <row r="790" spans="1:21" ht="60" hidden="1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4"/>
        <v>2.03505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10">
        <f t="shared" si="89"/>
        <v>41059.006805555553</v>
      </c>
      <c r="U790" s="9">
        <f t="shared" si="90"/>
        <v>41097.165972222225</v>
      </c>
    </row>
    <row r="791" spans="1:21" ht="45" hidden="1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4"/>
        <v>1.0941176470588236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10">
        <f t="shared" si="89"/>
        <v>41277.186111111114</v>
      </c>
      <c r="U791" s="9">
        <f t="shared" si="90"/>
        <v>41295.332638888889</v>
      </c>
    </row>
    <row r="792" spans="1:21" ht="60" hidden="1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4"/>
        <v>1.443746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10">
        <f t="shared" si="89"/>
        <v>41276.047905092593</v>
      </c>
      <c r="U792" s="9">
        <f t="shared" si="90"/>
        <v>41306.047905092593</v>
      </c>
    </row>
    <row r="793" spans="1:21" ht="60" hidden="1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4"/>
        <v>1.0386666666666666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10">
        <f t="shared" si="89"/>
        <v>41557.780624999999</v>
      </c>
      <c r="U793" s="9">
        <f t="shared" si="90"/>
        <v>41591.249305555553</v>
      </c>
    </row>
    <row r="794" spans="1:21" ht="30" hidden="1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4"/>
        <v>1.0044440000000001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10">
        <f t="shared" si="89"/>
        <v>41555.873645833337</v>
      </c>
      <c r="U794" s="9">
        <f t="shared" si="90"/>
        <v>41585.915312500001</v>
      </c>
    </row>
    <row r="795" spans="1:21" ht="60" hidden="1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4"/>
        <v>1.0277927272727272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10">
        <f t="shared" si="89"/>
        <v>41442.741249999999</v>
      </c>
      <c r="U795" s="9">
        <f t="shared" si="90"/>
        <v>41458.207638888889</v>
      </c>
    </row>
    <row r="796" spans="1:21" ht="60" hidden="1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4"/>
        <v>1.0531250000000001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10">
        <f t="shared" si="89"/>
        <v>40736.115011574075</v>
      </c>
      <c r="U796" s="9">
        <f t="shared" si="90"/>
        <v>40791.712500000001</v>
      </c>
    </row>
    <row r="797" spans="1:21" ht="60" hidden="1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4"/>
        <v>1.1178571428571429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10">
        <f t="shared" si="89"/>
        <v>40963.613032407404</v>
      </c>
      <c r="U797" s="9">
        <f t="shared" si="90"/>
        <v>41006.207638888889</v>
      </c>
    </row>
    <row r="798" spans="1:21" ht="60" hidden="1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4"/>
        <v>1.0135000000000001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10">
        <f t="shared" si="89"/>
        <v>41502.882928240739</v>
      </c>
      <c r="U798" s="9">
        <f t="shared" si="90"/>
        <v>41532.881944444445</v>
      </c>
    </row>
    <row r="799" spans="1:21" ht="60" hidden="1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4"/>
        <v>1.0753333333333333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10">
        <f t="shared" si="89"/>
        <v>40996.994074074071</v>
      </c>
      <c r="U799" s="9">
        <f t="shared" si="90"/>
        <v>41028.166666666664</v>
      </c>
    </row>
    <row r="800" spans="1:21" ht="45" hidden="1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4"/>
        <v>1.1488571428571428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10">
        <f t="shared" si="89"/>
        <v>41882.590127314819</v>
      </c>
      <c r="U800" s="9">
        <f t="shared" si="90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4"/>
        <v>1.0002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10">
        <f t="shared" si="89"/>
        <v>40996.667199074072</v>
      </c>
      <c r="U801" s="9">
        <f t="shared" si="90"/>
        <v>41026.667199074072</v>
      </c>
    </row>
    <row r="802" spans="1:21" ht="45" hidden="1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4"/>
        <v>1.5213333333333334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10">
        <f t="shared" si="89"/>
        <v>41863.433495370373</v>
      </c>
      <c r="U802" s="9">
        <f t="shared" si="90"/>
        <v>41893.433495370373</v>
      </c>
    </row>
    <row r="803" spans="1:21" ht="45" hidden="1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4"/>
        <v>1.1152149999999998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10">
        <f t="shared" si="89"/>
        <v>40695.795370370368</v>
      </c>
      <c r="U803" s="9">
        <f t="shared" si="90"/>
        <v>40725.795370370368</v>
      </c>
    </row>
    <row r="804" spans="1:21" ht="60" hidden="1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4"/>
        <v>1.0133333333333334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10">
        <f t="shared" si="89"/>
        <v>41123.022268518522</v>
      </c>
      <c r="U804" s="9">
        <f t="shared" si="90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4"/>
        <v>1.232608695652174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10">
        <f t="shared" si="89"/>
        <v>40665.949976851851</v>
      </c>
      <c r="U805" s="9">
        <f t="shared" si="90"/>
        <v>40692.041666666664</v>
      </c>
    </row>
    <row r="806" spans="1:21" ht="60" hidden="1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4"/>
        <v>1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10">
        <f t="shared" si="89"/>
        <v>40730.105625000004</v>
      </c>
      <c r="U806" s="9">
        <f t="shared" si="90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4"/>
        <v>1.05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10">
        <f t="shared" si="89"/>
        <v>40690.823055555556</v>
      </c>
      <c r="U807" s="9">
        <f t="shared" si="90"/>
        <v>40740.958333333336</v>
      </c>
    </row>
    <row r="808" spans="1:21" ht="30" hidden="1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4"/>
        <v>1.0443750000000001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10">
        <f t="shared" si="89"/>
        <v>40763.691423611112</v>
      </c>
      <c r="U808" s="9">
        <f t="shared" si="90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4"/>
        <v>1.05125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10">
        <f t="shared" si="89"/>
        <v>42759.628599537042</v>
      </c>
      <c r="U809" s="9">
        <f t="shared" si="90"/>
        <v>42795.083333333328</v>
      </c>
    </row>
    <row r="810" spans="1:21" ht="60" hidden="1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4"/>
        <v>1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10">
        <f t="shared" si="89"/>
        <v>41962.100532407407</v>
      </c>
      <c r="U810" s="9">
        <f t="shared" si="90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4"/>
        <v>1.03775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10">
        <f t="shared" si="89"/>
        <v>41628.833680555559</v>
      </c>
      <c r="U811" s="9">
        <f t="shared" si="90"/>
        <v>41658.833680555559</v>
      </c>
    </row>
    <row r="812" spans="1:21" ht="60" hidden="1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4"/>
        <v>1.05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10">
        <f t="shared" si="89"/>
        <v>41123.056273148148</v>
      </c>
      <c r="U812" s="9">
        <f t="shared" si="90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4"/>
        <v>1.04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10">
        <f t="shared" si="89"/>
        <v>41443.643541666665</v>
      </c>
      <c r="U813" s="9">
        <f t="shared" si="90"/>
        <v>41465.702777777777</v>
      </c>
    </row>
    <row r="814" spans="1:21" ht="60" hidden="1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4"/>
        <v>1.5183333333333333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10">
        <f t="shared" si="89"/>
        <v>41282.017962962964</v>
      </c>
      <c r="U814" s="9">
        <f t="shared" si="90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4"/>
        <v>1.59996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10">
        <f t="shared" si="89"/>
        <v>41080.960243055553</v>
      </c>
      <c r="U815" s="9">
        <f t="shared" si="90"/>
        <v>41110.960243055553</v>
      </c>
    </row>
    <row r="816" spans="1:21" ht="60" hidden="1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4"/>
        <v>1.2729999999999999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10">
        <f t="shared" si="89"/>
        <v>40679.743067129632</v>
      </c>
      <c r="U816" s="9">
        <f t="shared" si="90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4"/>
        <v>1.07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10">
        <f t="shared" si="89"/>
        <v>41914.917858796296</v>
      </c>
      <c r="U817" s="9">
        <f t="shared" si="90"/>
        <v>41944.917858796296</v>
      </c>
    </row>
    <row r="818" spans="1:21" ht="45" hidden="1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4"/>
        <v>1.1512214285714286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10">
        <f t="shared" si="89"/>
        <v>41341.870868055557</v>
      </c>
      <c r="U818" s="9">
        <f t="shared" si="90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4"/>
        <v>1.3711066666666665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10">
        <f t="shared" si="89"/>
        <v>40925.599664351852</v>
      </c>
      <c r="U819" s="9">
        <f t="shared" si="90"/>
        <v>40979.207638888889</v>
      </c>
    </row>
    <row r="820" spans="1:21" ht="60" hidden="1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4"/>
        <v>1.5571428571428572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10">
        <f t="shared" si="89"/>
        <v>41120.882881944446</v>
      </c>
      <c r="U820" s="9">
        <f t="shared" si="90"/>
        <v>41128.709027777775</v>
      </c>
    </row>
    <row r="821" spans="1:21" ht="30" hidden="1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4"/>
        <v>1.0874999999999999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10">
        <f t="shared" si="89"/>
        <v>41619.998310185183</v>
      </c>
      <c r="U821" s="9">
        <f t="shared" si="90"/>
        <v>41629.197222222225</v>
      </c>
    </row>
    <row r="822" spans="1:21" ht="45" hidden="1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4"/>
        <v>1.3405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10">
        <f t="shared" si="89"/>
        <v>41768.841921296298</v>
      </c>
      <c r="U822" s="9">
        <f t="shared" si="90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4"/>
        <v>1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10">
        <f t="shared" si="89"/>
        <v>42093.922048611115</v>
      </c>
      <c r="U823" s="9">
        <f t="shared" si="90"/>
        <v>42128.167361111111</v>
      </c>
    </row>
    <row r="824" spans="1:21" ht="45" hidden="1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4"/>
        <v>1.1916666666666667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10">
        <f t="shared" si="89"/>
        <v>41157.947337962964</v>
      </c>
      <c r="U824" s="9">
        <f t="shared" si="90"/>
        <v>41187.947337962964</v>
      </c>
    </row>
    <row r="825" spans="1:21" ht="45" hidden="1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4"/>
        <v>1.7949999999999999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10">
        <f t="shared" si="89"/>
        <v>42055.972824074073</v>
      </c>
      <c r="U825" s="9">
        <f t="shared" si="90"/>
        <v>42085.931157407409</v>
      </c>
    </row>
    <row r="826" spans="1:21" ht="60" hidden="1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4"/>
        <v>1.3438124999999999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10">
        <f t="shared" si="89"/>
        <v>40250.242106481484</v>
      </c>
      <c r="U826" s="9">
        <f t="shared" si="90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4"/>
        <v>1.0043200000000001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10">
        <f t="shared" si="89"/>
        <v>41186.306527777779</v>
      </c>
      <c r="U827" s="9">
        <f t="shared" si="90"/>
        <v>41211.306527777779</v>
      </c>
    </row>
    <row r="828" spans="1:21" ht="45" hidden="1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4"/>
        <v>1.0145454545454546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10">
        <f t="shared" si="89"/>
        <v>40973.038541666669</v>
      </c>
      <c r="U828" s="9">
        <f t="shared" si="90"/>
        <v>40993.996874999997</v>
      </c>
    </row>
    <row r="829" spans="1:21" ht="60" hidden="1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4"/>
        <v>1.0333333333333334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10">
        <f t="shared" si="89"/>
        <v>40927.473460648151</v>
      </c>
      <c r="U829" s="9">
        <f t="shared" si="90"/>
        <v>40953.825694444444</v>
      </c>
    </row>
    <row r="830" spans="1:21" ht="60" hidden="1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4"/>
        <v>1.07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10">
        <f t="shared" si="89"/>
        <v>41073.050717592596</v>
      </c>
      <c r="U830" s="9">
        <f t="shared" si="90"/>
        <v>41085.683333333334</v>
      </c>
    </row>
    <row r="831" spans="1:21" ht="60" hidden="1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4"/>
        <v>1.04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10">
        <f t="shared" si="89"/>
        <v>42504.801388888889</v>
      </c>
      <c r="U831" s="9">
        <f t="shared" si="90"/>
        <v>42564.801388888889</v>
      </c>
    </row>
    <row r="832" spans="1:21" ht="45" hidden="1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4"/>
        <v>1.0783333333333334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10">
        <f t="shared" si="89"/>
        <v>41325.525752314818</v>
      </c>
      <c r="U832" s="9">
        <f t="shared" si="90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4"/>
        <v>2.3333333333333335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10">
        <f t="shared" si="89"/>
        <v>40996.646921296298</v>
      </c>
      <c r="U833" s="9">
        <f t="shared" si="90"/>
        <v>41026.646921296298</v>
      </c>
    </row>
    <row r="834" spans="1:21" ht="60" hidden="1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84"/>
        <v>1.0060706666666666</v>
      </c>
      <c r="P834" s="7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10">
        <f t="shared" si="89"/>
        <v>40869.675173611111</v>
      </c>
      <c r="U834" s="9">
        <f t="shared" si="90"/>
        <v>40929.342361111114</v>
      </c>
    </row>
    <row r="835" spans="1:21" hidden="1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91">E835/D835</f>
        <v>1.0166666666666666</v>
      </c>
      <c r="P835" s="7">
        <f t="shared" ref="P835:P898" si="92">E835/L835</f>
        <v>148.78048780487805</v>
      </c>
      <c r="Q835" t="str">
        <f t="shared" ref="Q835:Q898" si="93">LEFT(N:N,SEARCH("/",N835)-1)</f>
        <v>music</v>
      </c>
      <c r="R835" t="str">
        <f t="shared" ref="R835:R898" si="94">RIGHT(N835,LEN(N835)-SEARCH("/",N835))</f>
        <v>rock</v>
      </c>
      <c r="S835" s="9">
        <f t="shared" ref="S835:S898" si="95">(((J835/60)/60)/24)+DATE(1970,1,1)</f>
        <v>41718.878182870372</v>
      </c>
      <c r="T835" s="10">
        <f t="shared" ref="T835:T898" si="96">S835</f>
        <v>41718.878182870372</v>
      </c>
      <c r="U835" s="9">
        <f t="shared" ref="U835:U898" si="97">(((I835/60)/60)/24)+DATE(1970,1,1)</f>
        <v>41748.878182870372</v>
      </c>
    </row>
    <row r="836" spans="1:21" ht="60" hidden="1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91"/>
        <v>1.3101818181818181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10">
        <f t="shared" si="96"/>
        <v>41422.822824074072</v>
      </c>
      <c r="U836" s="9">
        <f t="shared" si="97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91"/>
        <v>1.1725000000000001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10">
        <f t="shared" si="96"/>
        <v>41005.45784722222</v>
      </c>
      <c r="U837" s="9">
        <f t="shared" si="97"/>
        <v>41048.125</v>
      </c>
    </row>
    <row r="838" spans="1:21" hidden="1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91"/>
        <v>1.009304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10">
        <f t="shared" si="96"/>
        <v>41524.056921296295</v>
      </c>
      <c r="U838" s="9">
        <f t="shared" si="97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91"/>
        <v>1.218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10">
        <f t="shared" si="96"/>
        <v>41730.998402777775</v>
      </c>
      <c r="U839" s="9">
        <f t="shared" si="97"/>
        <v>41760.998402777775</v>
      </c>
    </row>
    <row r="840" spans="1:21" ht="60" hidden="1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91"/>
        <v>1.454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10">
        <f t="shared" si="96"/>
        <v>40895.897974537038</v>
      </c>
      <c r="U840" s="9">
        <f t="shared" si="97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91"/>
        <v>1.166166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10">
        <f t="shared" si="96"/>
        <v>41144.763379629629</v>
      </c>
      <c r="U841" s="9">
        <f t="shared" si="97"/>
        <v>41174.763379629629</v>
      </c>
    </row>
    <row r="842" spans="1:21" ht="45" hidden="1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91"/>
        <v>1.2041660000000001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10">
        <f t="shared" si="96"/>
        <v>42607.226701388892</v>
      </c>
      <c r="U842" s="9">
        <f t="shared" si="97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91"/>
        <v>1.0132000000000001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10">
        <f t="shared" si="96"/>
        <v>41923.838692129626</v>
      </c>
      <c r="U843" s="9">
        <f t="shared" si="97"/>
        <v>41953.88035879629</v>
      </c>
    </row>
    <row r="844" spans="1:21" ht="45" hidden="1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91"/>
        <v>1.0431999999999999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10">
        <f t="shared" si="96"/>
        <v>41526.592395833337</v>
      </c>
      <c r="U844" s="9">
        <f t="shared" si="97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91"/>
        <v>2.6713333333333331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10">
        <f t="shared" si="96"/>
        <v>42695.257870370369</v>
      </c>
      <c r="U845" s="9">
        <f t="shared" si="97"/>
        <v>42712.333333333328</v>
      </c>
    </row>
    <row r="846" spans="1:21" ht="60" hidden="1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91"/>
        <v>1.9413333333333334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10">
        <f t="shared" si="96"/>
        <v>41905.684629629628</v>
      </c>
      <c r="U846" s="9">
        <f t="shared" si="97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91"/>
        <v>1.203802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10">
        <f t="shared" si="96"/>
        <v>42578.205972222218</v>
      </c>
      <c r="U847" s="9">
        <f t="shared" si="97"/>
        <v>42618.165972222225</v>
      </c>
    </row>
    <row r="848" spans="1:21" ht="45" hidden="1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91"/>
        <v>1.2200090909090908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10">
        <f t="shared" si="96"/>
        <v>41694.391840277778</v>
      </c>
      <c r="U848" s="9">
        <f t="shared" si="97"/>
        <v>41708.583333333336</v>
      </c>
    </row>
    <row r="849" spans="1:21" ht="30" hidden="1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91"/>
        <v>1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10">
        <f t="shared" si="96"/>
        <v>42165.79833333334</v>
      </c>
      <c r="U849" s="9">
        <f t="shared" si="97"/>
        <v>42195.79833333334</v>
      </c>
    </row>
    <row r="850" spans="1:21" ht="45" hidden="1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91"/>
        <v>1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10">
        <f t="shared" si="96"/>
        <v>42078.792048611111</v>
      </c>
      <c r="U850" s="9">
        <f t="shared" si="97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91"/>
        <v>1.1990000000000001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10">
        <f t="shared" si="96"/>
        <v>42051.148888888885</v>
      </c>
      <c r="U851" s="9">
        <f t="shared" si="97"/>
        <v>42079.107222222221</v>
      </c>
    </row>
    <row r="852" spans="1:21" ht="45" hidden="1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91"/>
        <v>1.55175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10">
        <f t="shared" si="96"/>
        <v>42452.827743055561</v>
      </c>
      <c r="U852" s="9">
        <f t="shared" si="97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91"/>
        <v>1.3045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10">
        <f t="shared" si="96"/>
        <v>42522.880243055552</v>
      </c>
      <c r="U853" s="9">
        <f t="shared" si="97"/>
        <v>42582.822916666672</v>
      </c>
    </row>
    <row r="854" spans="1:21" ht="30" hidden="1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91"/>
        <v>1.0497142857142858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10">
        <f t="shared" si="96"/>
        <v>42656.805497685185</v>
      </c>
      <c r="U854" s="9">
        <f t="shared" si="97"/>
        <v>42667.875</v>
      </c>
    </row>
    <row r="855" spans="1:21" ht="45" hidden="1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91"/>
        <v>1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10">
        <f t="shared" si="96"/>
        <v>42021.832280092596</v>
      </c>
      <c r="U855" s="9">
        <f t="shared" si="97"/>
        <v>42051.832280092596</v>
      </c>
    </row>
    <row r="856" spans="1:21" ht="45" hidden="1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91"/>
        <v>1.1822050359712231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10">
        <f t="shared" si="96"/>
        <v>42702.212337962963</v>
      </c>
      <c r="U856" s="9">
        <f t="shared" si="97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91"/>
        <v>1.0344827586206897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10">
        <f t="shared" si="96"/>
        <v>42545.125196759262</v>
      </c>
      <c r="U857" s="9">
        <f t="shared" si="97"/>
        <v>42575.125196759262</v>
      </c>
    </row>
    <row r="858" spans="1:21" ht="60" hidden="1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91"/>
        <v>2.1800000000000002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10">
        <f t="shared" si="96"/>
        <v>42609.311990740738</v>
      </c>
      <c r="U858" s="9">
        <f t="shared" si="97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91"/>
        <v>1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10">
        <f t="shared" si="96"/>
        <v>42291.581377314811</v>
      </c>
      <c r="U859" s="9">
        <f t="shared" si="97"/>
        <v>42333.623043981483</v>
      </c>
    </row>
    <row r="860" spans="1:21" ht="60" hidden="1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91"/>
        <v>1.4400583333333332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10">
        <f t="shared" si="96"/>
        <v>42079.745578703703</v>
      </c>
      <c r="U860" s="9">
        <f t="shared" si="97"/>
        <v>42109.957638888889</v>
      </c>
    </row>
    <row r="861" spans="1:21" ht="45" hidden="1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91"/>
        <v>1.0467500000000001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10">
        <f t="shared" si="96"/>
        <v>42128.820231481484</v>
      </c>
      <c r="U861" s="9">
        <f t="shared" si="97"/>
        <v>42159</v>
      </c>
    </row>
    <row r="862" spans="1:21" ht="60" hidden="1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91"/>
        <v>0.18142857142857144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10">
        <f t="shared" si="96"/>
        <v>41570.482789351852</v>
      </c>
      <c r="U862" s="9">
        <f t="shared" si="97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91"/>
        <v>2.2444444444444444E-2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10">
        <f t="shared" si="96"/>
        <v>42599.965324074074</v>
      </c>
      <c r="U863" s="9">
        <f t="shared" si="97"/>
        <v>42629.965324074074</v>
      </c>
    </row>
    <row r="864" spans="1:21" ht="45" hidden="1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91"/>
        <v>3.3999999999999998E-3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10">
        <f t="shared" si="96"/>
        <v>41559.5549537037</v>
      </c>
      <c r="U864" s="9">
        <f t="shared" si="97"/>
        <v>41589.596620370372</v>
      </c>
    </row>
    <row r="865" spans="1:21" ht="45" hidden="1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91"/>
        <v>4.4999999999999998E-2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10">
        <f t="shared" si="96"/>
        <v>40921.117662037039</v>
      </c>
      <c r="U865" s="9">
        <f t="shared" si="97"/>
        <v>40951.117662037039</v>
      </c>
    </row>
    <row r="866" spans="1:21" ht="45" hidden="1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91"/>
        <v>0.41538461538461541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10">
        <f t="shared" si="96"/>
        <v>41541.106921296298</v>
      </c>
      <c r="U866" s="9">
        <f t="shared" si="97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91"/>
        <v>2.0454545454545454E-2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10">
        <f t="shared" si="96"/>
        <v>41230.77311342593</v>
      </c>
      <c r="U867" s="9">
        <f t="shared" si="97"/>
        <v>41290.77311342593</v>
      </c>
    </row>
    <row r="868" spans="1:21" ht="45" hidden="1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91"/>
        <v>0.18285714285714286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10">
        <f t="shared" si="96"/>
        <v>42025.637939814813</v>
      </c>
      <c r="U868" s="9">
        <f t="shared" si="97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91"/>
        <v>0.2402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10">
        <f t="shared" si="96"/>
        <v>40088.105393518519</v>
      </c>
      <c r="U869" s="9">
        <f t="shared" si="97"/>
        <v>40148.207638888889</v>
      </c>
    </row>
    <row r="870" spans="1:21" ht="60" hidden="1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91"/>
        <v>1.1111111111111111E-3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10">
        <f t="shared" si="96"/>
        <v>41616.027754629627</v>
      </c>
      <c r="U870" s="9">
        <f t="shared" si="97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91"/>
        <v>0.11818181818181818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10">
        <f t="shared" si="96"/>
        <v>41342.845567129632</v>
      </c>
      <c r="U871" s="9">
        <f t="shared" si="97"/>
        <v>41372.803900462961</v>
      </c>
    </row>
    <row r="872" spans="1:21" ht="60" hidden="1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91"/>
        <v>3.0999999999999999E-3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10">
        <f t="shared" si="96"/>
        <v>41488.022256944445</v>
      </c>
      <c r="U872" s="9">
        <f t="shared" si="97"/>
        <v>41518.022256944445</v>
      </c>
    </row>
    <row r="873" spans="1:21" ht="60" hidden="1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91"/>
        <v>5.4166666666666669E-2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10">
        <f t="shared" si="96"/>
        <v>41577.561284722222</v>
      </c>
      <c r="U873" s="9">
        <f t="shared" si="97"/>
        <v>41607.602951388886</v>
      </c>
    </row>
    <row r="874" spans="1:21" ht="45" hidden="1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91"/>
        <v>8.1250000000000003E-3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10">
        <f t="shared" si="96"/>
        <v>40567.825543981482</v>
      </c>
      <c r="U874" s="9">
        <f t="shared" si="97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91"/>
        <v>1.2857142857142857E-2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10">
        <f t="shared" si="96"/>
        <v>41184.167129629634</v>
      </c>
      <c r="U875" s="9">
        <f t="shared" si="97"/>
        <v>41224.208796296298</v>
      </c>
    </row>
    <row r="876" spans="1:21" ht="60" hidden="1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91"/>
        <v>0.24333333333333335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10">
        <f t="shared" si="96"/>
        <v>41368.583726851852</v>
      </c>
      <c r="U876" s="9">
        <f t="shared" si="97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91"/>
        <v>0</v>
      </c>
      <c r="P877" s="7" t="e">
        <f t="shared" si="92"/>
        <v>#DIV/0!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10">
        <f t="shared" si="96"/>
        <v>42248.723738425921</v>
      </c>
      <c r="U877" s="9">
        <f t="shared" si="97"/>
        <v>42268.723738425921</v>
      </c>
    </row>
    <row r="878" spans="1:21" ht="30" hidden="1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91"/>
        <v>0.40799492385786801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10">
        <f t="shared" si="96"/>
        <v>41276.496840277774</v>
      </c>
      <c r="U878" s="9">
        <f t="shared" si="97"/>
        <v>41309.496840277774</v>
      </c>
    </row>
    <row r="879" spans="1:21" ht="60" hidden="1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91"/>
        <v>0.67549999999999999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10">
        <f t="shared" si="96"/>
        <v>41597.788888888892</v>
      </c>
      <c r="U879" s="9">
        <f t="shared" si="97"/>
        <v>41627.788888888892</v>
      </c>
    </row>
    <row r="880" spans="1:21" ht="60" hidden="1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91"/>
        <v>1.2999999999999999E-2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10">
        <f t="shared" si="96"/>
        <v>40505.232916666668</v>
      </c>
      <c r="U880" s="9">
        <f t="shared" si="97"/>
        <v>40535.232916666668</v>
      </c>
    </row>
    <row r="881" spans="1:21" ht="60" hidden="1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91"/>
        <v>0.30666666666666664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10">
        <f t="shared" si="96"/>
        <v>41037.829918981479</v>
      </c>
      <c r="U881" s="9">
        <f t="shared" si="97"/>
        <v>41058.829918981479</v>
      </c>
    </row>
    <row r="882" spans="1:21" ht="60" hidden="1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91"/>
        <v>2.9894179894179893E-2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10">
        <f t="shared" si="96"/>
        <v>41179.32104166667</v>
      </c>
      <c r="U882" s="9">
        <f t="shared" si="97"/>
        <v>41212.32104166667</v>
      </c>
    </row>
    <row r="883" spans="1:21" ht="45" hidden="1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91"/>
        <v>8.0000000000000002E-3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10">
        <f t="shared" si="96"/>
        <v>40877.25099537037</v>
      </c>
      <c r="U883" s="9">
        <f t="shared" si="97"/>
        <v>40922.25099537037</v>
      </c>
    </row>
    <row r="884" spans="1:21" ht="60" hidden="1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91"/>
        <v>0.20133333333333334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10">
        <f t="shared" si="96"/>
        <v>40759.860532407409</v>
      </c>
      <c r="U884" s="9">
        <f t="shared" si="97"/>
        <v>40792.860532407409</v>
      </c>
    </row>
    <row r="885" spans="1:21" ht="60" hidden="1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91"/>
        <v>0.4002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10">
        <f t="shared" si="96"/>
        <v>42371.935590277775</v>
      </c>
      <c r="U885" s="9">
        <f t="shared" si="97"/>
        <v>42431.935590277775</v>
      </c>
    </row>
    <row r="886" spans="1:21" ht="45" hidden="1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91"/>
        <v>0.01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10">
        <f t="shared" si="96"/>
        <v>40981.802615740737</v>
      </c>
      <c r="U886" s="9">
        <f t="shared" si="97"/>
        <v>41041.104861111111</v>
      </c>
    </row>
    <row r="887" spans="1:21" ht="45" hidden="1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91"/>
        <v>0.75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10">
        <f t="shared" si="96"/>
        <v>42713.941099537042</v>
      </c>
      <c r="U887" s="9">
        <f t="shared" si="97"/>
        <v>42734.941099537042</v>
      </c>
    </row>
    <row r="888" spans="1:21" ht="60" hidden="1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91"/>
        <v>0.41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10">
        <f t="shared" si="96"/>
        <v>42603.870520833334</v>
      </c>
      <c r="U888" s="9">
        <f t="shared" si="97"/>
        <v>42628.870520833334</v>
      </c>
    </row>
    <row r="889" spans="1:21" ht="60" hidden="1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91"/>
        <v>0</v>
      </c>
      <c r="P889" s="7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10">
        <f t="shared" si="96"/>
        <v>41026.958969907406</v>
      </c>
      <c r="U889" s="9">
        <f t="shared" si="97"/>
        <v>41056.958969907406</v>
      </c>
    </row>
    <row r="890" spans="1:21" ht="60" hidden="1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91"/>
        <v>7.1999999999999995E-2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10">
        <f t="shared" si="96"/>
        <v>40751.753298611111</v>
      </c>
      <c r="U890" s="9">
        <f t="shared" si="97"/>
        <v>40787.25</v>
      </c>
    </row>
    <row r="891" spans="1:21" ht="45" hidden="1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91"/>
        <v>9.4412800000000005E-2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10">
        <f t="shared" si="96"/>
        <v>41887.784062500003</v>
      </c>
      <c r="U891" s="9">
        <f t="shared" si="97"/>
        <v>41917.784062500003</v>
      </c>
    </row>
    <row r="892" spans="1:21" ht="60" hidden="1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91"/>
        <v>4.1666666666666664E-2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10">
        <f t="shared" si="96"/>
        <v>41569.698831018519</v>
      </c>
      <c r="U892" s="9">
        <f t="shared" si="97"/>
        <v>41599.740497685183</v>
      </c>
    </row>
    <row r="893" spans="1:21" ht="60" hidden="1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91"/>
        <v>3.2500000000000001E-2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10">
        <f t="shared" si="96"/>
        <v>41842.031597222223</v>
      </c>
      <c r="U893" s="9">
        <f t="shared" si="97"/>
        <v>41872.031597222223</v>
      </c>
    </row>
    <row r="894" spans="1:21" ht="60" hidden="1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91"/>
        <v>0.40749999999999997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10">
        <f t="shared" si="96"/>
        <v>40304.20003472222</v>
      </c>
      <c r="U894" s="9">
        <f t="shared" si="97"/>
        <v>40391.166666666664</v>
      </c>
    </row>
    <row r="895" spans="1:21" ht="45" hidden="1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91"/>
        <v>0.1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10">
        <f t="shared" si="96"/>
        <v>42065.897719907407</v>
      </c>
      <c r="U895" s="9">
        <f t="shared" si="97"/>
        <v>42095.856053240743</v>
      </c>
    </row>
    <row r="896" spans="1:21" ht="60" hidden="1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91"/>
        <v>0.39169999999999999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10">
        <f t="shared" si="96"/>
        <v>42496.981597222228</v>
      </c>
      <c r="U896" s="9">
        <f t="shared" si="97"/>
        <v>42526.981597222228</v>
      </c>
    </row>
    <row r="897" spans="1:21" ht="60" hidden="1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91"/>
        <v>2.4375000000000001E-2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10">
        <f t="shared" si="96"/>
        <v>40431.127650462964</v>
      </c>
      <c r="U897" s="9">
        <f t="shared" si="97"/>
        <v>40476.127650462964</v>
      </c>
    </row>
    <row r="898" spans="1:21" ht="60" hidden="1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91"/>
        <v>0.4</v>
      </c>
      <c r="P898" s="7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10">
        <f t="shared" si="96"/>
        <v>42218.872986111113</v>
      </c>
      <c r="U898" s="9">
        <f t="shared" si="97"/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98">E899/D899</f>
        <v>0</v>
      </c>
      <c r="P899" s="7" t="e">
        <f t="shared" ref="P899:P962" si="99">E899/L899</f>
        <v>#DIV/0!</v>
      </c>
      <c r="Q899" t="str">
        <f t="shared" ref="Q899:Q962" si="100">LEFT(N:N,SEARCH("/",N899)-1)</f>
        <v>music</v>
      </c>
      <c r="R899" t="str">
        <f t="shared" ref="R899:R962" si="101">RIGHT(N899,LEN(N899)-SEARCH("/",N899))</f>
        <v>indie rock</v>
      </c>
      <c r="S899" s="9">
        <f t="shared" ref="S899:S962" si="102">(((J899/60)/60)/24)+DATE(1970,1,1)</f>
        <v>41211.688750000001</v>
      </c>
      <c r="T899" s="10">
        <f t="shared" ref="T899:T962" si="103">S899</f>
        <v>41211.688750000001</v>
      </c>
      <c r="U899" s="9">
        <f t="shared" ref="U899:U962" si="104">(((I899/60)/60)/24)+DATE(1970,1,1)</f>
        <v>41241.730416666665</v>
      </c>
    </row>
    <row r="900" spans="1:21" ht="60" hidden="1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8"/>
        <v>2.8000000000000001E-2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10">
        <f t="shared" si="103"/>
        <v>40878.758217592593</v>
      </c>
      <c r="U900" s="9">
        <f t="shared" si="104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8"/>
        <v>0.37333333333333335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10">
        <f t="shared" si="103"/>
        <v>40646.099097222221</v>
      </c>
      <c r="U901" s="9">
        <f t="shared" si="104"/>
        <v>40691.099097222221</v>
      </c>
    </row>
    <row r="902" spans="1:21" ht="45" hidden="1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8"/>
        <v>4.1999999999999997E-3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10">
        <f t="shared" si="103"/>
        <v>42429.84956018519</v>
      </c>
      <c r="U902" s="9">
        <f t="shared" si="104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8"/>
        <v>0</v>
      </c>
      <c r="P903" s="7" t="e">
        <f t="shared" si="99"/>
        <v>#DIV/0!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10">
        <f t="shared" si="103"/>
        <v>40291.81150462963</v>
      </c>
      <c r="U903" s="9">
        <f t="shared" si="104"/>
        <v>40337.799305555556</v>
      </c>
    </row>
    <row r="904" spans="1:21" ht="60" hidden="1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8"/>
        <v>3.0000000000000001E-3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10">
        <f t="shared" si="103"/>
        <v>41829.965532407405</v>
      </c>
      <c r="U904" s="9">
        <f t="shared" si="104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8"/>
        <v>3.2000000000000001E-2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10">
        <f t="shared" si="103"/>
        <v>41149.796064814815</v>
      </c>
      <c r="U905" s="9">
        <f t="shared" si="104"/>
        <v>41175.100694444445</v>
      </c>
    </row>
    <row r="906" spans="1:21" ht="45" hidden="1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8"/>
        <v>3.0200000000000001E-3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10">
        <f t="shared" si="103"/>
        <v>42342.080289351856</v>
      </c>
      <c r="U906" s="9">
        <f t="shared" si="104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8"/>
        <v>3.0153846153846153E-2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10">
        <f t="shared" si="103"/>
        <v>40507.239884259259</v>
      </c>
      <c r="U907" s="9">
        <f t="shared" si="104"/>
        <v>40567.239884259259</v>
      </c>
    </row>
    <row r="908" spans="1:21" ht="30" hidden="1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8"/>
        <v>0</v>
      </c>
      <c r="P908" s="7" t="e">
        <f t="shared" si="99"/>
        <v>#DIV/0!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10">
        <f t="shared" si="103"/>
        <v>41681.189699074072</v>
      </c>
      <c r="U908" s="9">
        <f t="shared" si="104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8"/>
        <v>0</v>
      </c>
      <c r="P909" s="7" t="e">
        <f t="shared" si="99"/>
        <v>#DIV/0!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10">
        <f t="shared" si="103"/>
        <v>40767.192395833335</v>
      </c>
      <c r="U909" s="9">
        <f t="shared" si="104"/>
        <v>40797.192395833335</v>
      </c>
    </row>
    <row r="910" spans="1:21" ht="45" hidden="1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8"/>
        <v>0</v>
      </c>
      <c r="P910" s="7" t="e">
        <f t="shared" si="99"/>
        <v>#DIV/0!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10">
        <f t="shared" si="103"/>
        <v>40340.801562499997</v>
      </c>
      <c r="U910" s="9">
        <f t="shared" si="104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8"/>
        <v>3.2500000000000001E-2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10">
        <f t="shared" si="103"/>
        <v>41081.69027777778</v>
      </c>
      <c r="U911" s="9">
        <f t="shared" si="104"/>
        <v>41113.166666666664</v>
      </c>
    </row>
    <row r="912" spans="1:21" ht="45" hidden="1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8"/>
        <v>0.22363636363636363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10">
        <f t="shared" si="103"/>
        <v>42737.545358796298</v>
      </c>
      <c r="U912" s="9">
        <f t="shared" si="104"/>
        <v>42797.545358796298</v>
      </c>
    </row>
    <row r="913" spans="1:21" ht="60" hidden="1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8"/>
        <v>0</v>
      </c>
      <c r="P913" s="7" t="e">
        <f t="shared" si="99"/>
        <v>#DIV/0!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10">
        <f t="shared" si="103"/>
        <v>41642.005150462966</v>
      </c>
      <c r="U913" s="9">
        <f t="shared" si="104"/>
        <v>41663.005150462966</v>
      </c>
    </row>
    <row r="914" spans="1:21" ht="45" hidden="1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8"/>
        <v>8.5714285714285719E-3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10">
        <f t="shared" si="103"/>
        <v>41194.109340277777</v>
      </c>
      <c r="U914" s="9">
        <f t="shared" si="104"/>
        <v>41254.151006944441</v>
      </c>
    </row>
    <row r="915" spans="1:21" ht="60" hidden="1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8"/>
        <v>6.6066666666666662E-2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10">
        <f t="shared" si="103"/>
        <v>41004.139108796298</v>
      </c>
      <c r="U915" s="9">
        <f t="shared" si="104"/>
        <v>41034.139108796298</v>
      </c>
    </row>
    <row r="916" spans="1:21" ht="45" hidden="1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8"/>
        <v>0</v>
      </c>
      <c r="P916" s="7" t="e">
        <f t="shared" si="99"/>
        <v>#DIV/0!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10">
        <f t="shared" si="103"/>
        <v>41116.763275462967</v>
      </c>
      <c r="U916" s="9">
        <f t="shared" si="104"/>
        <v>41146.763275462967</v>
      </c>
    </row>
    <row r="917" spans="1:21" ht="45" hidden="1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8"/>
        <v>5.7692307692307696E-2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10">
        <f t="shared" si="103"/>
        <v>40937.679560185185</v>
      </c>
      <c r="U917" s="9">
        <f t="shared" si="104"/>
        <v>40969.207638888889</v>
      </c>
    </row>
    <row r="918" spans="1:21" ht="45" hidden="1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8"/>
        <v>0</v>
      </c>
      <c r="P918" s="7" t="e">
        <f t="shared" si="99"/>
        <v>#DIV/0!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10">
        <f t="shared" si="103"/>
        <v>40434.853402777779</v>
      </c>
      <c r="U918" s="9">
        <f t="shared" si="104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8"/>
        <v>6.0000000000000001E-3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10">
        <f t="shared" si="103"/>
        <v>41802.94363425926</v>
      </c>
      <c r="U919" s="9">
        <f t="shared" si="104"/>
        <v>41834.104166666664</v>
      </c>
    </row>
    <row r="920" spans="1:21" ht="60" hidden="1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8"/>
        <v>5.0256410256410255E-2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10">
        <f t="shared" si="103"/>
        <v>41944.916215277779</v>
      </c>
      <c r="U920" s="9">
        <f t="shared" si="104"/>
        <v>41974.957881944443</v>
      </c>
    </row>
    <row r="921" spans="1:21" hidden="1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8"/>
        <v>5.0000000000000001E-3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10">
        <f t="shared" si="103"/>
        <v>41227.641724537039</v>
      </c>
      <c r="U921" s="9">
        <f t="shared" si="104"/>
        <v>41262.641724537039</v>
      </c>
    </row>
    <row r="922" spans="1:21" ht="45" hidden="1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8"/>
        <v>0</v>
      </c>
      <c r="P922" s="7" t="e">
        <f t="shared" si="99"/>
        <v>#DIV/0!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10">
        <f t="shared" si="103"/>
        <v>41562.67155092593</v>
      </c>
      <c r="U922" s="9">
        <f t="shared" si="104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8"/>
        <v>0.309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10">
        <f t="shared" si="103"/>
        <v>40847.171018518515</v>
      </c>
      <c r="U923" s="9">
        <f t="shared" si="104"/>
        <v>40889.212685185186</v>
      </c>
    </row>
    <row r="924" spans="1:21" ht="45" hidden="1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8"/>
        <v>0.21037037037037037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10">
        <f t="shared" si="103"/>
        <v>41878.530011574076</v>
      </c>
      <c r="U924" s="9">
        <f t="shared" si="104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8"/>
        <v>2.1999999999999999E-2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10">
        <f t="shared" si="103"/>
        <v>41934.959756944445</v>
      </c>
      <c r="U925" s="9">
        <f t="shared" si="104"/>
        <v>41965.001423611116</v>
      </c>
    </row>
    <row r="926" spans="1:21" ht="60" hidden="1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8"/>
        <v>0.109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10">
        <f t="shared" si="103"/>
        <v>41288.942928240744</v>
      </c>
      <c r="U926" s="9">
        <f t="shared" si="104"/>
        <v>41318.942928240744</v>
      </c>
    </row>
    <row r="927" spans="1:21" ht="45" hidden="1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8"/>
        <v>2.6666666666666668E-2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10">
        <f t="shared" si="103"/>
        <v>41575.880914351852</v>
      </c>
      <c r="U927" s="9">
        <f t="shared" si="104"/>
        <v>41605.922581018516</v>
      </c>
    </row>
    <row r="928" spans="1:21" ht="60" hidden="1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8"/>
        <v>0</v>
      </c>
      <c r="P928" s="7" t="e">
        <f t="shared" si="99"/>
        <v>#DIV/0!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10">
        <f t="shared" si="103"/>
        <v>40338.02002314815</v>
      </c>
      <c r="U928" s="9">
        <f t="shared" si="104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8"/>
        <v>0</v>
      </c>
      <c r="P929" s="7" t="e">
        <f t="shared" si="99"/>
        <v>#DIV/0!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10">
        <f t="shared" si="103"/>
        <v>41013.822858796295</v>
      </c>
      <c r="U929" s="9">
        <f t="shared" si="104"/>
        <v>41043.822858796295</v>
      </c>
    </row>
    <row r="930" spans="1:21" ht="45" hidden="1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8"/>
        <v>0.10862068965517241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10">
        <f t="shared" si="103"/>
        <v>41180.86241898148</v>
      </c>
      <c r="U930" s="9">
        <f t="shared" si="104"/>
        <v>41231</v>
      </c>
    </row>
    <row r="931" spans="1:21" ht="45" hidden="1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8"/>
        <v>0</v>
      </c>
      <c r="P931" s="7" t="e">
        <f t="shared" si="99"/>
        <v>#DIV/0!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10">
        <f t="shared" si="103"/>
        <v>40978.238067129627</v>
      </c>
      <c r="U931" s="9">
        <f t="shared" si="104"/>
        <v>41008.196400462963</v>
      </c>
    </row>
    <row r="932" spans="1:21" ht="60" hidden="1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8"/>
        <v>0.38333333333333336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10">
        <f t="shared" si="103"/>
        <v>40312.915578703702</v>
      </c>
      <c r="U932" s="9">
        <f t="shared" si="104"/>
        <v>40354.897222222222</v>
      </c>
    </row>
    <row r="933" spans="1:21" ht="45" hidden="1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8"/>
        <v>6.5500000000000003E-2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10">
        <f t="shared" si="103"/>
        <v>41680.359976851854</v>
      </c>
      <c r="U933" s="9">
        <f t="shared" si="104"/>
        <v>41714.916666666664</v>
      </c>
    </row>
    <row r="934" spans="1:21" ht="45" hidden="1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8"/>
        <v>0.14536842105263159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10">
        <f t="shared" si="103"/>
        <v>41310.969270833331</v>
      </c>
      <c r="U934" s="9">
        <f t="shared" si="104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8"/>
        <v>0.06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10">
        <f t="shared" si="103"/>
        <v>41711.169085648151</v>
      </c>
      <c r="U935" s="9">
        <f t="shared" si="104"/>
        <v>41771.169085648151</v>
      </c>
    </row>
    <row r="936" spans="1:21" ht="60" hidden="1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8"/>
        <v>0.30399999999999999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10">
        <f t="shared" si="103"/>
        <v>41733.737083333333</v>
      </c>
      <c r="U936" s="9">
        <f t="shared" si="104"/>
        <v>41763.25</v>
      </c>
    </row>
    <row r="937" spans="1:21" ht="60" hidden="1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8"/>
        <v>1.4285714285714285E-2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10">
        <f t="shared" si="103"/>
        <v>42368.333668981482</v>
      </c>
      <c r="U937" s="9">
        <f t="shared" si="104"/>
        <v>42398.333668981482</v>
      </c>
    </row>
    <row r="938" spans="1:21" ht="45" hidden="1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8"/>
        <v>0</v>
      </c>
      <c r="P938" s="7" t="e">
        <f t="shared" si="99"/>
        <v>#DIV/0!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10">
        <f t="shared" si="103"/>
        <v>40883.024178240739</v>
      </c>
      <c r="U938" s="9">
        <f t="shared" si="104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8"/>
        <v>1.1428571428571429E-2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10">
        <f t="shared" si="103"/>
        <v>41551.798113425924</v>
      </c>
      <c r="U939" s="9">
        <f t="shared" si="104"/>
        <v>41581.839780092596</v>
      </c>
    </row>
    <row r="940" spans="1:21" ht="45" hidden="1" x14ac:dyDescent="0.25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8"/>
        <v>3.5714285714285713E-3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10">
        <f t="shared" si="103"/>
        <v>41124.479722222226</v>
      </c>
      <c r="U940" s="9">
        <f t="shared" si="104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8"/>
        <v>1.4545454545454545E-2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10">
        <f t="shared" si="103"/>
        <v>41416.763171296298</v>
      </c>
      <c r="U941" s="9">
        <f t="shared" si="104"/>
        <v>41455.831944444442</v>
      </c>
    </row>
    <row r="942" spans="1:21" ht="45" hidden="1" x14ac:dyDescent="0.25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8"/>
        <v>0.17155555555555554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10">
        <f t="shared" si="103"/>
        <v>42182.008402777778</v>
      </c>
      <c r="U942" s="9">
        <f t="shared" si="104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8"/>
        <v>2.3220000000000001E-2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10">
        <f t="shared" si="103"/>
        <v>42746.096585648149</v>
      </c>
      <c r="U943" s="9">
        <f t="shared" si="104"/>
        <v>42776.096585648149</v>
      </c>
    </row>
    <row r="944" spans="1:21" ht="60" hidden="1" x14ac:dyDescent="0.25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8"/>
        <v>8.9066666666666669E-2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10">
        <f t="shared" si="103"/>
        <v>42382.843287037031</v>
      </c>
      <c r="U944" s="9">
        <f t="shared" si="104"/>
        <v>42418.843287037031</v>
      </c>
    </row>
    <row r="945" spans="1:21" ht="30" hidden="1" x14ac:dyDescent="0.25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8"/>
        <v>9.633333333333334E-2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10">
        <f t="shared" si="103"/>
        <v>42673.66788194445</v>
      </c>
      <c r="U945" s="9">
        <f t="shared" si="104"/>
        <v>42703.709548611107</v>
      </c>
    </row>
    <row r="946" spans="1:21" ht="45" hidden="1" x14ac:dyDescent="0.25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8"/>
        <v>0.13325999999999999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10">
        <f t="shared" si="103"/>
        <v>42444.583912037036</v>
      </c>
      <c r="U946" s="9">
        <f t="shared" si="104"/>
        <v>42478.583333333328</v>
      </c>
    </row>
    <row r="947" spans="1:21" ht="45" hidden="1" x14ac:dyDescent="0.25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8"/>
        <v>2.4840000000000001E-2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10">
        <f t="shared" si="103"/>
        <v>42732.872986111113</v>
      </c>
      <c r="U947" s="9">
        <f t="shared" si="104"/>
        <v>42784.999305555553</v>
      </c>
    </row>
    <row r="948" spans="1:21" ht="45" hidden="1" x14ac:dyDescent="0.25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8"/>
        <v>1.9066666666666666E-2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10">
        <f t="shared" si="103"/>
        <v>42592.750555555554</v>
      </c>
      <c r="U948" s="9">
        <f t="shared" si="104"/>
        <v>42622.750555555554</v>
      </c>
    </row>
    <row r="949" spans="1:21" ht="60" hidden="1" x14ac:dyDescent="0.25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8"/>
        <v>0</v>
      </c>
      <c r="P949" s="7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10">
        <f t="shared" si="103"/>
        <v>42491.781319444446</v>
      </c>
      <c r="U949" s="9">
        <f t="shared" si="104"/>
        <v>42551.781319444446</v>
      </c>
    </row>
    <row r="950" spans="1:21" ht="60" hidden="1" x14ac:dyDescent="0.25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8"/>
        <v>0.12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10">
        <f t="shared" si="103"/>
        <v>42411.828287037039</v>
      </c>
      <c r="U950" s="9">
        <f t="shared" si="104"/>
        <v>42441.828287037039</v>
      </c>
    </row>
    <row r="951" spans="1:21" ht="45" hidden="1" x14ac:dyDescent="0.25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8"/>
        <v>1.3650000000000001E-2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10">
        <f t="shared" si="103"/>
        <v>42361.043703703705</v>
      </c>
      <c r="U951" s="9">
        <f t="shared" si="104"/>
        <v>42421.043703703705</v>
      </c>
    </row>
    <row r="952" spans="1:21" ht="45" hidden="1" x14ac:dyDescent="0.25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8"/>
        <v>0.28039999999999998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10">
        <f t="shared" si="103"/>
        <v>42356.750706018516</v>
      </c>
      <c r="U952" s="9">
        <f t="shared" si="104"/>
        <v>42386.750706018516</v>
      </c>
    </row>
    <row r="953" spans="1:21" hidden="1" x14ac:dyDescent="0.25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8"/>
        <v>0.38390000000000002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10">
        <f t="shared" si="103"/>
        <v>42480.653611111105</v>
      </c>
      <c r="U953" s="9">
        <f t="shared" si="104"/>
        <v>42525.653611111105</v>
      </c>
    </row>
    <row r="954" spans="1:21" ht="30" hidden="1" x14ac:dyDescent="0.25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8"/>
        <v>0.39942857142857141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10">
        <f t="shared" si="103"/>
        <v>42662.613564814819</v>
      </c>
      <c r="U954" s="9">
        <f t="shared" si="104"/>
        <v>42692.655231481483</v>
      </c>
    </row>
    <row r="955" spans="1:21" ht="45" hidden="1" x14ac:dyDescent="0.25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8"/>
        <v>8.3999999999999995E-3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10">
        <f t="shared" si="103"/>
        <v>41999.164340277777</v>
      </c>
      <c r="U955" s="9">
        <f t="shared" si="104"/>
        <v>42029.164340277777</v>
      </c>
    </row>
    <row r="956" spans="1:21" ht="45" hidden="1" x14ac:dyDescent="0.25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8"/>
        <v>0.43406666666666666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10">
        <f t="shared" si="103"/>
        <v>42194.833784722221</v>
      </c>
      <c r="U956" s="9">
        <f t="shared" si="104"/>
        <v>42236.833784722221</v>
      </c>
    </row>
    <row r="957" spans="1:21" ht="45" hidden="1" x14ac:dyDescent="0.25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8"/>
        <v>5.6613333333333335E-2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10">
        <f t="shared" si="103"/>
        <v>42586.295138888891</v>
      </c>
      <c r="U957" s="9">
        <f t="shared" si="104"/>
        <v>42626.295138888891</v>
      </c>
    </row>
    <row r="958" spans="1:21" ht="60" hidden="1" x14ac:dyDescent="0.25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8"/>
        <v>1.7219999999999999E-2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10">
        <f t="shared" si="103"/>
        <v>42060.913877314815</v>
      </c>
      <c r="U958" s="9">
        <f t="shared" si="104"/>
        <v>42120.872210648144</v>
      </c>
    </row>
    <row r="959" spans="1:21" ht="30" hidden="1" x14ac:dyDescent="0.25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8"/>
        <v>1.9416666666666665E-2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10">
        <f t="shared" si="103"/>
        <v>42660.552465277782</v>
      </c>
      <c r="U959" s="9">
        <f t="shared" si="104"/>
        <v>42691.594131944439</v>
      </c>
    </row>
    <row r="960" spans="1:21" ht="60" hidden="1" x14ac:dyDescent="0.25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8"/>
        <v>0.11328275684711328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10">
        <f t="shared" si="103"/>
        <v>42082.802812499998</v>
      </c>
      <c r="U960" s="9">
        <f t="shared" si="104"/>
        <v>42104.207638888889</v>
      </c>
    </row>
    <row r="961" spans="1:21" ht="60" hidden="1" x14ac:dyDescent="0.25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8"/>
        <v>0.3886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10">
        <f t="shared" si="103"/>
        <v>41993.174363425926</v>
      </c>
      <c r="U961" s="9">
        <f t="shared" si="104"/>
        <v>42023.174363425926</v>
      </c>
    </row>
    <row r="962" spans="1:21" ht="45" hidden="1" x14ac:dyDescent="0.25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98"/>
        <v>0.46100628930817611</v>
      </c>
      <c r="P962" s="7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10">
        <f t="shared" si="103"/>
        <v>42766.626793981486</v>
      </c>
      <c r="U962" s="9">
        <f t="shared" si="104"/>
        <v>42808.585127314815</v>
      </c>
    </row>
    <row r="963" spans="1:21" ht="45" hidden="1" x14ac:dyDescent="0.25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105">E963/D963</f>
        <v>0.42188421052631581</v>
      </c>
      <c r="P963" s="7">
        <f t="shared" ref="P963:P1026" si="106">E963/L963</f>
        <v>364.35454545454547</v>
      </c>
      <c r="Q963" t="str">
        <f t="shared" ref="Q963:Q1026" si="107">LEFT(N:N,SEARCH("/",N963)-1)</f>
        <v>technology</v>
      </c>
      <c r="R963" t="str">
        <f t="shared" ref="R963:R1026" si="108">RIGHT(N963,LEN(N963)-SEARCH("/",N963))</f>
        <v>wearables</v>
      </c>
      <c r="S963" s="9">
        <f t="shared" ref="S963:S1026" si="109">(((J963/60)/60)/24)+DATE(1970,1,1)</f>
        <v>42740.693692129629</v>
      </c>
      <c r="T963" s="10">
        <f t="shared" ref="T963:T1026" si="110">S963</f>
        <v>42740.693692129629</v>
      </c>
      <c r="U963" s="9">
        <f t="shared" ref="U963:U1026" si="111">(((I963/60)/60)/24)+DATE(1970,1,1)</f>
        <v>42786.791666666672</v>
      </c>
    </row>
    <row r="964" spans="1:21" ht="60" hidden="1" x14ac:dyDescent="0.25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105"/>
        <v>0.2848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10">
        <f t="shared" si="110"/>
        <v>42373.712418981479</v>
      </c>
      <c r="U964" s="9">
        <f t="shared" si="111"/>
        <v>42411.712418981479</v>
      </c>
    </row>
    <row r="965" spans="1:21" ht="30" hidden="1" x14ac:dyDescent="0.25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105"/>
        <v>1.0771428571428571E-2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10">
        <f t="shared" si="110"/>
        <v>42625.635636574079</v>
      </c>
      <c r="U965" s="9">
        <f t="shared" si="111"/>
        <v>42660.635636574079</v>
      </c>
    </row>
    <row r="966" spans="1:21" ht="60" hidden="1" x14ac:dyDescent="0.25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105"/>
        <v>7.9909090909090902E-3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10">
        <f t="shared" si="110"/>
        <v>42208.628692129627</v>
      </c>
      <c r="U966" s="9">
        <f t="shared" si="111"/>
        <v>42248.628692129627</v>
      </c>
    </row>
    <row r="967" spans="1:21" ht="60" hidden="1" x14ac:dyDescent="0.25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105"/>
        <v>1.192E-2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10">
        <f t="shared" si="110"/>
        <v>42637.016736111109</v>
      </c>
      <c r="U967" s="9">
        <f t="shared" si="111"/>
        <v>42669.165972222225</v>
      </c>
    </row>
    <row r="968" spans="1:21" ht="45" hidden="1" x14ac:dyDescent="0.25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105"/>
        <v>0.14799999999999999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10">
        <f t="shared" si="110"/>
        <v>42619.635787037041</v>
      </c>
      <c r="U968" s="9">
        <f t="shared" si="111"/>
        <v>42649.635787037041</v>
      </c>
    </row>
    <row r="969" spans="1:21" ht="45" hidden="1" x14ac:dyDescent="0.25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105"/>
        <v>0.17810000000000001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10">
        <f t="shared" si="110"/>
        <v>42422.254328703704</v>
      </c>
      <c r="U969" s="9">
        <f t="shared" si="111"/>
        <v>42482.21266203704</v>
      </c>
    </row>
    <row r="970" spans="1:21" ht="60" hidden="1" x14ac:dyDescent="0.25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105"/>
        <v>1.325E-2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10">
        <f t="shared" si="110"/>
        <v>41836.847615740742</v>
      </c>
      <c r="U970" s="9">
        <f t="shared" si="111"/>
        <v>41866.847615740742</v>
      </c>
    </row>
    <row r="971" spans="1:21" ht="30" hidden="1" x14ac:dyDescent="0.25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105"/>
        <v>0.46666666666666667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10">
        <f t="shared" si="110"/>
        <v>42742.30332175926</v>
      </c>
      <c r="U971" s="9">
        <f t="shared" si="111"/>
        <v>42775.30332175926</v>
      </c>
    </row>
    <row r="972" spans="1:21" ht="60" hidden="1" x14ac:dyDescent="0.25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105"/>
        <v>0.4592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10">
        <f t="shared" si="110"/>
        <v>42721.220520833333</v>
      </c>
      <c r="U972" s="9">
        <f t="shared" si="111"/>
        <v>42758.207638888889</v>
      </c>
    </row>
    <row r="973" spans="1:21" ht="60" hidden="1" x14ac:dyDescent="0.25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105"/>
        <v>2.2599999999999999E-3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10">
        <f t="shared" si="110"/>
        <v>42111.709027777775</v>
      </c>
      <c r="U973" s="9">
        <f t="shared" si="111"/>
        <v>42156.709027777775</v>
      </c>
    </row>
    <row r="974" spans="1:21" ht="45" hidden="1" x14ac:dyDescent="0.25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105"/>
        <v>0.34625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10">
        <f t="shared" si="110"/>
        <v>41856.865717592591</v>
      </c>
      <c r="U974" s="9">
        <f t="shared" si="111"/>
        <v>41886.290972222225</v>
      </c>
    </row>
    <row r="975" spans="1:21" ht="60" hidden="1" x14ac:dyDescent="0.25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105"/>
        <v>2.0549999999999999E-2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10">
        <f t="shared" si="110"/>
        <v>42257.014965277776</v>
      </c>
      <c r="U975" s="9">
        <f t="shared" si="111"/>
        <v>42317.056631944448</v>
      </c>
    </row>
    <row r="976" spans="1:21" ht="45" hidden="1" x14ac:dyDescent="0.25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105"/>
        <v>5.5999999999999999E-3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10">
        <f t="shared" si="110"/>
        <v>42424.749490740738</v>
      </c>
      <c r="U976" s="9">
        <f t="shared" si="111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105"/>
        <v>2.6069999999999999E-2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10">
        <f t="shared" si="110"/>
        <v>42489.696585648147</v>
      </c>
      <c r="U977" s="9">
        <f t="shared" si="111"/>
        <v>42549.696585648147</v>
      </c>
    </row>
    <row r="978" spans="1:21" ht="60" hidden="1" x14ac:dyDescent="0.25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105"/>
        <v>1.9259999999999999E-2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10">
        <f t="shared" si="110"/>
        <v>42185.058993055558</v>
      </c>
      <c r="U978" s="9">
        <f t="shared" si="111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105"/>
        <v>0.33666666666666667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10">
        <f t="shared" si="110"/>
        <v>42391.942094907412</v>
      </c>
      <c r="U979" s="9">
        <f t="shared" si="111"/>
        <v>42421.942094907412</v>
      </c>
    </row>
    <row r="980" spans="1:21" ht="45" hidden="1" x14ac:dyDescent="0.25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105"/>
        <v>0.5626326718299024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10">
        <f t="shared" si="110"/>
        <v>42395.309039351851</v>
      </c>
      <c r="U980" s="9">
        <f t="shared" si="111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105"/>
        <v>0.82817600000000002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10">
        <f t="shared" si="110"/>
        <v>42506.416990740734</v>
      </c>
      <c r="U981" s="9">
        <f t="shared" si="111"/>
        <v>42541.790972222225</v>
      </c>
    </row>
    <row r="982" spans="1:21" ht="60" hidden="1" x14ac:dyDescent="0.25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105"/>
        <v>0.14860000000000001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10">
        <f t="shared" si="110"/>
        <v>41928.904189814813</v>
      </c>
      <c r="U982" s="9">
        <f t="shared" si="111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105"/>
        <v>1.2375123751237513E-4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10">
        <f t="shared" si="110"/>
        <v>41830.947013888886</v>
      </c>
      <c r="U983" s="9">
        <f t="shared" si="111"/>
        <v>41860.947013888886</v>
      </c>
    </row>
    <row r="984" spans="1:21" ht="45" hidden="1" x14ac:dyDescent="0.25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105"/>
        <v>1.7142857142857143E-4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10">
        <f t="shared" si="110"/>
        <v>42615.753310185188</v>
      </c>
      <c r="U984" s="9">
        <f t="shared" si="111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105"/>
        <v>0.2950613611721471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10">
        <f t="shared" si="110"/>
        <v>42574.667650462965</v>
      </c>
      <c r="U985" s="9">
        <f t="shared" si="111"/>
        <v>42605.870833333334</v>
      </c>
    </row>
    <row r="986" spans="1:21" ht="90" hidden="1" x14ac:dyDescent="0.25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105"/>
        <v>1.06E-2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10">
        <f t="shared" si="110"/>
        <v>42061.11583333333</v>
      </c>
      <c r="U986" s="9">
        <f t="shared" si="111"/>
        <v>42091.074166666673</v>
      </c>
    </row>
    <row r="987" spans="1:21" ht="60" hidden="1" x14ac:dyDescent="0.25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105"/>
        <v>6.2933333333333327E-2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10">
        <f t="shared" si="110"/>
        <v>42339.967708333337</v>
      </c>
      <c r="U987" s="9">
        <f t="shared" si="111"/>
        <v>42369.958333333328</v>
      </c>
    </row>
    <row r="988" spans="1:21" ht="60" hidden="1" x14ac:dyDescent="0.25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105"/>
        <v>0.1275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10">
        <f t="shared" si="110"/>
        <v>42324.767361111109</v>
      </c>
      <c r="U988" s="9">
        <f t="shared" si="111"/>
        <v>42379</v>
      </c>
    </row>
    <row r="989" spans="1:21" ht="45" hidden="1" x14ac:dyDescent="0.25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105"/>
        <v>0.13220000000000001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10">
        <f t="shared" si="110"/>
        <v>41773.294560185182</v>
      </c>
      <c r="U989" s="9">
        <f t="shared" si="111"/>
        <v>41813.294560185182</v>
      </c>
    </row>
    <row r="990" spans="1:21" ht="60" hidden="1" x14ac:dyDescent="0.25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105"/>
        <v>0</v>
      </c>
      <c r="P990" s="7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10">
        <f t="shared" si="110"/>
        <v>42614.356770833328</v>
      </c>
      <c r="U990" s="9">
        <f t="shared" si="111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105"/>
        <v>0.16769999999999999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10">
        <f t="shared" si="110"/>
        <v>42611.933969907404</v>
      </c>
      <c r="U991" s="9">
        <f t="shared" si="111"/>
        <v>42641.933969907404</v>
      </c>
    </row>
    <row r="992" spans="1:21" ht="60" hidden="1" x14ac:dyDescent="0.25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105"/>
        <v>1.0399999999999999E-3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10">
        <f t="shared" si="110"/>
        <v>41855.784305555557</v>
      </c>
      <c r="U992" s="9">
        <f t="shared" si="111"/>
        <v>41885.784305555557</v>
      </c>
    </row>
    <row r="993" spans="1:21" ht="75" hidden="1" x14ac:dyDescent="0.25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105"/>
        <v>4.24E-2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10">
        <f t="shared" si="110"/>
        <v>42538.75680555556</v>
      </c>
      <c r="U993" s="9">
        <f t="shared" si="111"/>
        <v>42563.785416666666</v>
      </c>
    </row>
    <row r="994" spans="1:21" ht="45" hidden="1" x14ac:dyDescent="0.25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105"/>
        <v>4.6699999999999997E-3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10">
        <f t="shared" si="110"/>
        <v>42437.924988425926</v>
      </c>
      <c r="U994" s="9">
        <f t="shared" si="111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105"/>
        <v>0.25087142857142858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10">
        <f t="shared" si="110"/>
        <v>42652.964907407411</v>
      </c>
      <c r="U995" s="9">
        <f t="shared" si="111"/>
        <v>42686.208333333328</v>
      </c>
    </row>
    <row r="996" spans="1:21" ht="60" hidden="1" x14ac:dyDescent="0.25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105"/>
        <v>2.3345000000000001E-2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10">
        <f t="shared" si="110"/>
        <v>41921.263078703705</v>
      </c>
      <c r="U996" s="9">
        <f t="shared" si="111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105"/>
        <v>7.2599999999999998E-2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10">
        <f t="shared" si="110"/>
        <v>41947.940740740742</v>
      </c>
      <c r="U997" s="9">
        <f t="shared" si="111"/>
        <v>41972.666666666672</v>
      </c>
    </row>
    <row r="998" spans="1:21" ht="45" hidden="1" x14ac:dyDescent="0.25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105"/>
        <v>1.6250000000000001E-2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10">
        <f t="shared" si="110"/>
        <v>41817.866435185184</v>
      </c>
      <c r="U998" s="9">
        <f t="shared" si="111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105"/>
        <v>1.2999999999999999E-2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10">
        <f t="shared" si="110"/>
        <v>41941.10297453704</v>
      </c>
      <c r="U999" s="9">
        <f t="shared" si="111"/>
        <v>41971.144641203704</v>
      </c>
    </row>
    <row r="1000" spans="1:21" ht="45" hidden="1" x14ac:dyDescent="0.25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105"/>
        <v>0.58558333333333334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10">
        <f t="shared" si="110"/>
        <v>42282.168993055559</v>
      </c>
      <c r="U1000" s="9">
        <f t="shared" si="111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105"/>
        <v>7.7886666666666673E-2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10">
        <f t="shared" si="110"/>
        <v>41926.29965277778</v>
      </c>
      <c r="U1001" s="9">
        <f t="shared" si="111"/>
        <v>41956.334722222222</v>
      </c>
    </row>
    <row r="1002" spans="1:21" ht="45" x14ac:dyDescent="0.25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105"/>
        <v>2.2157147647256063E-2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10">
        <f t="shared" si="110"/>
        <v>42749.059722222228</v>
      </c>
      <c r="U1002" s="9">
        <f t="shared" si="111"/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105"/>
        <v>1.04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10">
        <f t="shared" si="110"/>
        <v>42720.720057870371</v>
      </c>
      <c r="U1003" s="9">
        <f t="shared" si="111"/>
        <v>42765.720057870371</v>
      </c>
    </row>
    <row r="1004" spans="1:21" ht="60" x14ac:dyDescent="0.25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105"/>
        <v>0.29602960296029601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10">
        <f t="shared" si="110"/>
        <v>42325.684189814812</v>
      </c>
      <c r="U1004" s="9">
        <f t="shared" si="111"/>
        <v>42355.249305555553</v>
      </c>
    </row>
    <row r="1005" spans="1:21" ht="45" x14ac:dyDescent="0.25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105"/>
        <v>0.16055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10">
        <f t="shared" si="110"/>
        <v>42780.709039351852</v>
      </c>
      <c r="U1005" s="9">
        <f t="shared" si="111"/>
        <v>42810.667372685188</v>
      </c>
    </row>
    <row r="1006" spans="1:21" ht="45" x14ac:dyDescent="0.25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105"/>
        <v>0.82208000000000003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10">
        <f t="shared" si="110"/>
        <v>42388.708645833336</v>
      </c>
      <c r="U1006" s="9">
        <f t="shared" si="111"/>
        <v>42418.708645833336</v>
      </c>
    </row>
    <row r="1007" spans="1:21" ht="45" x14ac:dyDescent="0.25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105"/>
        <v>0.75051000000000001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10">
        <f t="shared" si="110"/>
        <v>42276.624803240738</v>
      </c>
      <c r="U1007" s="9">
        <f t="shared" si="111"/>
        <v>42307.624803240738</v>
      </c>
    </row>
    <row r="1008" spans="1:21" ht="45" x14ac:dyDescent="0.25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105"/>
        <v>5.8500000000000003E-2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10">
        <f t="shared" si="110"/>
        <v>41977.040185185186</v>
      </c>
      <c r="U1008" s="9">
        <f t="shared" si="111"/>
        <v>41985.299305555556</v>
      </c>
    </row>
    <row r="1009" spans="1:21" ht="45" x14ac:dyDescent="0.25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105"/>
        <v>0.44319999999999998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10">
        <f t="shared" si="110"/>
        <v>42676.583599537036</v>
      </c>
      <c r="U1009" s="9">
        <f t="shared" si="111"/>
        <v>42718.6252662037</v>
      </c>
    </row>
    <row r="1010" spans="1:21" ht="60" x14ac:dyDescent="0.25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105"/>
        <v>2.6737967914438501E-3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10">
        <f t="shared" si="110"/>
        <v>42702.809201388889</v>
      </c>
      <c r="U1010" s="9">
        <f t="shared" si="111"/>
        <v>42732.809201388889</v>
      </c>
    </row>
    <row r="1011" spans="1:21" ht="60" x14ac:dyDescent="0.25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105"/>
        <v>0.1313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10">
        <f t="shared" si="110"/>
        <v>42510.604699074072</v>
      </c>
      <c r="U1011" s="9">
        <f t="shared" si="111"/>
        <v>42540.604699074072</v>
      </c>
    </row>
    <row r="1012" spans="1:21" ht="60" x14ac:dyDescent="0.25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105"/>
        <v>1.9088937093275488E-3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10">
        <f t="shared" si="110"/>
        <v>42561.829421296294</v>
      </c>
      <c r="U1012" s="9">
        <f t="shared" si="111"/>
        <v>42618.124305555553</v>
      </c>
    </row>
    <row r="1013" spans="1:21" ht="45" x14ac:dyDescent="0.25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105"/>
        <v>3.7499999999999999E-3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10">
        <f t="shared" si="110"/>
        <v>41946.898090277777</v>
      </c>
      <c r="U1013" s="9">
        <f t="shared" si="111"/>
        <v>41991.898090277777</v>
      </c>
    </row>
    <row r="1014" spans="1:21" ht="60" x14ac:dyDescent="0.25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105"/>
        <v>215.35021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10">
        <f t="shared" si="110"/>
        <v>42714.440416666665</v>
      </c>
      <c r="U1014" s="9">
        <f t="shared" si="111"/>
        <v>42759.440416666665</v>
      </c>
    </row>
    <row r="1015" spans="1:21" ht="60" x14ac:dyDescent="0.25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105"/>
        <v>0.34527999999999998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10">
        <f t="shared" si="110"/>
        <v>42339.833981481483</v>
      </c>
      <c r="U1015" s="9">
        <f t="shared" si="111"/>
        <v>42367.833333333328</v>
      </c>
    </row>
    <row r="1016" spans="1:21" ht="30" x14ac:dyDescent="0.25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105"/>
        <v>0.30599999999999999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10">
        <f t="shared" si="110"/>
        <v>41955.002488425926</v>
      </c>
      <c r="U1016" s="9">
        <f t="shared" si="111"/>
        <v>42005.002488425926</v>
      </c>
    </row>
    <row r="1017" spans="1:21" ht="45" x14ac:dyDescent="0.25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105"/>
        <v>2.6666666666666668E-2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10">
        <f t="shared" si="110"/>
        <v>42303.878414351857</v>
      </c>
      <c r="U1017" s="9">
        <f t="shared" si="111"/>
        <v>42333.920081018514</v>
      </c>
    </row>
    <row r="1018" spans="1:21" ht="45" x14ac:dyDescent="0.25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105"/>
        <v>2.8420000000000001E-2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10">
        <f t="shared" si="110"/>
        <v>42422.107129629629</v>
      </c>
      <c r="U1018" s="9">
        <f t="shared" si="111"/>
        <v>42467.065462962957</v>
      </c>
    </row>
    <row r="1019" spans="1:21" ht="60" x14ac:dyDescent="0.25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105"/>
        <v>0.22878799999999999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10">
        <f t="shared" si="110"/>
        <v>42289.675173611111</v>
      </c>
      <c r="U1019" s="9">
        <f t="shared" si="111"/>
        <v>42329.716840277775</v>
      </c>
    </row>
    <row r="1020" spans="1:21" ht="45" x14ac:dyDescent="0.25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105"/>
        <v>3.1050000000000001E-2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10">
        <f t="shared" si="110"/>
        <v>42535.492280092592</v>
      </c>
      <c r="U1020" s="9">
        <f t="shared" si="111"/>
        <v>42565.492280092592</v>
      </c>
    </row>
    <row r="1021" spans="1:21" ht="45" x14ac:dyDescent="0.25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105"/>
        <v>0.47333333333333333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10">
        <f t="shared" si="110"/>
        <v>42009.973946759259</v>
      </c>
      <c r="U1021" s="9">
        <f t="shared" si="111"/>
        <v>42039.973946759259</v>
      </c>
    </row>
    <row r="1022" spans="1:21" ht="60" hidden="1" x14ac:dyDescent="0.25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105"/>
        <v>2.0554838709677421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10">
        <f t="shared" si="110"/>
        <v>42127.069548611107</v>
      </c>
      <c r="U1022" s="9">
        <f t="shared" si="111"/>
        <v>42157.032638888893</v>
      </c>
    </row>
    <row r="1023" spans="1:21" ht="45" hidden="1" x14ac:dyDescent="0.25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105"/>
        <v>3.5180366666666667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10">
        <f t="shared" si="110"/>
        <v>42271.251979166671</v>
      </c>
      <c r="U1023" s="9">
        <f t="shared" si="111"/>
        <v>42294.166666666672</v>
      </c>
    </row>
    <row r="1024" spans="1:21" ht="30" hidden="1" x14ac:dyDescent="0.25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105"/>
        <v>1.149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10">
        <f t="shared" si="110"/>
        <v>42111.646724537044</v>
      </c>
      <c r="U1024" s="9">
        <f t="shared" si="111"/>
        <v>42141.646724537044</v>
      </c>
    </row>
    <row r="1025" spans="1:21" ht="45" hidden="1" x14ac:dyDescent="0.25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105"/>
        <v>2.3715000000000002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10">
        <f t="shared" si="110"/>
        <v>42145.919687500005</v>
      </c>
      <c r="U1025" s="9">
        <f t="shared" si="111"/>
        <v>42175.919687500005</v>
      </c>
    </row>
    <row r="1026" spans="1:21" ht="45" hidden="1" x14ac:dyDescent="0.25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105"/>
        <v>1.1863774999999999</v>
      </c>
      <c r="P1026" s="7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10">
        <f t="shared" si="110"/>
        <v>42370.580590277779</v>
      </c>
      <c r="U1026" s="9">
        <f t="shared" si="111"/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112">E1027/D1027</f>
        <v>1.099283142857143</v>
      </c>
      <c r="P1027" s="7">
        <f t="shared" ref="P1027:P1090" si="113">E1027/L1027</f>
        <v>71.848571428571432</v>
      </c>
      <c r="Q1027" t="str">
        <f t="shared" ref="Q1027:Q1090" si="114">LEFT(N:N,SEARCH("/",N1027)-1)</f>
        <v>music</v>
      </c>
      <c r="R1027" t="str">
        <f t="shared" ref="R1027:R1090" si="115">RIGHT(N1027,LEN(N1027)-SEARCH("/",N1027))</f>
        <v>electronic music</v>
      </c>
      <c r="S1027" s="9">
        <f t="shared" ref="S1027:S1090" si="116">(((J1027/60)/60)/24)+DATE(1970,1,1)</f>
        <v>42049.833761574075</v>
      </c>
      <c r="T1027" s="10">
        <f t="shared" ref="T1027:T1090" si="117">S1027</f>
        <v>42049.833761574075</v>
      </c>
      <c r="U1027" s="9">
        <f t="shared" ref="U1027:U1090" si="118">(((I1027/60)/60)/24)+DATE(1970,1,1)</f>
        <v>42079.792094907403</v>
      </c>
    </row>
    <row r="1028" spans="1:21" ht="60" hidden="1" x14ac:dyDescent="0.25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12"/>
        <v>1.0000828571428571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10">
        <f t="shared" si="117"/>
        <v>42426.407592592594</v>
      </c>
      <c r="U1028" s="9">
        <f t="shared" si="118"/>
        <v>42460.365925925929</v>
      </c>
    </row>
    <row r="1029" spans="1:21" ht="60" hidden="1" x14ac:dyDescent="0.25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12"/>
        <v>1.0309292094387414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10">
        <f t="shared" si="117"/>
        <v>41905.034108796295</v>
      </c>
      <c r="U1029" s="9">
        <f t="shared" si="118"/>
        <v>41935.034108796295</v>
      </c>
    </row>
    <row r="1030" spans="1:21" ht="45" hidden="1" x14ac:dyDescent="0.25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12"/>
        <v>1.1727000000000001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10">
        <f t="shared" si="117"/>
        <v>42755.627372685187</v>
      </c>
      <c r="U1030" s="9">
        <f t="shared" si="118"/>
        <v>42800.833333333328</v>
      </c>
    </row>
    <row r="1031" spans="1:21" ht="45" hidden="1" x14ac:dyDescent="0.25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12"/>
        <v>1.1175999999999999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10">
        <f t="shared" si="117"/>
        <v>42044.711886574078</v>
      </c>
      <c r="U1031" s="9">
        <f t="shared" si="118"/>
        <v>42098.915972222225</v>
      </c>
    </row>
    <row r="1032" spans="1:21" ht="30" hidden="1" x14ac:dyDescent="0.25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12"/>
        <v>3.4209999999999998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10">
        <f t="shared" si="117"/>
        <v>42611.483206018514</v>
      </c>
      <c r="U1032" s="9">
        <f t="shared" si="118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12"/>
        <v>1.0740000000000001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10">
        <f t="shared" si="117"/>
        <v>42324.764004629629</v>
      </c>
      <c r="U1033" s="9">
        <f t="shared" si="118"/>
        <v>42354.764004629629</v>
      </c>
    </row>
    <row r="1034" spans="1:21" hidden="1" x14ac:dyDescent="0.25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12"/>
        <v>1.0849703703703704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10">
        <f t="shared" si="117"/>
        <v>42514.666956018518</v>
      </c>
      <c r="U1034" s="9">
        <f t="shared" si="118"/>
        <v>42544.666956018518</v>
      </c>
    </row>
    <row r="1035" spans="1:21" ht="60" hidden="1" x14ac:dyDescent="0.25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12"/>
        <v>1.0286144578313252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10">
        <f t="shared" si="117"/>
        <v>42688.732407407413</v>
      </c>
      <c r="U1035" s="9">
        <f t="shared" si="118"/>
        <v>42716.732407407413</v>
      </c>
    </row>
    <row r="1036" spans="1:21" ht="45" hidden="1" x14ac:dyDescent="0.25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12"/>
        <v>1.3000180000000001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10">
        <f t="shared" si="117"/>
        <v>42555.166712962964</v>
      </c>
      <c r="U1036" s="9">
        <f t="shared" si="118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12"/>
        <v>1.0765217391304347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10">
        <f t="shared" si="117"/>
        <v>42016.641435185185</v>
      </c>
      <c r="U1037" s="9">
        <f t="shared" si="118"/>
        <v>42046.641435185185</v>
      </c>
    </row>
    <row r="1038" spans="1:21" ht="45" hidden="1" x14ac:dyDescent="0.25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12"/>
        <v>1.1236044444444444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10">
        <f t="shared" si="117"/>
        <v>41249.448958333334</v>
      </c>
      <c r="U1038" s="9">
        <f t="shared" si="118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12"/>
        <v>1.0209999999999999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10">
        <f t="shared" si="117"/>
        <v>42119.822476851856</v>
      </c>
      <c r="U1039" s="9">
        <f t="shared" si="118"/>
        <v>42142.208333333328</v>
      </c>
    </row>
    <row r="1040" spans="1:21" ht="45" hidden="1" x14ac:dyDescent="0.25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12"/>
        <v>1.4533333333333334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10">
        <f t="shared" si="117"/>
        <v>42418.231747685189</v>
      </c>
      <c r="U1040" s="9">
        <f t="shared" si="118"/>
        <v>42448.190081018518</v>
      </c>
    </row>
    <row r="1041" spans="1:21" ht="60" hidden="1" x14ac:dyDescent="0.25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12"/>
        <v>1.282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10">
        <f t="shared" si="117"/>
        <v>42692.109328703707</v>
      </c>
      <c r="U1041" s="9">
        <f t="shared" si="118"/>
        <v>42717.332638888889</v>
      </c>
    </row>
    <row r="1042" spans="1:21" ht="60" x14ac:dyDescent="0.25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12"/>
        <v>2.9411764705882353E-3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10">
        <f t="shared" si="117"/>
        <v>42579.708437499998</v>
      </c>
      <c r="U1042" s="9">
        <f t="shared" si="118"/>
        <v>42609.708437499998</v>
      </c>
    </row>
    <row r="1043" spans="1:21" ht="45" x14ac:dyDescent="0.25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12"/>
        <v>0</v>
      </c>
      <c r="P1043" s="7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10">
        <f t="shared" si="117"/>
        <v>41831.060092592597</v>
      </c>
      <c r="U1043" s="9">
        <f t="shared" si="118"/>
        <v>41851.060092592597</v>
      </c>
    </row>
    <row r="1044" spans="1:21" ht="60" x14ac:dyDescent="0.25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12"/>
        <v>1.5384615384615385E-2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10">
        <f t="shared" si="117"/>
        <v>41851.696157407408</v>
      </c>
      <c r="U1044" s="9">
        <f t="shared" si="118"/>
        <v>41894.416666666664</v>
      </c>
    </row>
    <row r="1045" spans="1:21" ht="45" x14ac:dyDescent="0.25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12"/>
        <v>8.5370000000000001E-2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10">
        <f t="shared" si="117"/>
        <v>42114.252951388888</v>
      </c>
      <c r="U1045" s="9">
        <f t="shared" si="118"/>
        <v>42144.252951388888</v>
      </c>
    </row>
    <row r="1046" spans="1:21" ht="60" x14ac:dyDescent="0.25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12"/>
        <v>8.571428571428571E-4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10">
        <f t="shared" si="117"/>
        <v>42011.925937499997</v>
      </c>
      <c r="U1046" s="9">
        <f t="shared" si="118"/>
        <v>42068.852083333331</v>
      </c>
    </row>
    <row r="1047" spans="1:21" ht="45" x14ac:dyDescent="0.25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12"/>
        <v>2.6599999999999999E-2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10">
        <f t="shared" si="117"/>
        <v>41844.874421296299</v>
      </c>
      <c r="U1047" s="9">
        <f t="shared" si="118"/>
        <v>41874.874421296299</v>
      </c>
    </row>
    <row r="1048" spans="1:21" ht="60" x14ac:dyDescent="0.25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12"/>
        <v>0</v>
      </c>
      <c r="P1048" s="7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10">
        <f t="shared" si="117"/>
        <v>42319.851388888885</v>
      </c>
      <c r="U1048" s="9">
        <f t="shared" si="118"/>
        <v>42364.851388888885</v>
      </c>
    </row>
    <row r="1049" spans="1:21" ht="45" x14ac:dyDescent="0.25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12"/>
        <v>5.0000000000000001E-4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10">
        <f t="shared" si="117"/>
        <v>41918.818460648145</v>
      </c>
      <c r="U1049" s="9">
        <f t="shared" si="118"/>
        <v>41948.860127314816</v>
      </c>
    </row>
    <row r="1050" spans="1:21" ht="60" x14ac:dyDescent="0.25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12"/>
        <v>1.4133333333333333E-2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10">
        <f t="shared" si="117"/>
        <v>42598.053113425922</v>
      </c>
      <c r="U1050" s="9">
        <f t="shared" si="118"/>
        <v>42638.053113425922</v>
      </c>
    </row>
    <row r="1051" spans="1:21" x14ac:dyDescent="0.25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12"/>
        <v>0</v>
      </c>
      <c r="P1051" s="7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10">
        <f t="shared" si="117"/>
        <v>42382.431076388893</v>
      </c>
      <c r="U1051" s="9">
        <f t="shared" si="118"/>
        <v>42412.431076388893</v>
      </c>
    </row>
    <row r="1052" spans="1:21" ht="30" x14ac:dyDescent="0.25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12"/>
        <v>0</v>
      </c>
      <c r="P1052" s="7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10">
        <f t="shared" si="117"/>
        <v>42231.7971875</v>
      </c>
      <c r="U1052" s="9">
        <f t="shared" si="118"/>
        <v>42261.7971875</v>
      </c>
    </row>
    <row r="1053" spans="1:21" ht="60" x14ac:dyDescent="0.25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12"/>
        <v>0</v>
      </c>
      <c r="P1053" s="7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10">
        <f t="shared" si="117"/>
        <v>41850.014178240745</v>
      </c>
      <c r="U1053" s="9">
        <f t="shared" si="118"/>
        <v>41878.014178240745</v>
      </c>
    </row>
    <row r="1054" spans="1:21" ht="75" x14ac:dyDescent="0.25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12"/>
        <v>0</v>
      </c>
      <c r="P1054" s="7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10">
        <f t="shared" si="117"/>
        <v>42483.797395833331</v>
      </c>
      <c r="U1054" s="9">
        <f t="shared" si="118"/>
        <v>42527.839583333334</v>
      </c>
    </row>
    <row r="1055" spans="1:21" ht="60" x14ac:dyDescent="0.25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12"/>
        <v>0.01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10">
        <f t="shared" si="117"/>
        <v>42775.172824074078</v>
      </c>
      <c r="U1055" s="9">
        <f t="shared" si="118"/>
        <v>42800.172824074078</v>
      </c>
    </row>
    <row r="1056" spans="1:21" ht="60" x14ac:dyDescent="0.25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12"/>
        <v>0</v>
      </c>
      <c r="P1056" s="7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10">
        <f t="shared" si="117"/>
        <v>41831.851840277777</v>
      </c>
      <c r="U1056" s="9">
        <f t="shared" si="118"/>
        <v>41861.916666666664</v>
      </c>
    </row>
    <row r="1057" spans="1:21" ht="60" x14ac:dyDescent="0.25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12"/>
        <v>0</v>
      </c>
      <c r="P1057" s="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10">
        <f t="shared" si="117"/>
        <v>42406.992418981477</v>
      </c>
      <c r="U1057" s="9">
        <f t="shared" si="118"/>
        <v>42436.992418981477</v>
      </c>
    </row>
    <row r="1058" spans="1:21" ht="60" x14ac:dyDescent="0.25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12"/>
        <v>0</v>
      </c>
      <c r="P1058" s="7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10">
        <f t="shared" si="117"/>
        <v>42058.719641203701</v>
      </c>
      <c r="U1058" s="9">
        <f t="shared" si="118"/>
        <v>42118.677974537044</v>
      </c>
    </row>
    <row r="1059" spans="1:21" ht="45" x14ac:dyDescent="0.25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12"/>
        <v>0</v>
      </c>
      <c r="P1059" s="7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10">
        <f t="shared" si="117"/>
        <v>42678.871331018512</v>
      </c>
      <c r="U1059" s="9">
        <f t="shared" si="118"/>
        <v>42708.912997685184</v>
      </c>
    </row>
    <row r="1060" spans="1:21" ht="60" x14ac:dyDescent="0.25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12"/>
        <v>0</v>
      </c>
      <c r="P1060" s="7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10">
        <f t="shared" si="117"/>
        <v>42047.900960648149</v>
      </c>
      <c r="U1060" s="9">
        <f t="shared" si="118"/>
        <v>42089</v>
      </c>
    </row>
    <row r="1061" spans="1:21" x14ac:dyDescent="0.25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12"/>
        <v>0</v>
      </c>
      <c r="P1061" s="7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10">
        <f t="shared" si="117"/>
        <v>42046.79</v>
      </c>
      <c r="U1061" s="9">
        <f t="shared" si="118"/>
        <v>42076.748333333337</v>
      </c>
    </row>
    <row r="1062" spans="1:21" ht="60" x14ac:dyDescent="0.25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12"/>
        <v>0.01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10">
        <f t="shared" si="117"/>
        <v>42079.913113425922</v>
      </c>
      <c r="U1062" s="9">
        <f t="shared" si="118"/>
        <v>42109.913113425922</v>
      </c>
    </row>
    <row r="1063" spans="1:21" ht="45" x14ac:dyDescent="0.25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12"/>
        <v>0</v>
      </c>
      <c r="P1063" s="7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10">
        <f t="shared" si="117"/>
        <v>42432.276712962965</v>
      </c>
      <c r="U1063" s="9">
        <f t="shared" si="118"/>
        <v>42492.041666666672</v>
      </c>
    </row>
    <row r="1064" spans="1:21" ht="30" x14ac:dyDescent="0.25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12"/>
        <v>0.95477386934673369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10">
        <f t="shared" si="117"/>
        <v>42556.807187500002</v>
      </c>
      <c r="U1064" s="9">
        <f t="shared" si="118"/>
        <v>42563.807187500002</v>
      </c>
    </row>
    <row r="1065" spans="1:21" ht="60" x14ac:dyDescent="0.25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12"/>
        <v>0</v>
      </c>
      <c r="P1065" s="7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10">
        <f t="shared" si="117"/>
        <v>42583.030810185184</v>
      </c>
      <c r="U1065" s="9">
        <f t="shared" si="118"/>
        <v>42613.030810185184</v>
      </c>
    </row>
    <row r="1066" spans="1:21" ht="60" hidden="1" x14ac:dyDescent="0.25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12"/>
        <v>8.9744444444444446E-2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10">
        <f t="shared" si="117"/>
        <v>41417.228043981479</v>
      </c>
      <c r="U1066" s="9">
        <f t="shared" si="118"/>
        <v>41462.228043981479</v>
      </c>
    </row>
    <row r="1067" spans="1:21" ht="60" hidden="1" x14ac:dyDescent="0.25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12"/>
        <v>2.7E-2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10">
        <f t="shared" si="117"/>
        <v>41661.381041666667</v>
      </c>
      <c r="U1067" s="9">
        <f t="shared" si="118"/>
        <v>41689.381041666667</v>
      </c>
    </row>
    <row r="1068" spans="1:21" ht="45" hidden="1" x14ac:dyDescent="0.25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12"/>
        <v>3.3673333333333333E-2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10">
        <f t="shared" si="117"/>
        <v>41445.962754629632</v>
      </c>
      <c r="U1068" s="9">
        <f t="shared" si="118"/>
        <v>41490.962754629632</v>
      </c>
    </row>
    <row r="1069" spans="1:21" ht="60" hidden="1" x14ac:dyDescent="0.25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12"/>
        <v>0.26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10">
        <f t="shared" si="117"/>
        <v>41599.855682870373</v>
      </c>
      <c r="U1069" s="9">
        <f t="shared" si="118"/>
        <v>41629.855682870373</v>
      </c>
    </row>
    <row r="1070" spans="1:21" ht="60" hidden="1" x14ac:dyDescent="0.25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12"/>
        <v>1.5E-3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10">
        <f t="shared" si="117"/>
        <v>42440.371111111104</v>
      </c>
      <c r="U1070" s="9">
        <f t="shared" si="118"/>
        <v>42470.329444444447</v>
      </c>
    </row>
    <row r="1071" spans="1:21" ht="45" hidden="1" x14ac:dyDescent="0.25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12"/>
        <v>0.38636363636363635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10">
        <f t="shared" si="117"/>
        <v>41572.229849537034</v>
      </c>
      <c r="U1071" s="9">
        <f t="shared" si="118"/>
        <v>41604.271516203706</v>
      </c>
    </row>
    <row r="1072" spans="1:21" ht="45" hidden="1" x14ac:dyDescent="0.25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12"/>
        <v>7.0000000000000001E-3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10">
        <f t="shared" si="117"/>
        <v>41163.011828703704</v>
      </c>
      <c r="U1072" s="9">
        <f t="shared" si="118"/>
        <v>41183.011828703704</v>
      </c>
    </row>
    <row r="1073" spans="1:21" ht="60" hidden="1" x14ac:dyDescent="0.25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12"/>
        <v>0</v>
      </c>
      <c r="P1073" s="7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10">
        <f t="shared" si="117"/>
        <v>42295.753391203703</v>
      </c>
      <c r="U1073" s="9">
        <f t="shared" si="118"/>
        <v>42325.795057870375</v>
      </c>
    </row>
    <row r="1074" spans="1:21" ht="60" hidden="1" x14ac:dyDescent="0.25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12"/>
        <v>6.8000000000000005E-4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10">
        <f t="shared" si="117"/>
        <v>41645.832141203704</v>
      </c>
      <c r="U1074" s="9">
        <f t="shared" si="118"/>
        <v>41675.832141203704</v>
      </c>
    </row>
    <row r="1075" spans="1:21" ht="45" hidden="1" x14ac:dyDescent="0.25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12"/>
        <v>1.3333333333333334E-2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10">
        <f t="shared" si="117"/>
        <v>40802.964594907404</v>
      </c>
      <c r="U1075" s="9">
        <f t="shared" si="118"/>
        <v>40832.964594907404</v>
      </c>
    </row>
    <row r="1076" spans="1:21" ht="60" hidden="1" x14ac:dyDescent="0.25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12"/>
        <v>6.3092592592592589E-2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10">
        <f t="shared" si="117"/>
        <v>41613.172974537039</v>
      </c>
      <c r="U1076" s="9">
        <f t="shared" si="118"/>
        <v>41643.172974537039</v>
      </c>
    </row>
    <row r="1077" spans="1:21" ht="45" hidden="1" x14ac:dyDescent="0.25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12"/>
        <v>4.4999999999999998E-2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10">
        <f t="shared" si="117"/>
        <v>41005.904120370367</v>
      </c>
      <c r="U1077" s="9">
        <f t="shared" si="118"/>
        <v>41035.904120370367</v>
      </c>
    </row>
    <row r="1078" spans="1:21" ht="45" hidden="1" x14ac:dyDescent="0.25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12"/>
        <v>0.62765333333333329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10">
        <f t="shared" si="117"/>
        <v>41838.377893518518</v>
      </c>
      <c r="U1078" s="9">
        <f t="shared" si="118"/>
        <v>41893.377893518518</v>
      </c>
    </row>
    <row r="1079" spans="1:21" ht="45" hidden="1" x14ac:dyDescent="0.25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12"/>
        <v>0.29376000000000002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10">
        <f t="shared" si="117"/>
        <v>42353.16679398148</v>
      </c>
      <c r="U1079" s="9">
        <f t="shared" si="118"/>
        <v>42383.16679398148</v>
      </c>
    </row>
    <row r="1080" spans="1:21" ht="60" hidden="1" x14ac:dyDescent="0.25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12"/>
        <v>7.4999999999999997E-2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10">
        <f t="shared" si="117"/>
        <v>40701.195844907408</v>
      </c>
      <c r="U1080" s="9">
        <f t="shared" si="118"/>
        <v>40746.195844907408</v>
      </c>
    </row>
    <row r="1081" spans="1:21" ht="60" hidden="1" x14ac:dyDescent="0.25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12"/>
        <v>2.6076923076923077E-2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10">
        <f t="shared" si="117"/>
        <v>42479.566388888896</v>
      </c>
      <c r="U1081" s="9">
        <f t="shared" si="118"/>
        <v>42504.566388888896</v>
      </c>
    </row>
    <row r="1082" spans="1:21" ht="45" hidden="1" x14ac:dyDescent="0.25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12"/>
        <v>9.1050000000000006E-2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10">
        <f t="shared" si="117"/>
        <v>41740.138113425928</v>
      </c>
      <c r="U1082" s="9">
        <f t="shared" si="118"/>
        <v>41770.138113425928</v>
      </c>
    </row>
    <row r="1083" spans="1:21" ht="45" hidden="1" x14ac:dyDescent="0.25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12"/>
        <v>1.7647058823529413E-4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10">
        <f t="shared" si="117"/>
        <v>42002.926990740743</v>
      </c>
      <c r="U1083" s="9">
        <f t="shared" si="118"/>
        <v>42032.926990740743</v>
      </c>
    </row>
    <row r="1084" spans="1:21" ht="45" hidden="1" x14ac:dyDescent="0.25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12"/>
        <v>5.5999999999999999E-3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10">
        <f t="shared" si="117"/>
        <v>41101.906111111115</v>
      </c>
      <c r="U1084" s="9">
        <f t="shared" si="118"/>
        <v>41131.906111111115</v>
      </c>
    </row>
    <row r="1085" spans="1:21" ht="60" hidden="1" x14ac:dyDescent="0.25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12"/>
        <v>8.2000000000000007E-3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10">
        <f t="shared" si="117"/>
        <v>41793.659525462965</v>
      </c>
      <c r="U1085" s="9">
        <f t="shared" si="118"/>
        <v>41853.659525462965</v>
      </c>
    </row>
    <row r="1086" spans="1:21" hidden="1" x14ac:dyDescent="0.25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12"/>
        <v>0</v>
      </c>
      <c r="P1086" s="7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10">
        <f t="shared" si="117"/>
        <v>41829.912083333329</v>
      </c>
      <c r="U1086" s="9">
        <f t="shared" si="118"/>
        <v>41859.912083333329</v>
      </c>
    </row>
    <row r="1087" spans="1:21" ht="45" hidden="1" x14ac:dyDescent="0.25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12"/>
        <v>3.4200000000000001E-2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10">
        <f t="shared" si="117"/>
        <v>42413.671006944445</v>
      </c>
      <c r="U1087" s="9">
        <f t="shared" si="118"/>
        <v>42443.629340277781</v>
      </c>
    </row>
    <row r="1088" spans="1:21" hidden="1" x14ac:dyDescent="0.25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12"/>
        <v>8.3333333333333339E-4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10">
        <f t="shared" si="117"/>
        <v>41845.866793981484</v>
      </c>
      <c r="U1088" s="9">
        <f t="shared" si="118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12"/>
        <v>0</v>
      </c>
      <c r="P1089" s="7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10">
        <f t="shared" si="117"/>
        <v>41775.713969907411</v>
      </c>
      <c r="U1089" s="9">
        <f t="shared" si="118"/>
        <v>41805.713969907411</v>
      </c>
    </row>
    <row r="1090" spans="1:21" ht="45" hidden="1" x14ac:dyDescent="0.25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12"/>
        <v>0.14182977777777778</v>
      </c>
      <c r="P1090" s="7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10">
        <f t="shared" si="117"/>
        <v>41723.799386574072</v>
      </c>
      <c r="U1090" s="9">
        <f t="shared" si="118"/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19">E1091/D1091</f>
        <v>7.8266666666666665E-2</v>
      </c>
      <c r="P1091" s="7">
        <f t="shared" ref="P1091:P1154" si="120">E1091/L1091</f>
        <v>23.959183673469386</v>
      </c>
      <c r="Q1091" t="str">
        <f t="shared" ref="Q1091:Q1154" si="121">LEFT(N:N,SEARCH("/",N1091)-1)</f>
        <v>games</v>
      </c>
      <c r="R1091" t="str">
        <f t="shared" ref="R1091:R1154" si="122">RIGHT(N1091,LEN(N1091)-SEARCH("/",N1091))</f>
        <v>video games</v>
      </c>
      <c r="S1091" s="9">
        <f t="shared" ref="S1091:S1154" si="123">(((J1091/60)/60)/24)+DATE(1970,1,1)</f>
        <v>42151.189525462964</v>
      </c>
      <c r="T1091" s="10">
        <f t="shared" ref="T1091:T1154" si="124">S1091</f>
        <v>42151.189525462964</v>
      </c>
      <c r="U1091" s="9">
        <f t="shared" ref="U1091:U1154" si="125">(((I1091/60)/60)/24)+DATE(1970,1,1)</f>
        <v>42181.189525462964</v>
      </c>
    </row>
    <row r="1092" spans="1:21" ht="60" hidden="1" x14ac:dyDescent="0.25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19"/>
        <v>3.8464497269020693E-4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10">
        <f t="shared" si="124"/>
        <v>42123.185798611114</v>
      </c>
      <c r="U1092" s="9">
        <f t="shared" si="125"/>
        <v>42153.185798611114</v>
      </c>
    </row>
    <row r="1093" spans="1:21" ht="60" hidden="1" x14ac:dyDescent="0.25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19"/>
        <v>0.125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10">
        <f t="shared" si="124"/>
        <v>42440.820277777777</v>
      </c>
      <c r="U1093" s="9">
        <f t="shared" si="125"/>
        <v>42470.778611111105</v>
      </c>
    </row>
    <row r="1094" spans="1:21" ht="60" hidden="1" x14ac:dyDescent="0.25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19"/>
        <v>1.0500000000000001E-2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10">
        <f t="shared" si="124"/>
        <v>41250.025902777779</v>
      </c>
      <c r="U1094" s="9">
        <f t="shared" si="125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19"/>
        <v>0.14083333333333334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10">
        <f t="shared" si="124"/>
        <v>42396.973807870367</v>
      </c>
      <c r="U1095" s="9">
        <f t="shared" si="125"/>
        <v>42411.973807870367</v>
      </c>
    </row>
    <row r="1096" spans="1:21" ht="60" hidden="1" x14ac:dyDescent="0.25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19"/>
        <v>0.18300055555555556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10">
        <f t="shared" si="124"/>
        <v>40795.713344907403</v>
      </c>
      <c r="U1096" s="9">
        <f t="shared" si="125"/>
        <v>40825.713344907403</v>
      </c>
    </row>
    <row r="1097" spans="1:21" ht="60" hidden="1" x14ac:dyDescent="0.25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19"/>
        <v>5.0347999999999997E-2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10">
        <f t="shared" si="124"/>
        <v>41486.537268518521</v>
      </c>
      <c r="U1097" s="9">
        <f t="shared" si="125"/>
        <v>41516.537268518521</v>
      </c>
    </row>
    <row r="1098" spans="1:21" ht="60" hidden="1" x14ac:dyDescent="0.25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19"/>
        <v>0.17933333333333334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10">
        <f t="shared" si="124"/>
        <v>41885.51798611111</v>
      </c>
      <c r="U1098" s="9">
        <f t="shared" si="125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19"/>
        <v>4.6999999999999999E-4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10">
        <f t="shared" si="124"/>
        <v>41660.792557870373</v>
      </c>
      <c r="U1099" s="9">
        <f t="shared" si="125"/>
        <v>41700.792557870373</v>
      </c>
    </row>
    <row r="1100" spans="1:21" ht="30" hidden="1" x14ac:dyDescent="0.25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19"/>
        <v>7.2120000000000004E-2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10">
        <f t="shared" si="124"/>
        <v>41712.762673611112</v>
      </c>
      <c r="U1100" s="9">
        <f t="shared" si="125"/>
        <v>41742.762673611112</v>
      </c>
    </row>
    <row r="1101" spans="1:21" ht="60" hidden="1" x14ac:dyDescent="0.25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19"/>
        <v>5.0000000000000001E-3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10">
        <f t="shared" si="124"/>
        <v>42107.836435185185</v>
      </c>
      <c r="U1101" s="9">
        <f t="shared" si="125"/>
        <v>42137.836435185185</v>
      </c>
    </row>
    <row r="1102" spans="1:21" ht="45" hidden="1" x14ac:dyDescent="0.25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19"/>
        <v>2.5000000000000001E-2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10">
        <f t="shared" si="124"/>
        <v>42384.110775462963</v>
      </c>
      <c r="U1102" s="9">
        <f t="shared" si="125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19"/>
        <v>4.0999999999999999E-4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10">
        <f t="shared" si="124"/>
        <v>42538.77243055556</v>
      </c>
      <c r="U1103" s="9">
        <f t="shared" si="125"/>
        <v>42565.758333333331</v>
      </c>
    </row>
    <row r="1104" spans="1:21" ht="60" hidden="1" x14ac:dyDescent="0.25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19"/>
        <v>5.3124999999999999E-2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10">
        <f t="shared" si="124"/>
        <v>41577.045428240745</v>
      </c>
      <c r="U1104" s="9">
        <f t="shared" si="125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19"/>
        <v>1.6199999999999999E-2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10">
        <f t="shared" si="124"/>
        <v>42479.22210648148</v>
      </c>
      <c r="U1105" s="9">
        <f t="shared" si="125"/>
        <v>42539.22210648148</v>
      </c>
    </row>
    <row r="1106" spans="1:21" ht="60" hidden="1" x14ac:dyDescent="0.25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19"/>
        <v>4.9516666666666667E-2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10">
        <f t="shared" si="124"/>
        <v>41771.40996527778</v>
      </c>
      <c r="U1106" s="9">
        <f t="shared" si="125"/>
        <v>41801.40996527778</v>
      </c>
    </row>
    <row r="1107" spans="1:21" ht="60" hidden="1" x14ac:dyDescent="0.25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19"/>
        <v>1.5900000000000001E-3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10">
        <f t="shared" si="124"/>
        <v>41692.135729166665</v>
      </c>
      <c r="U1107" s="9">
        <f t="shared" si="125"/>
        <v>41722.0940625</v>
      </c>
    </row>
    <row r="1108" spans="1:21" ht="45" hidden="1" x14ac:dyDescent="0.25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19"/>
        <v>0.41249999999999998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10">
        <f t="shared" si="124"/>
        <v>40973.740451388891</v>
      </c>
      <c r="U1108" s="9">
        <f t="shared" si="125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19"/>
        <v>0</v>
      </c>
      <c r="P1109" s="7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10">
        <f t="shared" si="124"/>
        <v>41813.861388888887</v>
      </c>
      <c r="U1109" s="9">
        <f t="shared" si="125"/>
        <v>41843.861388888887</v>
      </c>
    </row>
    <row r="1110" spans="1:21" ht="60" hidden="1" x14ac:dyDescent="0.25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19"/>
        <v>2.93E-2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10">
        <f t="shared" si="124"/>
        <v>40952.636979166666</v>
      </c>
      <c r="U1110" s="9">
        <f t="shared" si="125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19"/>
        <v>4.4999999999999997E-3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10">
        <f t="shared" si="124"/>
        <v>42662.752199074079</v>
      </c>
      <c r="U1111" s="9">
        <f t="shared" si="125"/>
        <v>42692.793865740736</v>
      </c>
    </row>
    <row r="1112" spans="1:21" ht="60" hidden="1" x14ac:dyDescent="0.25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19"/>
        <v>5.1000000000000004E-3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10">
        <f t="shared" si="124"/>
        <v>41220.933124999996</v>
      </c>
      <c r="U1112" s="9">
        <f t="shared" si="125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19"/>
        <v>4.0000000000000002E-4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10">
        <f t="shared" si="124"/>
        <v>42347.203587962969</v>
      </c>
      <c r="U1113" s="9">
        <f t="shared" si="125"/>
        <v>42377.203587962969</v>
      </c>
    </row>
    <row r="1114" spans="1:21" ht="45" hidden="1" x14ac:dyDescent="0.25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19"/>
        <v>0.35537409090909089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10">
        <f t="shared" si="124"/>
        <v>41963.759386574078</v>
      </c>
      <c r="U1114" s="9">
        <f t="shared" si="125"/>
        <v>42023.354166666672</v>
      </c>
    </row>
    <row r="1115" spans="1:21" ht="60" hidden="1" x14ac:dyDescent="0.25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19"/>
        <v>5.0000000000000001E-3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10">
        <f t="shared" si="124"/>
        <v>41835.977083333331</v>
      </c>
      <c r="U1115" s="9">
        <f t="shared" si="125"/>
        <v>41865.977083333331</v>
      </c>
    </row>
    <row r="1116" spans="1:21" ht="60" hidden="1" x14ac:dyDescent="0.25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19"/>
        <v>1.6666666666666668E-3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10">
        <f t="shared" si="124"/>
        <v>41526.345914351856</v>
      </c>
      <c r="U1116" s="9">
        <f t="shared" si="125"/>
        <v>41556.345914351856</v>
      </c>
    </row>
    <row r="1117" spans="1:21" ht="60" hidden="1" x14ac:dyDescent="0.25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19"/>
        <v>1.325E-3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10">
        <f t="shared" si="124"/>
        <v>42429.695543981477</v>
      </c>
      <c r="U1117" s="9">
        <f t="shared" si="125"/>
        <v>42459.653877314813</v>
      </c>
    </row>
    <row r="1118" spans="1:21" ht="45" hidden="1" x14ac:dyDescent="0.25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19"/>
        <v>3.5704000000000004E-4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10">
        <f t="shared" si="124"/>
        <v>41009.847314814811</v>
      </c>
      <c r="U1118" s="9">
        <f t="shared" si="125"/>
        <v>41069.847314814811</v>
      </c>
    </row>
    <row r="1119" spans="1:21" ht="45" hidden="1" x14ac:dyDescent="0.25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19"/>
        <v>8.3000000000000004E-2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10">
        <f t="shared" si="124"/>
        <v>42333.598530092597</v>
      </c>
      <c r="U1119" s="9">
        <f t="shared" si="125"/>
        <v>42363.598530092597</v>
      </c>
    </row>
    <row r="1120" spans="1:21" ht="60" hidden="1" x14ac:dyDescent="0.25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19"/>
        <v>2.4222222222222221E-2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10">
        <f t="shared" si="124"/>
        <v>41704.16642361111</v>
      </c>
      <c r="U1120" s="9">
        <f t="shared" si="125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19"/>
        <v>2.3809523809523812E-3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10">
        <f t="shared" si="124"/>
        <v>41722.792407407411</v>
      </c>
      <c r="U1121" s="9">
        <f t="shared" si="125"/>
        <v>41735.792407407411</v>
      </c>
    </row>
    <row r="1122" spans="1:21" ht="45" hidden="1" x14ac:dyDescent="0.25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19"/>
        <v>0</v>
      </c>
      <c r="P1122" s="7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10">
        <f t="shared" si="124"/>
        <v>40799.872685185182</v>
      </c>
      <c r="U1122" s="9">
        <f t="shared" si="125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19"/>
        <v>1.16E-4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10">
        <f t="shared" si="124"/>
        <v>42412.934212962966</v>
      </c>
      <c r="U1123" s="9">
        <f t="shared" si="125"/>
        <v>42442.892546296294</v>
      </c>
    </row>
    <row r="1124" spans="1:21" ht="60" hidden="1" x14ac:dyDescent="0.25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19"/>
        <v>0</v>
      </c>
      <c r="P1124" s="7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10">
        <f t="shared" si="124"/>
        <v>41410.703993055555</v>
      </c>
      <c r="U1124" s="9">
        <f t="shared" si="125"/>
        <v>41424.703993055555</v>
      </c>
    </row>
    <row r="1125" spans="1:21" ht="60" hidden="1" x14ac:dyDescent="0.25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19"/>
        <v>2.2000000000000001E-3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10">
        <f t="shared" si="124"/>
        <v>41718.5237037037</v>
      </c>
      <c r="U1125" s="9">
        <f t="shared" si="125"/>
        <v>41748.5237037037</v>
      </c>
    </row>
    <row r="1126" spans="1:21" ht="60" hidden="1" x14ac:dyDescent="0.25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19"/>
        <v>4.7222222222222223E-3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10">
        <f t="shared" si="124"/>
        <v>42094.667256944449</v>
      </c>
      <c r="U1126" s="9">
        <f t="shared" si="125"/>
        <v>42124.667256944449</v>
      </c>
    </row>
    <row r="1127" spans="1:21" ht="60" hidden="1" x14ac:dyDescent="0.25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19"/>
        <v>0</v>
      </c>
      <c r="P1127" s="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10">
        <f t="shared" si="124"/>
        <v>42212.624189814815</v>
      </c>
      <c r="U1127" s="9">
        <f t="shared" si="125"/>
        <v>42272.624189814815</v>
      </c>
    </row>
    <row r="1128" spans="1:21" ht="45" hidden="1" x14ac:dyDescent="0.25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19"/>
        <v>5.0000000000000001E-3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10">
        <f t="shared" si="124"/>
        <v>42535.327476851846</v>
      </c>
      <c r="U1128" s="9">
        <f t="shared" si="125"/>
        <v>42565.327476851846</v>
      </c>
    </row>
    <row r="1129" spans="1:21" ht="60" hidden="1" x14ac:dyDescent="0.25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19"/>
        <v>1.6714285714285713E-2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10">
        <f t="shared" si="124"/>
        <v>41926.854166666664</v>
      </c>
      <c r="U1129" s="9">
        <f t="shared" si="125"/>
        <v>41957.895833333328</v>
      </c>
    </row>
    <row r="1130" spans="1:21" hidden="1" x14ac:dyDescent="0.25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19"/>
        <v>1E-3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10">
        <f t="shared" si="124"/>
        <v>41828.649502314816</v>
      </c>
      <c r="U1130" s="9">
        <f t="shared" si="125"/>
        <v>41858.649502314816</v>
      </c>
    </row>
    <row r="1131" spans="1:21" ht="45" hidden="1" x14ac:dyDescent="0.25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19"/>
        <v>1.0499999999999999E-3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10">
        <f t="shared" si="124"/>
        <v>42496.264965277776</v>
      </c>
      <c r="U1131" s="9">
        <f t="shared" si="125"/>
        <v>42526.264965277776</v>
      </c>
    </row>
    <row r="1132" spans="1:21" ht="60" hidden="1" x14ac:dyDescent="0.25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19"/>
        <v>2.2000000000000001E-3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10">
        <f t="shared" si="124"/>
        <v>41908.996527777781</v>
      </c>
      <c r="U1132" s="9">
        <f t="shared" si="125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19"/>
        <v>0</v>
      </c>
      <c r="P1133" s="7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10">
        <f t="shared" si="124"/>
        <v>42332.908194444448</v>
      </c>
      <c r="U1133" s="9">
        <f t="shared" si="125"/>
        <v>42362.908194444448</v>
      </c>
    </row>
    <row r="1134" spans="1:21" ht="45" hidden="1" x14ac:dyDescent="0.25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19"/>
        <v>0.14380000000000001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10">
        <f t="shared" si="124"/>
        <v>42706.115405092598</v>
      </c>
      <c r="U1134" s="9">
        <f t="shared" si="125"/>
        <v>42736.115405092598</v>
      </c>
    </row>
    <row r="1135" spans="1:21" ht="60" hidden="1" x14ac:dyDescent="0.25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19"/>
        <v>6.6666666666666671E-3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10">
        <f t="shared" si="124"/>
        <v>41821.407187500001</v>
      </c>
      <c r="U1135" s="9">
        <f t="shared" si="125"/>
        <v>41851.407187500001</v>
      </c>
    </row>
    <row r="1136" spans="1:21" ht="45" hidden="1" x14ac:dyDescent="0.25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19"/>
        <v>4.0000000000000003E-5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10">
        <f t="shared" si="124"/>
        <v>41958.285046296296</v>
      </c>
      <c r="U1136" s="9">
        <f t="shared" si="125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19"/>
        <v>0.05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10">
        <f t="shared" si="124"/>
        <v>42558.989513888882</v>
      </c>
      <c r="U1137" s="9">
        <f t="shared" si="125"/>
        <v>42588.989513888882</v>
      </c>
    </row>
    <row r="1138" spans="1:21" ht="45" hidden="1" x14ac:dyDescent="0.25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19"/>
        <v>6.4439140811455853E-2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10">
        <f t="shared" si="124"/>
        <v>42327.671631944439</v>
      </c>
      <c r="U1138" s="9">
        <f t="shared" si="125"/>
        <v>42357.671631944439</v>
      </c>
    </row>
    <row r="1139" spans="1:21" ht="60" hidden="1" x14ac:dyDescent="0.25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19"/>
        <v>0.39500000000000002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10">
        <f t="shared" si="124"/>
        <v>42453.819687499999</v>
      </c>
      <c r="U1139" s="9">
        <f t="shared" si="125"/>
        <v>42483.819687499999</v>
      </c>
    </row>
    <row r="1140" spans="1:21" ht="60" hidden="1" x14ac:dyDescent="0.25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19"/>
        <v>3.5714285714285713E-3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10">
        <f t="shared" si="124"/>
        <v>42736.9066087963</v>
      </c>
      <c r="U1140" s="9">
        <f t="shared" si="125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19"/>
        <v>6.2500000000000001E-4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10">
        <f t="shared" si="124"/>
        <v>41975.347523148142</v>
      </c>
      <c r="U1141" s="9">
        <f t="shared" si="125"/>
        <v>42005.347523148142</v>
      </c>
    </row>
    <row r="1142" spans="1:21" ht="45" hidden="1" x14ac:dyDescent="0.25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19"/>
        <v>0</v>
      </c>
      <c r="P1142" s="7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10">
        <f t="shared" si="124"/>
        <v>42192.462048611109</v>
      </c>
      <c r="U1142" s="9">
        <f t="shared" si="125"/>
        <v>42222.462048611109</v>
      </c>
    </row>
    <row r="1143" spans="1:21" hidden="1" x14ac:dyDescent="0.25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19"/>
        <v>0</v>
      </c>
      <c r="P1143" s="7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10">
        <f t="shared" si="124"/>
        <v>42164.699652777781</v>
      </c>
      <c r="U1143" s="9">
        <f t="shared" si="125"/>
        <v>42194.699652777781</v>
      </c>
    </row>
    <row r="1144" spans="1:21" ht="45" hidden="1" x14ac:dyDescent="0.25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19"/>
        <v>0</v>
      </c>
      <c r="P1144" s="7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10">
        <f t="shared" si="124"/>
        <v>42022.006099537044</v>
      </c>
      <c r="U1144" s="9">
        <f t="shared" si="125"/>
        <v>42052.006099537044</v>
      </c>
    </row>
    <row r="1145" spans="1:21" ht="60" hidden="1" x14ac:dyDescent="0.25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19"/>
        <v>4.1333333333333335E-3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10">
        <f t="shared" si="124"/>
        <v>42325.19358796296</v>
      </c>
      <c r="U1145" s="9">
        <f t="shared" si="125"/>
        <v>42355.19358796296</v>
      </c>
    </row>
    <row r="1146" spans="1:21" ht="45" hidden="1" x14ac:dyDescent="0.25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9"/>
        <v>0</v>
      </c>
      <c r="P1146" s="7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10">
        <f t="shared" si="124"/>
        <v>42093.181944444441</v>
      </c>
      <c r="U1146" s="9">
        <f t="shared" si="125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19"/>
        <v>1.25E-3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10">
        <f t="shared" si="124"/>
        <v>41854.747592592597</v>
      </c>
      <c r="U1147" s="9">
        <f t="shared" si="125"/>
        <v>41914.747592592597</v>
      </c>
    </row>
    <row r="1148" spans="1:21" ht="45" hidden="1" x14ac:dyDescent="0.25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19"/>
        <v>8.8333333333333333E-2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10">
        <f t="shared" si="124"/>
        <v>41723.9533912037</v>
      </c>
      <c r="U1148" s="9">
        <f t="shared" si="125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19"/>
        <v>0</v>
      </c>
      <c r="P1149" s="7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10">
        <f t="shared" si="124"/>
        <v>41871.972025462965</v>
      </c>
      <c r="U1149" s="9">
        <f t="shared" si="125"/>
        <v>41931.972025462965</v>
      </c>
    </row>
    <row r="1150" spans="1:21" ht="30" hidden="1" x14ac:dyDescent="0.25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19"/>
        <v>4.8666666666666667E-3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10">
        <f t="shared" si="124"/>
        <v>42675.171076388884</v>
      </c>
      <c r="U1150" s="9">
        <f t="shared" si="125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19"/>
        <v>1.5E-3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10">
        <f t="shared" si="124"/>
        <v>42507.71025462963</v>
      </c>
      <c r="U1151" s="9">
        <f t="shared" si="125"/>
        <v>42537.71025462963</v>
      </c>
    </row>
    <row r="1152" spans="1:21" ht="30" hidden="1" x14ac:dyDescent="0.25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19"/>
        <v>0.1008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10">
        <f t="shared" si="124"/>
        <v>42317.954571759255</v>
      </c>
      <c r="U1152" s="9">
        <f t="shared" si="125"/>
        <v>42377.954571759255</v>
      </c>
    </row>
    <row r="1153" spans="1:21" ht="60" hidden="1" x14ac:dyDescent="0.25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19"/>
        <v>0</v>
      </c>
      <c r="P1153" s="7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10">
        <f t="shared" si="124"/>
        <v>42224.102581018517</v>
      </c>
      <c r="U1153" s="9">
        <f t="shared" si="125"/>
        <v>42254.102581018517</v>
      </c>
    </row>
    <row r="1154" spans="1:21" hidden="1" x14ac:dyDescent="0.25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19"/>
        <v>5.6937500000000002E-2</v>
      </c>
      <c r="P1154" s="7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10">
        <f t="shared" si="124"/>
        <v>42109.709629629629</v>
      </c>
      <c r="U1154" s="9">
        <f t="shared" si="125"/>
        <v>42139.709629629629</v>
      </c>
    </row>
    <row r="1155" spans="1:21" ht="30" hidden="1" x14ac:dyDescent="0.25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26">E1155/D1155</f>
        <v>6.2500000000000003E-3</v>
      </c>
      <c r="P1155" s="7">
        <f t="shared" ref="P1155:P1218" si="127">E1155/L1155</f>
        <v>50</v>
      </c>
      <c r="Q1155" t="str">
        <f t="shared" ref="Q1155:Q1218" si="128">LEFT(N:N,SEARCH("/",N1155)-1)</f>
        <v>food</v>
      </c>
      <c r="R1155" t="str">
        <f t="shared" ref="R1155:R1218" si="129">RIGHT(N1155,LEN(N1155)-SEARCH("/",N1155))</f>
        <v>food trucks</v>
      </c>
      <c r="S1155" s="9">
        <f t="shared" ref="S1155:S1218" si="130">(((J1155/60)/60)/24)+DATE(1970,1,1)</f>
        <v>42143.714178240742</v>
      </c>
      <c r="T1155" s="10">
        <f t="shared" ref="T1155:T1218" si="131">S1155</f>
        <v>42143.714178240742</v>
      </c>
      <c r="U1155" s="9">
        <f t="shared" ref="U1155:U1218" si="132">(((I1155/60)/60)/24)+DATE(1970,1,1)</f>
        <v>42173.714178240742</v>
      </c>
    </row>
    <row r="1156" spans="1:21" ht="45" hidden="1" x14ac:dyDescent="0.25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26"/>
        <v>6.5000000000000002E-2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10">
        <f t="shared" si="131"/>
        <v>42223.108865740738</v>
      </c>
      <c r="U1156" s="9">
        <f t="shared" si="132"/>
        <v>42253.108865740738</v>
      </c>
    </row>
    <row r="1157" spans="1:21" ht="60" hidden="1" x14ac:dyDescent="0.25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26"/>
        <v>7.5199999999999998E-3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10">
        <f t="shared" si="131"/>
        <v>41835.763981481483</v>
      </c>
      <c r="U1157" s="9">
        <f t="shared" si="132"/>
        <v>41865.763981481483</v>
      </c>
    </row>
    <row r="1158" spans="1:21" ht="45" hidden="1" x14ac:dyDescent="0.25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26"/>
        <v>0</v>
      </c>
      <c r="P1158" s="7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10">
        <f t="shared" si="131"/>
        <v>42029.07131944444</v>
      </c>
      <c r="U1158" s="9">
        <f t="shared" si="132"/>
        <v>42059.07131944444</v>
      </c>
    </row>
    <row r="1159" spans="1:21" ht="60" hidden="1" x14ac:dyDescent="0.25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26"/>
        <v>1.5100000000000001E-2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10">
        <f t="shared" si="131"/>
        <v>41918.628240740742</v>
      </c>
      <c r="U1159" s="9">
        <f t="shared" si="132"/>
        <v>41978.669907407413</v>
      </c>
    </row>
    <row r="1160" spans="1:21" ht="60" hidden="1" x14ac:dyDescent="0.25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26"/>
        <v>4.6666666666666671E-3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10">
        <f t="shared" si="131"/>
        <v>41952.09175925926</v>
      </c>
      <c r="U1160" s="9">
        <f t="shared" si="132"/>
        <v>41982.09175925926</v>
      </c>
    </row>
    <row r="1161" spans="1:21" ht="60" hidden="1" x14ac:dyDescent="0.25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26"/>
        <v>0</v>
      </c>
      <c r="P1161" s="7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10">
        <f t="shared" si="131"/>
        <v>42154.726446759261</v>
      </c>
      <c r="U1161" s="9">
        <f t="shared" si="132"/>
        <v>42185.65625</v>
      </c>
    </row>
    <row r="1162" spans="1:21" ht="45" hidden="1" x14ac:dyDescent="0.25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26"/>
        <v>3.85E-2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10">
        <f t="shared" si="131"/>
        <v>42061.154930555553</v>
      </c>
      <c r="U1162" s="9">
        <f t="shared" si="132"/>
        <v>42091.113263888896</v>
      </c>
    </row>
    <row r="1163" spans="1:21" ht="60" hidden="1" x14ac:dyDescent="0.25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26"/>
        <v>0</v>
      </c>
      <c r="P1163" s="7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10">
        <f t="shared" si="131"/>
        <v>42122.629502314812</v>
      </c>
      <c r="U1163" s="9">
        <f t="shared" si="132"/>
        <v>42143.629502314812</v>
      </c>
    </row>
    <row r="1164" spans="1:21" ht="60" hidden="1" x14ac:dyDescent="0.25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26"/>
        <v>5.8333333333333338E-4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10">
        <f t="shared" si="131"/>
        <v>41876.683611111112</v>
      </c>
      <c r="U1164" s="9">
        <f t="shared" si="132"/>
        <v>41907.683611111112</v>
      </c>
    </row>
    <row r="1165" spans="1:21" ht="60" hidden="1" x14ac:dyDescent="0.25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26"/>
        <v>0</v>
      </c>
      <c r="P1165" s="7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10">
        <f t="shared" si="131"/>
        <v>41830.723611111112</v>
      </c>
      <c r="U1165" s="9">
        <f t="shared" si="132"/>
        <v>41860.723611111112</v>
      </c>
    </row>
    <row r="1166" spans="1:21" ht="60" hidden="1" x14ac:dyDescent="0.25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26"/>
        <v>0</v>
      </c>
      <c r="P1166" s="7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10">
        <f t="shared" si="131"/>
        <v>42509.724328703705</v>
      </c>
      <c r="U1166" s="9">
        <f t="shared" si="132"/>
        <v>42539.724328703705</v>
      </c>
    </row>
    <row r="1167" spans="1:21" ht="60" hidden="1" x14ac:dyDescent="0.25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26"/>
        <v>0.20705000000000001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10">
        <f t="shared" si="131"/>
        <v>41792.214467592588</v>
      </c>
      <c r="U1167" s="9">
        <f t="shared" si="132"/>
        <v>41826.214467592588</v>
      </c>
    </row>
    <row r="1168" spans="1:21" ht="60" hidden="1" x14ac:dyDescent="0.25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26"/>
        <v>0.19139999999999999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10">
        <f t="shared" si="131"/>
        <v>42150.485439814816</v>
      </c>
      <c r="U1168" s="9">
        <f t="shared" si="132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26"/>
        <v>1.6316666666666667E-2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10">
        <f t="shared" si="131"/>
        <v>41863.734895833331</v>
      </c>
      <c r="U1169" s="9">
        <f t="shared" si="132"/>
        <v>41894.734895833331</v>
      </c>
    </row>
    <row r="1170" spans="1:21" ht="45" hidden="1" x14ac:dyDescent="0.25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26"/>
        <v>5.6666666666666664E-2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10">
        <f t="shared" si="131"/>
        <v>42605.053993055553</v>
      </c>
      <c r="U1170" s="9">
        <f t="shared" si="132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26"/>
        <v>1.6999999999999999E-3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10">
        <f t="shared" si="131"/>
        <v>42027.353738425925</v>
      </c>
      <c r="U1171" s="9">
        <f t="shared" si="132"/>
        <v>42057.353738425925</v>
      </c>
    </row>
    <row r="1172" spans="1:21" ht="45" hidden="1" x14ac:dyDescent="0.25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26"/>
        <v>4.0000000000000001E-3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10">
        <f t="shared" si="131"/>
        <v>42124.893182870372</v>
      </c>
      <c r="U1172" s="9">
        <f t="shared" si="132"/>
        <v>42154.893182870372</v>
      </c>
    </row>
    <row r="1173" spans="1:21" ht="45" hidden="1" x14ac:dyDescent="0.25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26"/>
        <v>1E-3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10">
        <f t="shared" si="131"/>
        <v>41938.804710648146</v>
      </c>
      <c r="U1173" s="9">
        <f t="shared" si="132"/>
        <v>41956.846377314811</v>
      </c>
    </row>
    <row r="1174" spans="1:21" ht="30" hidden="1" x14ac:dyDescent="0.25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26"/>
        <v>0</v>
      </c>
      <c r="P1174" s="7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10">
        <f t="shared" si="131"/>
        <v>41841.682314814818</v>
      </c>
      <c r="U1174" s="9">
        <f t="shared" si="132"/>
        <v>41871.682314814818</v>
      </c>
    </row>
    <row r="1175" spans="1:21" ht="60" hidden="1" x14ac:dyDescent="0.25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26"/>
        <v>2.4000000000000001E-4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10">
        <f t="shared" si="131"/>
        <v>42184.185844907406</v>
      </c>
      <c r="U1175" s="9">
        <f t="shared" si="132"/>
        <v>42219.185844907406</v>
      </c>
    </row>
    <row r="1176" spans="1:21" ht="45" hidden="1" x14ac:dyDescent="0.25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26"/>
        <v>5.906666666666667E-2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10">
        <f t="shared" si="131"/>
        <v>42468.84174768519</v>
      </c>
      <c r="U1176" s="9">
        <f t="shared" si="132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26"/>
        <v>2.9250000000000002E-2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10">
        <f t="shared" si="131"/>
        <v>42170.728460648148</v>
      </c>
      <c r="U1177" s="9">
        <f t="shared" si="132"/>
        <v>42200.728460648148</v>
      </c>
    </row>
    <row r="1178" spans="1:21" ht="60" hidden="1" x14ac:dyDescent="0.25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26"/>
        <v>5.7142857142857142E-5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10">
        <f t="shared" si="131"/>
        <v>42746.019652777773</v>
      </c>
      <c r="U1178" s="9">
        <f t="shared" si="132"/>
        <v>42800.541666666672</v>
      </c>
    </row>
    <row r="1179" spans="1:21" ht="60" hidden="1" x14ac:dyDescent="0.25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26"/>
        <v>0</v>
      </c>
      <c r="P1179" s="7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10">
        <f t="shared" si="131"/>
        <v>41897.660833333335</v>
      </c>
      <c r="U1179" s="9">
        <f t="shared" si="132"/>
        <v>41927.660833333335</v>
      </c>
    </row>
    <row r="1180" spans="1:21" ht="60" hidden="1" x14ac:dyDescent="0.25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26"/>
        <v>6.666666666666667E-5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10">
        <f t="shared" si="131"/>
        <v>41837.905694444446</v>
      </c>
      <c r="U1180" s="9">
        <f t="shared" si="132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26"/>
        <v>5.3333333333333337E-2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10">
        <f t="shared" si="131"/>
        <v>42275.720219907409</v>
      </c>
      <c r="U1181" s="9">
        <f t="shared" si="132"/>
        <v>42305.720219907409</v>
      </c>
    </row>
    <row r="1182" spans="1:21" ht="45" hidden="1" x14ac:dyDescent="0.25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26"/>
        <v>0.11749999999999999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10">
        <f t="shared" si="131"/>
        <v>41781.806875000002</v>
      </c>
      <c r="U1182" s="9">
        <f t="shared" si="132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26"/>
        <v>8.0000000000000007E-5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10">
        <f t="shared" si="131"/>
        <v>42034.339363425926</v>
      </c>
      <c r="U1183" s="9">
        <f t="shared" si="132"/>
        <v>42064.339363425926</v>
      </c>
    </row>
    <row r="1184" spans="1:21" ht="60" hidden="1" x14ac:dyDescent="0.25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26"/>
        <v>4.2000000000000003E-2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10">
        <f t="shared" si="131"/>
        <v>42728.827407407407</v>
      </c>
      <c r="U1184" s="9">
        <f t="shared" si="132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26"/>
        <v>0.04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10">
        <f t="shared" si="131"/>
        <v>42656.86137731481</v>
      </c>
      <c r="U1185" s="9">
        <f t="shared" si="132"/>
        <v>42676.165972222225</v>
      </c>
    </row>
    <row r="1186" spans="1:21" ht="60" hidden="1" x14ac:dyDescent="0.25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26"/>
        <v>1.0493636363636363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10">
        <f t="shared" si="131"/>
        <v>42741.599664351852</v>
      </c>
      <c r="U1186" s="9">
        <f t="shared" si="132"/>
        <v>42772.599664351852</v>
      </c>
    </row>
    <row r="1187" spans="1:21" ht="60" hidden="1" x14ac:dyDescent="0.25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26"/>
        <v>1.0544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10">
        <f t="shared" si="131"/>
        <v>42130.865150462967</v>
      </c>
      <c r="U1187" s="9">
        <f t="shared" si="132"/>
        <v>42163.166666666672</v>
      </c>
    </row>
    <row r="1188" spans="1:21" ht="60" hidden="1" x14ac:dyDescent="0.25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26"/>
        <v>1.0673333333333332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10">
        <f t="shared" si="131"/>
        <v>42123.86336805555</v>
      </c>
      <c r="U1188" s="9">
        <f t="shared" si="132"/>
        <v>42156.945833333331</v>
      </c>
    </row>
    <row r="1189" spans="1:21" ht="60" hidden="1" x14ac:dyDescent="0.25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26"/>
        <v>1.0412571428571429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10">
        <f t="shared" si="131"/>
        <v>42109.894942129627</v>
      </c>
      <c r="U1189" s="9">
        <f t="shared" si="132"/>
        <v>42141.75</v>
      </c>
    </row>
    <row r="1190" spans="1:21" ht="45" hidden="1" x14ac:dyDescent="0.25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26"/>
        <v>1.6054999999999999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10">
        <f t="shared" si="131"/>
        <v>42711.700694444444</v>
      </c>
      <c r="U1190" s="9">
        <f t="shared" si="132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26"/>
        <v>1.0777777777777777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10">
        <f t="shared" si="131"/>
        <v>42529.979108796295</v>
      </c>
      <c r="U1191" s="9">
        <f t="shared" si="132"/>
        <v>42550.979108796295</v>
      </c>
    </row>
    <row r="1192" spans="1:21" ht="45" hidden="1" x14ac:dyDescent="0.25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26"/>
        <v>1.35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10">
        <f t="shared" si="131"/>
        <v>41852.665798611109</v>
      </c>
      <c r="U1192" s="9">
        <f t="shared" si="132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26"/>
        <v>1.0907407407407408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10">
        <f t="shared" si="131"/>
        <v>42419.603703703702</v>
      </c>
      <c r="U1193" s="9">
        <f t="shared" si="132"/>
        <v>42449.562037037031</v>
      </c>
    </row>
    <row r="1194" spans="1:21" ht="30" hidden="1" x14ac:dyDescent="0.25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26"/>
        <v>2.9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10">
        <f t="shared" si="131"/>
        <v>42747.506689814814</v>
      </c>
      <c r="U1194" s="9">
        <f t="shared" si="132"/>
        <v>42777.506689814814</v>
      </c>
    </row>
    <row r="1195" spans="1:21" ht="60" hidden="1" x14ac:dyDescent="0.25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26"/>
        <v>1.0395714285714286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10">
        <f t="shared" si="131"/>
        <v>42409.776076388895</v>
      </c>
      <c r="U1195" s="9">
        <f t="shared" si="132"/>
        <v>42469.734409722223</v>
      </c>
    </row>
    <row r="1196" spans="1:21" ht="60" hidden="1" x14ac:dyDescent="0.25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26"/>
        <v>3.2223999999999999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10">
        <f t="shared" si="131"/>
        <v>42072.488182870366</v>
      </c>
      <c r="U1196" s="9">
        <f t="shared" si="132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26"/>
        <v>1.35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10">
        <f t="shared" si="131"/>
        <v>42298.34783564815</v>
      </c>
      <c r="U1197" s="9">
        <f t="shared" si="132"/>
        <v>42358.375</v>
      </c>
    </row>
    <row r="1198" spans="1:21" ht="30" hidden="1" x14ac:dyDescent="0.25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26"/>
        <v>2.6991034482758622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10">
        <f t="shared" si="131"/>
        <v>42326.818738425922</v>
      </c>
      <c r="U1198" s="9">
        <f t="shared" si="132"/>
        <v>42356.818738425922</v>
      </c>
    </row>
    <row r="1199" spans="1:21" ht="60" hidden="1" x14ac:dyDescent="0.25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26"/>
        <v>2.5329333333333333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10">
        <f t="shared" si="131"/>
        <v>42503.66474537037</v>
      </c>
      <c r="U1199" s="9">
        <f t="shared" si="132"/>
        <v>42534.249305555553</v>
      </c>
    </row>
    <row r="1200" spans="1:21" ht="60" hidden="1" x14ac:dyDescent="0.25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26"/>
        <v>2.6059999999999999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10">
        <f t="shared" si="131"/>
        <v>42333.619050925925</v>
      </c>
      <c r="U1200" s="9">
        <f t="shared" si="132"/>
        <v>42369.125</v>
      </c>
    </row>
    <row r="1201" spans="1:21" ht="60" hidden="1" x14ac:dyDescent="0.25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26"/>
        <v>1.0131677953348381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10">
        <f t="shared" si="131"/>
        <v>42161.770833333328</v>
      </c>
      <c r="U1201" s="9">
        <f t="shared" si="132"/>
        <v>42193.770833333328</v>
      </c>
    </row>
    <row r="1202" spans="1:21" ht="60" hidden="1" x14ac:dyDescent="0.25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26"/>
        <v>1.2560416666666667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10">
        <f t="shared" si="131"/>
        <v>42089.477500000001</v>
      </c>
      <c r="U1202" s="9">
        <f t="shared" si="132"/>
        <v>42110.477500000001</v>
      </c>
    </row>
    <row r="1203" spans="1:21" ht="60" hidden="1" x14ac:dyDescent="0.25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26"/>
        <v>1.0243783333333334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10">
        <f t="shared" si="131"/>
        <v>42536.60701388889</v>
      </c>
      <c r="U1203" s="9">
        <f t="shared" si="132"/>
        <v>42566.60701388889</v>
      </c>
    </row>
    <row r="1204" spans="1:21" ht="60" hidden="1" x14ac:dyDescent="0.25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26"/>
        <v>1.99244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10">
        <f t="shared" si="131"/>
        <v>42152.288819444439</v>
      </c>
      <c r="U1204" s="9">
        <f t="shared" si="132"/>
        <v>42182.288819444439</v>
      </c>
    </row>
    <row r="1205" spans="1:21" ht="45" hidden="1" x14ac:dyDescent="0.25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26"/>
        <v>1.0245398773006136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10">
        <f t="shared" si="131"/>
        <v>42125.614895833336</v>
      </c>
      <c r="U1205" s="9">
        <f t="shared" si="132"/>
        <v>42155.614895833336</v>
      </c>
    </row>
    <row r="1206" spans="1:21" ht="45" hidden="1" x14ac:dyDescent="0.25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26"/>
        <v>1.0294615384615384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10">
        <f t="shared" si="131"/>
        <v>42297.748067129629</v>
      </c>
      <c r="U1206" s="9">
        <f t="shared" si="132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26"/>
        <v>1.0086153846153847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10">
        <f t="shared" si="131"/>
        <v>42138.506377314814</v>
      </c>
      <c r="U1207" s="9">
        <f t="shared" si="132"/>
        <v>42168.506377314814</v>
      </c>
    </row>
    <row r="1208" spans="1:21" ht="60" hidden="1" x14ac:dyDescent="0.25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26"/>
        <v>1.1499999999999999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10">
        <f t="shared" si="131"/>
        <v>42772.776076388895</v>
      </c>
      <c r="U1208" s="9">
        <f t="shared" si="132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26"/>
        <v>1.0416766467065868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10">
        <f t="shared" si="131"/>
        <v>42430.430243055554</v>
      </c>
      <c r="U1209" s="9">
        <f t="shared" si="132"/>
        <v>42460.416666666672</v>
      </c>
    </row>
    <row r="1210" spans="1:21" ht="60" hidden="1" x14ac:dyDescent="0.25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26"/>
        <v>1.5529999999999999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10">
        <f t="shared" si="131"/>
        <v>42423.709074074075</v>
      </c>
      <c r="U1210" s="9">
        <f t="shared" si="132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26"/>
        <v>1.06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10">
        <f t="shared" si="131"/>
        <v>42761.846122685187</v>
      </c>
      <c r="U1211" s="9">
        <f t="shared" si="132"/>
        <v>42791.846122685187</v>
      </c>
    </row>
    <row r="1212" spans="1:21" ht="30" hidden="1" x14ac:dyDescent="0.25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26"/>
        <v>2.5431499999999998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10">
        <f t="shared" si="131"/>
        <v>42132.941805555558</v>
      </c>
      <c r="U1212" s="9">
        <f t="shared" si="132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26"/>
        <v>1.0109999999999999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10">
        <f t="shared" si="131"/>
        <v>42515.866446759261</v>
      </c>
      <c r="U1213" s="9">
        <f t="shared" si="132"/>
        <v>42530.866446759261</v>
      </c>
    </row>
    <row r="1214" spans="1:21" ht="60" hidden="1" x14ac:dyDescent="0.25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26"/>
        <v>1.2904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10">
        <f t="shared" si="131"/>
        <v>42318.950173611112</v>
      </c>
      <c r="U1214" s="9">
        <f t="shared" si="132"/>
        <v>42335.041666666672</v>
      </c>
    </row>
    <row r="1215" spans="1:21" ht="60" hidden="1" x14ac:dyDescent="0.25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26"/>
        <v>1.0223076923076924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10">
        <f t="shared" si="131"/>
        <v>42731.755787037036</v>
      </c>
      <c r="U1215" s="9">
        <f t="shared" si="132"/>
        <v>42766.755787037036</v>
      </c>
    </row>
    <row r="1216" spans="1:21" ht="60" hidden="1" x14ac:dyDescent="0.25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26"/>
        <v>1.3180000000000001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10">
        <f t="shared" si="131"/>
        <v>42104.840335648143</v>
      </c>
      <c r="U1216" s="9">
        <f t="shared" si="132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26"/>
        <v>7.8608020000000005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10">
        <f t="shared" si="131"/>
        <v>41759.923101851848</v>
      </c>
      <c r="U1217" s="9">
        <f t="shared" si="132"/>
        <v>41789.923101851848</v>
      </c>
    </row>
    <row r="1218" spans="1:21" ht="30" hidden="1" x14ac:dyDescent="0.25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26"/>
        <v>1.4570000000000001</v>
      </c>
      <c r="P1218" s="7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10">
        <f t="shared" si="131"/>
        <v>42247.616400462968</v>
      </c>
      <c r="U1218" s="9">
        <f t="shared" si="132"/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33">E1219/D1219</f>
        <v>1.026</v>
      </c>
      <c r="P1219" s="7">
        <f t="shared" ref="P1219:P1282" si="134">E1219/L1219</f>
        <v>148.57377049180329</v>
      </c>
      <c r="Q1219" t="str">
        <f t="shared" ref="Q1219:Q1282" si="135">LEFT(N:N,SEARCH("/",N1219)-1)</f>
        <v>photography</v>
      </c>
      <c r="R1219" t="str">
        <f t="shared" ref="R1219:R1282" si="136">RIGHT(N1219,LEN(N1219)-SEARCH("/",N1219))</f>
        <v>photobooks</v>
      </c>
      <c r="S1219" s="9">
        <f t="shared" ref="S1219:S1282" si="137">(((J1219/60)/60)/24)+DATE(1970,1,1)</f>
        <v>42535.809490740736</v>
      </c>
      <c r="T1219" s="10">
        <f t="shared" ref="T1219:T1282" si="138">S1219</f>
        <v>42535.809490740736</v>
      </c>
      <c r="U1219" s="9">
        <f t="shared" ref="U1219:U1282" si="139">(((I1219/60)/60)/24)+DATE(1970,1,1)</f>
        <v>42565.809490740736</v>
      </c>
    </row>
    <row r="1220" spans="1:21" ht="60" hidden="1" x14ac:dyDescent="0.25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33"/>
        <v>1.7227777777777777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10">
        <f t="shared" si="138"/>
        <v>42278.662037037036</v>
      </c>
      <c r="U1220" s="9">
        <f t="shared" si="139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33"/>
        <v>1.5916819571865444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10">
        <f t="shared" si="138"/>
        <v>42633.461956018517</v>
      </c>
      <c r="U1221" s="9">
        <f t="shared" si="139"/>
        <v>42663.461956018517</v>
      </c>
    </row>
    <row r="1222" spans="1:21" ht="45" hidden="1" x14ac:dyDescent="0.25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33"/>
        <v>1.0376666666666667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10">
        <f t="shared" si="138"/>
        <v>42211.628611111111</v>
      </c>
      <c r="U1222" s="9">
        <f t="shared" si="139"/>
        <v>42241.628611111111</v>
      </c>
    </row>
    <row r="1223" spans="1:21" ht="60" hidden="1" x14ac:dyDescent="0.25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33"/>
        <v>1.1140954545454547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10">
        <f t="shared" si="138"/>
        <v>42680.47555555556</v>
      </c>
      <c r="U1223" s="9">
        <f t="shared" si="139"/>
        <v>42708</v>
      </c>
    </row>
    <row r="1224" spans="1:21" ht="30" hidden="1" x14ac:dyDescent="0.25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33"/>
        <v>2.80375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10">
        <f t="shared" si="138"/>
        <v>42430.720451388886</v>
      </c>
      <c r="U1224" s="9">
        <f t="shared" si="139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33"/>
        <v>1.1210606060606061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10">
        <f t="shared" si="138"/>
        <v>42654.177187499998</v>
      </c>
      <c r="U1225" s="9">
        <f t="shared" si="139"/>
        <v>42684.218854166669</v>
      </c>
    </row>
    <row r="1226" spans="1:21" ht="30" x14ac:dyDescent="0.25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33"/>
        <v>7.0666666666666669E-2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10">
        <f t="shared" si="138"/>
        <v>41736.549791666665</v>
      </c>
      <c r="U1226" s="9">
        <f t="shared" si="139"/>
        <v>41796.549791666665</v>
      </c>
    </row>
    <row r="1227" spans="1:21" ht="60" x14ac:dyDescent="0.25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33"/>
        <v>4.3999999999999997E-2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10">
        <f t="shared" si="138"/>
        <v>41509.905995370369</v>
      </c>
      <c r="U1227" s="9">
        <f t="shared" si="139"/>
        <v>41569.905995370369</v>
      </c>
    </row>
    <row r="1228" spans="1:21" ht="45" x14ac:dyDescent="0.25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33"/>
        <v>3.8739999999999997E-2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10">
        <f t="shared" si="138"/>
        <v>41715.874780092592</v>
      </c>
      <c r="U1228" s="9">
        <f t="shared" si="139"/>
        <v>41750.041666666664</v>
      </c>
    </row>
    <row r="1229" spans="1:21" ht="60" x14ac:dyDescent="0.25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33"/>
        <v>0</v>
      </c>
      <c r="P1229" s="7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10">
        <f t="shared" si="138"/>
        <v>41827.919166666667</v>
      </c>
      <c r="U1229" s="9">
        <f t="shared" si="139"/>
        <v>41858.291666666664</v>
      </c>
    </row>
    <row r="1230" spans="1:21" ht="45" x14ac:dyDescent="0.25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33"/>
        <v>0.29299999999999998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10">
        <f t="shared" si="138"/>
        <v>40754.729259259257</v>
      </c>
      <c r="U1230" s="9">
        <f t="shared" si="139"/>
        <v>40814.729259259257</v>
      </c>
    </row>
    <row r="1231" spans="1:21" ht="60" x14ac:dyDescent="0.25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33"/>
        <v>9.0909090909090905E-3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10">
        <f t="shared" si="138"/>
        <v>40985.459803240738</v>
      </c>
      <c r="U1231" s="9">
        <f t="shared" si="139"/>
        <v>41015.666666666664</v>
      </c>
    </row>
    <row r="1232" spans="1:21" ht="45" x14ac:dyDescent="0.25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33"/>
        <v>0</v>
      </c>
      <c r="P1232" s="7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10">
        <f t="shared" si="138"/>
        <v>40568.972569444442</v>
      </c>
      <c r="U1232" s="9">
        <f t="shared" si="139"/>
        <v>40598.972569444442</v>
      </c>
    </row>
    <row r="1233" spans="1:21" ht="45" x14ac:dyDescent="0.25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33"/>
        <v>0</v>
      </c>
      <c r="P1233" s="7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10">
        <f t="shared" si="138"/>
        <v>42193.941759259258</v>
      </c>
      <c r="U1233" s="9">
        <f t="shared" si="139"/>
        <v>42244.041666666672</v>
      </c>
    </row>
    <row r="1234" spans="1:21" ht="60" x14ac:dyDescent="0.25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33"/>
        <v>8.0000000000000002E-3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10">
        <f t="shared" si="138"/>
        <v>41506.848032407412</v>
      </c>
      <c r="U1234" s="9">
        <f t="shared" si="139"/>
        <v>41553.848032407412</v>
      </c>
    </row>
    <row r="1235" spans="1:21" ht="60" x14ac:dyDescent="0.25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33"/>
        <v>0.11600000000000001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10">
        <f t="shared" si="138"/>
        <v>40939.948773148149</v>
      </c>
      <c r="U1235" s="9">
        <f t="shared" si="139"/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33"/>
        <v>0</v>
      </c>
      <c r="P1236" s="7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10">
        <f t="shared" si="138"/>
        <v>42007.788680555561</v>
      </c>
      <c r="U1236" s="9">
        <f t="shared" si="139"/>
        <v>42037.788680555561</v>
      </c>
    </row>
    <row r="1237" spans="1:21" ht="60" x14ac:dyDescent="0.25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33"/>
        <v>2.787363950092912E-2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10">
        <f t="shared" si="138"/>
        <v>41583.135405092595</v>
      </c>
      <c r="U1237" s="9">
        <f t="shared" si="139"/>
        <v>41623.135405092595</v>
      </c>
    </row>
    <row r="1238" spans="1:21" ht="30" x14ac:dyDescent="0.25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33"/>
        <v>0</v>
      </c>
      <c r="P1238" s="7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10">
        <f t="shared" si="138"/>
        <v>41110.680138888885</v>
      </c>
      <c r="U1238" s="9">
        <f t="shared" si="139"/>
        <v>41118.666666666664</v>
      </c>
    </row>
    <row r="1239" spans="1:21" ht="60" x14ac:dyDescent="0.25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33"/>
        <v>0</v>
      </c>
      <c r="P1239" s="7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10">
        <f t="shared" si="138"/>
        <v>41125.283159722225</v>
      </c>
      <c r="U1239" s="9">
        <f t="shared" si="139"/>
        <v>41145.283159722225</v>
      </c>
    </row>
    <row r="1240" spans="1:21" ht="60" x14ac:dyDescent="0.25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33"/>
        <v>0.17799999999999999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10">
        <f t="shared" si="138"/>
        <v>40731.61037037037</v>
      </c>
      <c r="U1240" s="9">
        <f t="shared" si="139"/>
        <v>40761.61037037037</v>
      </c>
    </row>
    <row r="1241" spans="1:21" ht="30" x14ac:dyDescent="0.25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33"/>
        <v>0</v>
      </c>
      <c r="P1241" s="7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10">
        <f t="shared" si="138"/>
        <v>40883.962581018517</v>
      </c>
      <c r="U1241" s="9">
        <f t="shared" si="139"/>
        <v>40913.962581018517</v>
      </c>
    </row>
    <row r="1242" spans="1:21" ht="45" x14ac:dyDescent="0.25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33"/>
        <v>3.0124999999999999E-2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10">
        <f t="shared" si="138"/>
        <v>41409.040011574078</v>
      </c>
      <c r="U1242" s="9">
        <f t="shared" si="139"/>
        <v>41467.910416666666</v>
      </c>
    </row>
    <row r="1243" spans="1:21" ht="60" x14ac:dyDescent="0.25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33"/>
        <v>0.50739999999999996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10">
        <f t="shared" si="138"/>
        <v>41923.837731481479</v>
      </c>
      <c r="U1243" s="9">
        <f t="shared" si="139"/>
        <v>41946.249305555553</v>
      </c>
    </row>
    <row r="1244" spans="1:21" ht="60" x14ac:dyDescent="0.25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33"/>
        <v>5.4884742041712408E-3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10">
        <f t="shared" si="138"/>
        <v>40782.165532407409</v>
      </c>
      <c r="U1244" s="9">
        <f t="shared" si="139"/>
        <v>40797.554166666669</v>
      </c>
    </row>
    <row r="1245" spans="1:21" ht="45" x14ac:dyDescent="0.25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33"/>
        <v>0.14091666666666666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10">
        <f t="shared" si="138"/>
        <v>40671.879293981481</v>
      </c>
      <c r="U1245" s="9">
        <f t="shared" si="139"/>
        <v>40732.875</v>
      </c>
    </row>
    <row r="1246" spans="1:21" ht="45" hidden="1" x14ac:dyDescent="0.25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33"/>
        <v>1.038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10">
        <f t="shared" si="138"/>
        <v>41355.825497685182</v>
      </c>
      <c r="U1246" s="9">
        <f t="shared" si="139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33"/>
        <v>1.2024999999999999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10">
        <f t="shared" si="138"/>
        <v>41774.599930555552</v>
      </c>
      <c r="U1247" s="9">
        <f t="shared" si="139"/>
        <v>41804.599930555552</v>
      </c>
    </row>
    <row r="1248" spans="1:21" ht="60" hidden="1" x14ac:dyDescent="0.25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33"/>
        <v>1.17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10">
        <f t="shared" si="138"/>
        <v>40838.043391203704</v>
      </c>
      <c r="U1248" s="9">
        <f t="shared" si="139"/>
        <v>40883.085057870368</v>
      </c>
    </row>
    <row r="1249" spans="1:21" ht="30" hidden="1" x14ac:dyDescent="0.25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33"/>
        <v>1.2214285714285715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10">
        <f t="shared" si="138"/>
        <v>41370.292303240742</v>
      </c>
      <c r="U1249" s="9">
        <f t="shared" si="139"/>
        <v>41400.292303240742</v>
      </c>
    </row>
    <row r="1250" spans="1:21" ht="45" hidden="1" x14ac:dyDescent="0.25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33"/>
        <v>1.5164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10">
        <f t="shared" si="138"/>
        <v>41767.656863425924</v>
      </c>
      <c r="U1250" s="9">
        <f t="shared" si="139"/>
        <v>41803.290972222225</v>
      </c>
    </row>
    <row r="1251" spans="1:21" ht="45" hidden="1" x14ac:dyDescent="0.25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33"/>
        <v>1.0444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10">
        <f t="shared" si="138"/>
        <v>41067.74086805556</v>
      </c>
      <c r="U1251" s="9">
        <f t="shared" si="139"/>
        <v>41097.74086805556</v>
      </c>
    </row>
    <row r="1252" spans="1:21" ht="60" hidden="1" x14ac:dyDescent="0.25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33"/>
        <v>2.0015333333333332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10">
        <f t="shared" si="138"/>
        <v>41843.64271990741</v>
      </c>
      <c r="U1252" s="9">
        <f t="shared" si="139"/>
        <v>41888.64271990741</v>
      </c>
    </row>
    <row r="1253" spans="1:21" ht="45" hidden="1" x14ac:dyDescent="0.25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33"/>
        <v>1.018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10">
        <f t="shared" si="138"/>
        <v>40751.814432870371</v>
      </c>
      <c r="U1253" s="9">
        <f t="shared" si="139"/>
        <v>40811.814432870371</v>
      </c>
    </row>
    <row r="1254" spans="1:21" ht="45" hidden="1" x14ac:dyDescent="0.25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33"/>
        <v>1.3765714285714286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10">
        <f t="shared" si="138"/>
        <v>41543.988067129627</v>
      </c>
      <c r="U1254" s="9">
        <f t="shared" si="139"/>
        <v>41571.988067129627</v>
      </c>
    </row>
    <row r="1255" spans="1:21" ht="60" hidden="1" x14ac:dyDescent="0.25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33"/>
        <v>3038.3319999999999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10">
        <f t="shared" si="138"/>
        <v>41855.783645833333</v>
      </c>
      <c r="U1255" s="9">
        <f t="shared" si="139"/>
        <v>41885.783645833333</v>
      </c>
    </row>
    <row r="1256" spans="1:21" ht="60" hidden="1" x14ac:dyDescent="0.25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33"/>
        <v>1.9885074626865671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10">
        <f t="shared" si="138"/>
        <v>40487.621365740742</v>
      </c>
      <c r="U1256" s="9">
        <f t="shared" si="139"/>
        <v>40544.207638888889</v>
      </c>
    </row>
    <row r="1257" spans="1:21" ht="45" hidden="1" x14ac:dyDescent="0.25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33"/>
        <v>2.0236666666666667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10">
        <f t="shared" si="138"/>
        <v>41579.845509259263</v>
      </c>
      <c r="U1257" s="9">
        <f t="shared" si="139"/>
        <v>41609.887175925927</v>
      </c>
    </row>
    <row r="1258" spans="1:21" ht="60" hidden="1" x14ac:dyDescent="0.25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33"/>
        <v>1.1796376666666666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10">
        <f t="shared" si="138"/>
        <v>40921.919340277782</v>
      </c>
      <c r="U1258" s="9">
        <f t="shared" si="139"/>
        <v>40951.919340277782</v>
      </c>
    </row>
    <row r="1259" spans="1:21" ht="60" hidden="1" x14ac:dyDescent="0.25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33"/>
        <v>2.9472727272727273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10">
        <f t="shared" si="138"/>
        <v>40587.085532407407</v>
      </c>
      <c r="U1259" s="9">
        <f t="shared" si="139"/>
        <v>40636.043865740743</v>
      </c>
    </row>
    <row r="1260" spans="1:21" ht="45" hidden="1" x14ac:dyDescent="0.25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33"/>
        <v>2.1314633333333335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10">
        <f t="shared" si="138"/>
        <v>41487.611250000002</v>
      </c>
      <c r="U1260" s="9">
        <f t="shared" si="139"/>
        <v>41517.611250000002</v>
      </c>
    </row>
    <row r="1261" spans="1:21" ht="45" hidden="1" x14ac:dyDescent="0.25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33"/>
        <v>1.0424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10">
        <f t="shared" si="138"/>
        <v>41766.970648148148</v>
      </c>
      <c r="U1261" s="9">
        <f t="shared" si="139"/>
        <v>41799.165972222225</v>
      </c>
    </row>
    <row r="1262" spans="1:21" ht="45" hidden="1" x14ac:dyDescent="0.25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33"/>
        <v>1.1366666666666667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10">
        <f t="shared" si="138"/>
        <v>41666.842824074076</v>
      </c>
      <c r="U1262" s="9">
        <f t="shared" si="139"/>
        <v>41696.842824074076</v>
      </c>
    </row>
    <row r="1263" spans="1:21" ht="45" hidden="1" x14ac:dyDescent="0.25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33"/>
        <v>1.0125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10">
        <f t="shared" si="138"/>
        <v>41638.342905092592</v>
      </c>
      <c r="U1263" s="9">
        <f t="shared" si="139"/>
        <v>41668.342905092592</v>
      </c>
    </row>
    <row r="1264" spans="1:21" ht="60" hidden="1" x14ac:dyDescent="0.25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33"/>
        <v>1.2541538461538462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10">
        <f t="shared" si="138"/>
        <v>41656.762638888889</v>
      </c>
      <c r="U1264" s="9">
        <f t="shared" si="139"/>
        <v>41686.762638888889</v>
      </c>
    </row>
    <row r="1265" spans="1:21" ht="30" hidden="1" x14ac:dyDescent="0.25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33"/>
        <v>1.19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10">
        <f t="shared" si="138"/>
        <v>41692.084143518521</v>
      </c>
      <c r="U1265" s="9">
        <f t="shared" si="139"/>
        <v>41727.041666666664</v>
      </c>
    </row>
    <row r="1266" spans="1:21" ht="60" hidden="1" x14ac:dyDescent="0.25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33"/>
        <v>1.6646153846153846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10">
        <f t="shared" si="138"/>
        <v>41547.662997685184</v>
      </c>
      <c r="U1266" s="9">
        <f t="shared" si="139"/>
        <v>41576.662997685184</v>
      </c>
    </row>
    <row r="1267" spans="1:21" ht="60" hidden="1" x14ac:dyDescent="0.25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33"/>
        <v>1.1914771428571429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10">
        <f t="shared" si="138"/>
        <v>40465.655266203699</v>
      </c>
      <c r="U1267" s="9">
        <f t="shared" si="139"/>
        <v>40512.655266203699</v>
      </c>
    </row>
    <row r="1268" spans="1:21" ht="45" hidden="1" x14ac:dyDescent="0.25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33"/>
        <v>1.0047368421052632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10">
        <f t="shared" si="138"/>
        <v>41620.87667824074</v>
      </c>
      <c r="U1268" s="9">
        <f t="shared" si="139"/>
        <v>41650.87667824074</v>
      </c>
    </row>
    <row r="1269" spans="1:21" ht="60" hidden="1" x14ac:dyDescent="0.25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33"/>
        <v>1.018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10">
        <f t="shared" si="138"/>
        <v>41449.585162037038</v>
      </c>
      <c r="U1269" s="9">
        <f t="shared" si="139"/>
        <v>41479.585162037038</v>
      </c>
    </row>
    <row r="1270" spans="1:21" ht="45" hidden="1" x14ac:dyDescent="0.25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33"/>
        <v>1.1666666666666667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10">
        <f t="shared" si="138"/>
        <v>41507.845451388886</v>
      </c>
      <c r="U1270" s="9">
        <f t="shared" si="139"/>
        <v>41537.845451388886</v>
      </c>
    </row>
    <row r="1271" spans="1:21" ht="60" hidden="1" x14ac:dyDescent="0.25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33"/>
        <v>1.0864893617021276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10">
        <f t="shared" si="138"/>
        <v>42445.823055555549</v>
      </c>
      <c r="U1271" s="9">
        <f t="shared" si="139"/>
        <v>42476</v>
      </c>
    </row>
    <row r="1272" spans="1:21" ht="45" hidden="1" x14ac:dyDescent="0.25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33"/>
        <v>1.1472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10">
        <f t="shared" si="138"/>
        <v>40933.856967592597</v>
      </c>
      <c r="U1272" s="9">
        <f t="shared" si="139"/>
        <v>40993.815300925926</v>
      </c>
    </row>
    <row r="1273" spans="1:21" ht="60" hidden="1" x14ac:dyDescent="0.25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33"/>
        <v>1.018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10">
        <f t="shared" si="138"/>
        <v>41561.683553240742</v>
      </c>
      <c r="U1273" s="9">
        <f t="shared" si="139"/>
        <v>41591.725219907406</v>
      </c>
    </row>
    <row r="1274" spans="1:21" ht="60" hidden="1" x14ac:dyDescent="0.25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33"/>
        <v>1.06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10">
        <f t="shared" si="138"/>
        <v>40274.745127314818</v>
      </c>
      <c r="U1274" s="9">
        <f t="shared" si="139"/>
        <v>40344.166666666664</v>
      </c>
    </row>
    <row r="1275" spans="1:21" ht="45" hidden="1" x14ac:dyDescent="0.25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33"/>
        <v>1.0349999999999999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10">
        <f t="shared" si="138"/>
        <v>41852.730219907404</v>
      </c>
      <c r="U1275" s="9">
        <f t="shared" si="139"/>
        <v>41882.730219907404</v>
      </c>
    </row>
    <row r="1276" spans="1:21" ht="45" hidden="1" x14ac:dyDescent="0.25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33"/>
        <v>1.5497535999999998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10">
        <f t="shared" si="138"/>
        <v>41116.690104166664</v>
      </c>
      <c r="U1276" s="9">
        <f t="shared" si="139"/>
        <v>41151.690104166664</v>
      </c>
    </row>
    <row r="1277" spans="1:21" ht="45" hidden="1" x14ac:dyDescent="0.25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33"/>
        <v>1.6214066666666667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10">
        <f t="shared" si="138"/>
        <v>41458.867905092593</v>
      </c>
      <c r="U1277" s="9">
        <f t="shared" si="139"/>
        <v>41493.867905092593</v>
      </c>
    </row>
    <row r="1278" spans="1:21" ht="30" hidden="1" x14ac:dyDescent="0.25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33"/>
        <v>1.0442100000000001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10">
        <f t="shared" si="138"/>
        <v>40007.704247685186</v>
      </c>
      <c r="U1278" s="9">
        <f t="shared" si="139"/>
        <v>40057.166666666664</v>
      </c>
    </row>
    <row r="1279" spans="1:21" ht="60" hidden="1" x14ac:dyDescent="0.25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33"/>
        <v>1.0612433333333333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10">
        <f t="shared" si="138"/>
        <v>41121.561886574076</v>
      </c>
      <c r="U1279" s="9">
        <f t="shared" si="139"/>
        <v>41156.561886574076</v>
      </c>
    </row>
    <row r="1280" spans="1:21" ht="60" hidden="1" x14ac:dyDescent="0.25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33"/>
        <v>1.5493846153846154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10">
        <f t="shared" si="138"/>
        <v>41786.555162037039</v>
      </c>
      <c r="U1280" s="9">
        <f t="shared" si="139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33"/>
        <v>1.1077157238734421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10">
        <f t="shared" si="138"/>
        <v>41682.099189814813</v>
      </c>
      <c r="U1281" s="9">
        <f t="shared" si="139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33"/>
        <v>1.1091186666666666</v>
      </c>
      <c r="P1282" s="7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10">
        <f t="shared" si="138"/>
        <v>40513.757569444446</v>
      </c>
      <c r="U1282" s="9">
        <f t="shared" si="139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40">E1283/D1283</f>
        <v>1.1071428571428572</v>
      </c>
      <c r="P1283" s="7">
        <f t="shared" ref="P1283:P1346" si="141">E1283/L1283</f>
        <v>104.72972972972973</v>
      </c>
      <c r="Q1283" t="str">
        <f t="shared" ref="Q1283:Q1346" si="142">LEFT(N:N,SEARCH("/",N1283)-1)</f>
        <v>music</v>
      </c>
      <c r="R1283" t="str">
        <f t="shared" ref="R1283:R1346" si="143">RIGHT(N1283,LEN(N1283)-SEARCH("/",N1283))</f>
        <v>rock</v>
      </c>
      <c r="S1283" s="9">
        <f t="shared" ref="S1283:S1346" si="144">(((J1283/60)/60)/24)+DATE(1970,1,1)</f>
        <v>41463.743472222224</v>
      </c>
      <c r="T1283" s="10">
        <f t="shared" ref="T1283:T1346" si="145">S1283</f>
        <v>41463.743472222224</v>
      </c>
      <c r="U1283" s="9">
        <f t="shared" ref="U1283:U1346" si="146">(((I1283/60)/60)/24)+DATE(1970,1,1)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40"/>
        <v>1.2361333333333333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10">
        <f t="shared" si="145"/>
        <v>41586.475173611114</v>
      </c>
      <c r="U1284" s="9">
        <f t="shared" si="146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40"/>
        <v>2.1105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10">
        <f t="shared" si="145"/>
        <v>41320.717465277776</v>
      </c>
      <c r="U1285" s="9">
        <f t="shared" si="146"/>
        <v>41344.166666666664</v>
      </c>
    </row>
    <row r="1286" spans="1:21" ht="60" hidden="1" x14ac:dyDescent="0.25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40"/>
        <v>1.01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10">
        <f t="shared" si="145"/>
        <v>42712.23474537037</v>
      </c>
      <c r="U1286" s="9">
        <f t="shared" si="146"/>
        <v>42735.707638888889</v>
      </c>
    </row>
    <row r="1287" spans="1:21" ht="60" hidden="1" x14ac:dyDescent="0.25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40"/>
        <v>1.0165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10">
        <f t="shared" si="145"/>
        <v>42160.583043981482</v>
      </c>
      <c r="U1287" s="9">
        <f t="shared" si="146"/>
        <v>42175.583043981482</v>
      </c>
    </row>
    <row r="1288" spans="1:21" ht="45" hidden="1" x14ac:dyDescent="0.25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40"/>
        <v>1.0833333333333333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10">
        <f t="shared" si="145"/>
        <v>42039.384571759263</v>
      </c>
      <c r="U1288" s="9">
        <f t="shared" si="146"/>
        <v>42052.583333333328</v>
      </c>
    </row>
    <row r="1289" spans="1:21" ht="90" hidden="1" x14ac:dyDescent="0.25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40"/>
        <v>2.42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10">
        <f t="shared" si="145"/>
        <v>42107.621018518519</v>
      </c>
      <c r="U1289" s="9">
        <f t="shared" si="146"/>
        <v>42167.621018518519</v>
      </c>
    </row>
    <row r="1290" spans="1:21" ht="60" hidden="1" x14ac:dyDescent="0.25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40"/>
        <v>1.0044999999999999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10">
        <f t="shared" si="145"/>
        <v>42561.154664351852</v>
      </c>
      <c r="U1290" s="9">
        <f t="shared" si="146"/>
        <v>42592.166666666672</v>
      </c>
    </row>
    <row r="1291" spans="1:21" ht="45" hidden="1" x14ac:dyDescent="0.25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40"/>
        <v>1.2506666666666666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10">
        <f t="shared" si="145"/>
        <v>42709.134780092587</v>
      </c>
      <c r="U1291" s="9">
        <f t="shared" si="146"/>
        <v>42739.134780092587</v>
      </c>
    </row>
    <row r="1292" spans="1:21" ht="30" hidden="1" x14ac:dyDescent="0.25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40"/>
        <v>1.0857142857142856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10">
        <f t="shared" si="145"/>
        <v>42086.614942129629</v>
      </c>
      <c r="U1292" s="9">
        <f t="shared" si="146"/>
        <v>42117.290972222225</v>
      </c>
    </row>
    <row r="1293" spans="1:21" ht="60" hidden="1" x14ac:dyDescent="0.25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40"/>
        <v>1.4570000000000001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10">
        <f t="shared" si="145"/>
        <v>42064.652673611112</v>
      </c>
      <c r="U1293" s="9">
        <f t="shared" si="146"/>
        <v>42101.291666666672</v>
      </c>
    </row>
    <row r="1294" spans="1:21" ht="60" hidden="1" x14ac:dyDescent="0.25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40"/>
        <v>1.1000000000000001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10">
        <f t="shared" si="145"/>
        <v>42256.764212962968</v>
      </c>
      <c r="U1294" s="9">
        <f t="shared" si="146"/>
        <v>42283.957638888889</v>
      </c>
    </row>
    <row r="1295" spans="1:21" ht="60" hidden="1" x14ac:dyDescent="0.25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40"/>
        <v>1.0223333333333333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10">
        <f t="shared" si="145"/>
        <v>42292.701053240744</v>
      </c>
      <c r="U1295" s="9">
        <f t="shared" si="146"/>
        <v>42322.742719907401</v>
      </c>
    </row>
    <row r="1296" spans="1:21" ht="60" hidden="1" x14ac:dyDescent="0.25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40"/>
        <v>1.22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10">
        <f t="shared" si="145"/>
        <v>42278.453668981485</v>
      </c>
      <c r="U1296" s="9">
        <f t="shared" si="146"/>
        <v>42296.458333333328</v>
      </c>
    </row>
    <row r="1297" spans="1:21" ht="60" hidden="1" x14ac:dyDescent="0.25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40"/>
        <v>1.0196000000000001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10">
        <f t="shared" si="145"/>
        <v>42184.572881944448</v>
      </c>
      <c r="U1297" s="9">
        <f t="shared" si="146"/>
        <v>42214.708333333328</v>
      </c>
    </row>
    <row r="1298" spans="1:21" ht="60" hidden="1" x14ac:dyDescent="0.25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40"/>
        <v>1.411764705882353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10">
        <f t="shared" si="145"/>
        <v>42423.050613425927</v>
      </c>
      <c r="U1298" s="9">
        <f t="shared" si="146"/>
        <v>42443.008946759262</v>
      </c>
    </row>
    <row r="1299" spans="1:21" ht="60" hidden="1" x14ac:dyDescent="0.25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40"/>
        <v>1.0952500000000001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10">
        <f t="shared" si="145"/>
        <v>42461.747199074074</v>
      </c>
      <c r="U1299" s="9">
        <f t="shared" si="146"/>
        <v>42491.747199074074</v>
      </c>
    </row>
    <row r="1300" spans="1:21" ht="60" hidden="1" x14ac:dyDescent="0.25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40"/>
        <v>1.0465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10">
        <f t="shared" si="145"/>
        <v>42458.680925925932</v>
      </c>
      <c r="U1300" s="9">
        <f t="shared" si="146"/>
        <v>42488.680925925932</v>
      </c>
    </row>
    <row r="1301" spans="1:21" ht="45" hidden="1" x14ac:dyDescent="0.25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40"/>
        <v>1.24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10">
        <f t="shared" si="145"/>
        <v>42169.814340277779</v>
      </c>
      <c r="U1301" s="9">
        <f t="shared" si="146"/>
        <v>42199.814340277779</v>
      </c>
    </row>
    <row r="1302" spans="1:21" ht="60" hidden="1" x14ac:dyDescent="0.25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40"/>
        <v>1.35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10">
        <f t="shared" si="145"/>
        <v>42483.675208333334</v>
      </c>
      <c r="U1302" s="9">
        <f t="shared" si="146"/>
        <v>42522.789583333331</v>
      </c>
    </row>
    <row r="1303" spans="1:21" ht="60" hidden="1" x14ac:dyDescent="0.25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40"/>
        <v>1.0275000000000001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10">
        <f t="shared" si="145"/>
        <v>42195.749745370369</v>
      </c>
      <c r="U1303" s="9">
        <f t="shared" si="146"/>
        <v>42206.125</v>
      </c>
    </row>
    <row r="1304" spans="1:21" ht="45" hidden="1" x14ac:dyDescent="0.25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40"/>
        <v>1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10">
        <f t="shared" si="145"/>
        <v>42675.057997685188</v>
      </c>
      <c r="U1304" s="9">
        <f t="shared" si="146"/>
        <v>42705.099664351852</v>
      </c>
    </row>
    <row r="1305" spans="1:21" ht="30" hidden="1" x14ac:dyDescent="0.25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40"/>
        <v>1.3026085714285716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10">
        <f t="shared" si="145"/>
        <v>42566.441203703704</v>
      </c>
      <c r="U1305" s="9">
        <f t="shared" si="146"/>
        <v>42582.458333333328</v>
      </c>
    </row>
    <row r="1306" spans="1:21" ht="45" x14ac:dyDescent="0.25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40"/>
        <v>0.39627499999999999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10">
        <f t="shared" si="145"/>
        <v>42747.194502314815</v>
      </c>
      <c r="U1306" s="9">
        <f t="shared" si="146"/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40"/>
        <v>0.25976666666666665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10">
        <f t="shared" si="145"/>
        <v>42543.665601851855</v>
      </c>
      <c r="U1307" s="9">
        <f t="shared" si="146"/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40"/>
        <v>0.65246363636363636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10">
        <f t="shared" si="145"/>
        <v>41947.457569444443</v>
      </c>
      <c r="U1308" s="9">
        <f t="shared" si="146"/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40"/>
        <v>0.11514000000000001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10">
        <f t="shared" si="145"/>
        <v>42387.503229166665</v>
      </c>
      <c r="U1309" s="9">
        <f t="shared" si="146"/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40"/>
        <v>0.11360000000000001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10">
        <f t="shared" si="145"/>
        <v>42611.613564814819</v>
      </c>
      <c r="U1310" s="9">
        <f t="shared" si="146"/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40"/>
        <v>1.1199130434782609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10">
        <f t="shared" si="145"/>
        <v>42257.882731481484</v>
      </c>
      <c r="U1311" s="9">
        <f t="shared" si="146"/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40"/>
        <v>0.155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10">
        <f t="shared" si="145"/>
        <v>42556.667245370365</v>
      </c>
      <c r="U1312" s="9">
        <f t="shared" si="146"/>
        <v>42601.667245370365</v>
      </c>
    </row>
    <row r="1313" spans="1:21" ht="60" x14ac:dyDescent="0.25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40"/>
        <v>0.32028000000000001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10">
        <f t="shared" si="145"/>
        <v>42669.802303240736</v>
      </c>
      <c r="U1313" s="9">
        <f t="shared" si="146"/>
        <v>42704.843969907408</v>
      </c>
    </row>
    <row r="1314" spans="1:21" ht="45" x14ac:dyDescent="0.25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40"/>
        <v>6.0869565217391303E-3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10">
        <f t="shared" si="145"/>
        <v>42082.702800925923</v>
      </c>
      <c r="U1314" s="9">
        <f t="shared" si="146"/>
        <v>42112.702800925923</v>
      </c>
    </row>
    <row r="1315" spans="1:21" ht="60" x14ac:dyDescent="0.25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40"/>
        <v>0.31114999999999998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10">
        <f t="shared" si="145"/>
        <v>42402.709652777776</v>
      </c>
      <c r="U1315" s="9">
        <f t="shared" si="146"/>
        <v>42432.709652777776</v>
      </c>
    </row>
    <row r="1316" spans="1:21" ht="60" x14ac:dyDescent="0.25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40"/>
        <v>1.1266666666666666E-2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10">
        <f t="shared" si="145"/>
        <v>42604.669675925921</v>
      </c>
      <c r="U1316" s="9">
        <f t="shared" si="146"/>
        <v>42664.669675925921</v>
      </c>
    </row>
    <row r="1317" spans="1:21" ht="30" x14ac:dyDescent="0.25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40"/>
        <v>0.40404000000000001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10">
        <f t="shared" si="145"/>
        <v>42278.498240740737</v>
      </c>
      <c r="U1317" s="9">
        <f t="shared" si="146"/>
        <v>42314.041666666672</v>
      </c>
    </row>
    <row r="1318" spans="1:21" ht="45" x14ac:dyDescent="0.25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40"/>
        <v>1.3333333333333333E-5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10">
        <f t="shared" si="145"/>
        <v>42393.961909722217</v>
      </c>
      <c r="U1318" s="9">
        <f t="shared" si="146"/>
        <v>42428.961909722217</v>
      </c>
    </row>
    <row r="1319" spans="1:21" ht="60" x14ac:dyDescent="0.25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40"/>
        <v>5.7334999999999997E-2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10">
        <f t="shared" si="145"/>
        <v>42520.235486111109</v>
      </c>
      <c r="U1319" s="9">
        <f t="shared" si="146"/>
        <v>42572.583333333328</v>
      </c>
    </row>
    <row r="1320" spans="1:21" ht="45" x14ac:dyDescent="0.25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40"/>
        <v>0.15325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10">
        <f t="shared" si="145"/>
        <v>41985.043657407412</v>
      </c>
      <c r="U1320" s="9">
        <f t="shared" si="146"/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40"/>
        <v>0.15103448275862069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10">
        <f t="shared" si="145"/>
        <v>41816.812094907407</v>
      </c>
      <c r="U1321" s="9">
        <f t="shared" si="146"/>
        <v>41831.666666666664</v>
      </c>
    </row>
    <row r="1322" spans="1:21" ht="60" x14ac:dyDescent="0.25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40"/>
        <v>5.0299999999999997E-3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10">
        <f t="shared" si="145"/>
        <v>42705.690347222218</v>
      </c>
      <c r="U1322" s="9">
        <f t="shared" si="146"/>
        <v>42734.958333333328</v>
      </c>
    </row>
    <row r="1323" spans="1:21" ht="60" x14ac:dyDescent="0.25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40"/>
        <v>1.3028138528138528E-2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10">
        <f t="shared" si="145"/>
        <v>42697.74927083333</v>
      </c>
      <c r="U1323" s="9">
        <f t="shared" si="146"/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40"/>
        <v>3.0285714285714286E-3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10">
        <f t="shared" si="145"/>
        <v>42115.656539351854</v>
      </c>
      <c r="U1324" s="9">
        <f t="shared" si="146"/>
        <v>42145.656539351854</v>
      </c>
    </row>
    <row r="1325" spans="1:21" ht="60" x14ac:dyDescent="0.25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40"/>
        <v>8.8800000000000004E-2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10">
        <f t="shared" si="145"/>
        <v>42451.698449074072</v>
      </c>
      <c r="U1325" s="9">
        <f t="shared" si="146"/>
        <v>42486.288194444445</v>
      </c>
    </row>
    <row r="1326" spans="1:21" ht="60" x14ac:dyDescent="0.25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40"/>
        <v>9.8400000000000001E-2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10">
        <f t="shared" si="145"/>
        <v>42626.633703703701</v>
      </c>
      <c r="U1326" s="9">
        <f t="shared" si="146"/>
        <v>42656.633703703701</v>
      </c>
    </row>
    <row r="1327" spans="1:21" ht="60" x14ac:dyDescent="0.25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40"/>
        <v>2.4299999999999999E-2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10">
        <f t="shared" si="145"/>
        <v>42704.086053240739</v>
      </c>
      <c r="U1327" s="9">
        <f t="shared" si="146"/>
        <v>42734.086053240739</v>
      </c>
    </row>
    <row r="1328" spans="1:21" ht="60" x14ac:dyDescent="0.25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40"/>
        <v>1.1299999999999999E-2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10">
        <f t="shared" si="145"/>
        <v>41974.791990740734</v>
      </c>
      <c r="U1328" s="9">
        <f t="shared" si="146"/>
        <v>42019.791990740734</v>
      </c>
    </row>
    <row r="1329" spans="1:21" ht="45" x14ac:dyDescent="0.25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40"/>
        <v>3.5520833333333335E-2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10">
        <f t="shared" si="145"/>
        <v>42123.678645833337</v>
      </c>
      <c r="U1329" s="9">
        <f t="shared" si="146"/>
        <v>42153.678645833337</v>
      </c>
    </row>
    <row r="1330" spans="1:21" ht="60" x14ac:dyDescent="0.25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40"/>
        <v>2.3306666666666667E-2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10">
        <f t="shared" si="145"/>
        <v>42612.642754629633</v>
      </c>
      <c r="U1330" s="9">
        <f t="shared" si="146"/>
        <v>42657.642754629633</v>
      </c>
    </row>
    <row r="1331" spans="1:21" ht="45" x14ac:dyDescent="0.25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40"/>
        <v>8.1600000000000006E-3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10">
        <f t="shared" si="145"/>
        <v>41935.221585648149</v>
      </c>
      <c r="U1331" s="9">
        <f t="shared" si="146"/>
        <v>41975.263252314813</v>
      </c>
    </row>
    <row r="1332" spans="1:21" ht="45" x14ac:dyDescent="0.25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40"/>
        <v>0.22494285714285714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10">
        <f t="shared" si="145"/>
        <v>42522.276724537034</v>
      </c>
      <c r="U1332" s="9">
        <f t="shared" si="146"/>
        <v>42553.166666666672</v>
      </c>
    </row>
    <row r="1333" spans="1:21" ht="45" x14ac:dyDescent="0.25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40"/>
        <v>1.3668E-2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10">
        <f t="shared" si="145"/>
        <v>42569.50409722222</v>
      </c>
      <c r="U1333" s="9">
        <f t="shared" si="146"/>
        <v>42599.50409722222</v>
      </c>
    </row>
    <row r="1334" spans="1:21" ht="60" x14ac:dyDescent="0.25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40"/>
        <v>0</v>
      </c>
      <c r="P1334" s="7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10">
        <f t="shared" si="145"/>
        <v>42732.060277777782</v>
      </c>
      <c r="U1334" s="9">
        <f t="shared" si="146"/>
        <v>42762.060277777782</v>
      </c>
    </row>
    <row r="1335" spans="1:21" ht="60" x14ac:dyDescent="0.25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40"/>
        <v>0</v>
      </c>
      <c r="P1335" s="7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10">
        <f t="shared" si="145"/>
        <v>41806.106770833336</v>
      </c>
      <c r="U1335" s="9">
        <f t="shared" si="146"/>
        <v>41836.106770833336</v>
      </c>
    </row>
    <row r="1336" spans="1:21" ht="45" x14ac:dyDescent="0.25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40"/>
        <v>0.10754135338345865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10">
        <f t="shared" si="145"/>
        <v>42410.774155092593</v>
      </c>
      <c r="U1336" s="9">
        <f t="shared" si="146"/>
        <v>42440.774155092593</v>
      </c>
    </row>
    <row r="1337" spans="1:21" ht="60" x14ac:dyDescent="0.25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40"/>
        <v>0.1976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10">
        <f t="shared" si="145"/>
        <v>42313.936365740738</v>
      </c>
      <c r="U1337" s="9">
        <f t="shared" si="146"/>
        <v>42343.936365740738</v>
      </c>
    </row>
    <row r="1338" spans="1:21" ht="60" x14ac:dyDescent="0.25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40"/>
        <v>0.84946999999999995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10">
        <f t="shared" si="145"/>
        <v>41955.863750000004</v>
      </c>
      <c r="U1338" s="9">
        <f t="shared" si="146"/>
        <v>41990.863750000004</v>
      </c>
    </row>
    <row r="1339" spans="1:21" ht="45" x14ac:dyDescent="0.25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40"/>
        <v>0.49381999999999998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10">
        <f t="shared" si="145"/>
        <v>42767.577303240745</v>
      </c>
      <c r="U1339" s="9">
        <f t="shared" si="146"/>
        <v>42797.577303240745</v>
      </c>
    </row>
    <row r="1340" spans="1:21" ht="60" x14ac:dyDescent="0.25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40"/>
        <v>3.3033333333333331E-2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10">
        <f t="shared" si="145"/>
        <v>42188.803622685184</v>
      </c>
      <c r="U1340" s="9">
        <f t="shared" si="146"/>
        <v>42218.803622685184</v>
      </c>
    </row>
    <row r="1341" spans="1:21" ht="30" x14ac:dyDescent="0.25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40"/>
        <v>6.6339999999999996E-2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10">
        <f t="shared" si="145"/>
        <v>41936.647164351853</v>
      </c>
      <c r="U1341" s="9">
        <f t="shared" si="146"/>
        <v>41981.688831018517</v>
      </c>
    </row>
    <row r="1342" spans="1:21" ht="45" x14ac:dyDescent="0.25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40"/>
        <v>0</v>
      </c>
      <c r="P1342" s="7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10">
        <f t="shared" si="145"/>
        <v>41836.595520833333</v>
      </c>
      <c r="U1342" s="9">
        <f t="shared" si="146"/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40"/>
        <v>0.7036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10">
        <f t="shared" si="145"/>
        <v>42612.624039351853</v>
      </c>
      <c r="U1343" s="9">
        <f t="shared" si="146"/>
        <v>42644.624039351853</v>
      </c>
    </row>
    <row r="1344" spans="1:21" ht="60" x14ac:dyDescent="0.25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40"/>
        <v>2E-3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10">
        <f t="shared" si="145"/>
        <v>42172.816423611104</v>
      </c>
      <c r="U1344" s="9">
        <f t="shared" si="146"/>
        <v>42202.816423611104</v>
      </c>
    </row>
    <row r="1345" spans="1:21" ht="60" x14ac:dyDescent="0.25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40"/>
        <v>1.02298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10">
        <f t="shared" si="145"/>
        <v>42542.526423611111</v>
      </c>
      <c r="U1345" s="9">
        <f t="shared" si="146"/>
        <v>42601.165972222225</v>
      </c>
    </row>
    <row r="1346" spans="1:21" ht="60" hidden="1" x14ac:dyDescent="0.25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40"/>
        <v>3.7773333333333334</v>
      </c>
      <c r="P1346" s="7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10">
        <f t="shared" si="145"/>
        <v>42522.789803240739</v>
      </c>
      <c r="U1346" s="9">
        <f t="shared" si="146"/>
        <v>42551.789803240739</v>
      </c>
    </row>
    <row r="1347" spans="1:21" ht="45" hidden="1" x14ac:dyDescent="0.25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47">E1347/D1347</f>
        <v>1.25</v>
      </c>
      <c r="P1347" s="7">
        <f t="shared" ref="P1347:P1410" si="148">E1347/L1347</f>
        <v>53.571428571428569</v>
      </c>
      <c r="Q1347" t="str">
        <f t="shared" ref="Q1347:Q1410" si="149">LEFT(N:N,SEARCH("/",N1347)-1)</f>
        <v>publishing</v>
      </c>
      <c r="R1347" t="str">
        <f t="shared" ref="R1347:R1410" si="150">RIGHT(N1347,LEN(N1347)-SEARCH("/",N1347))</f>
        <v>nonfiction</v>
      </c>
      <c r="S1347" s="9">
        <f t="shared" ref="S1347:S1410" si="151">(((J1347/60)/60)/24)+DATE(1970,1,1)</f>
        <v>41799.814340277779</v>
      </c>
      <c r="T1347" s="10">
        <f t="shared" ref="T1347:T1410" si="152">S1347</f>
        <v>41799.814340277779</v>
      </c>
      <c r="U1347" s="9">
        <f t="shared" ref="U1347:U1410" si="153">(((I1347/60)/60)/24)+DATE(1970,1,1)</f>
        <v>41834.814340277779</v>
      </c>
    </row>
    <row r="1348" spans="1:21" ht="45" hidden="1" x14ac:dyDescent="0.25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47"/>
        <v>1.473265306122449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10">
        <f t="shared" si="152"/>
        <v>41422.075821759259</v>
      </c>
      <c r="U1348" s="9">
        <f t="shared" si="153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47"/>
        <v>1.022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10">
        <f t="shared" si="152"/>
        <v>42040.638020833328</v>
      </c>
      <c r="U1349" s="9">
        <f t="shared" si="153"/>
        <v>42070.638020833328</v>
      </c>
    </row>
    <row r="1350" spans="1:21" ht="60" hidden="1" x14ac:dyDescent="0.25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47"/>
        <v>1.018723404255319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10">
        <f t="shared" si="152"/>
        <v>41963.506168981476</v>
      </c>
      <c r="U1350" s="9">
        <f t="shared" si="153"/>
        <v>41991.506168981476</v>
      </c>
    </row>
    <row r="1351" spans="1:21" ht="60" hidden="1" x14ac:dyDescent="0.25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47"/>
        <v>2.0419999999999998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10">
        <f t="shared" si="152"/>
        <v>42317.33258101852</v>
      </c>
      <c r="U1351" s="9">
        <f t="shared" si="153"/>
        <v>42354.290972222225</v>
      </c>
    </row>
    <row r="1352" spans="1:21" ht="60" hidden="1" x14ac:dyDescent="0.25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47"/>
        <v>1.0405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10">
        <f t="shared" si="152"/>
        <v>42334.013124999998</v>
      </c>
      <c r="U1352" s="9">
        <f t="shared" si="153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47"/>
        <v>1.0126500000000001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10">
        <f t="shared" si="152"/>
        <v>42382.74009259259</v>
      </c>
      <c r="U1353" s="9">
        <f t="shared" si="153"/>
        <v>42412.74009259259</v>
      </c>
    </row>
    <row r="1354" spans="1:21" ht="60" hidden="1" x14ac:dyDescent="0.25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47"/>
        <v>1.3613999999999999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10">
        <f t="shared" si="152"/>
        <v>42200.578310185185</v>
      </c>
      <c r="U1354" s="9">
        <f t="shared" si="153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47"/>
        <v>1.3360000000000001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10">
        <f t="shared" si="152"/>
        <v>41309.11791666667</v>
      </c>
      <c r="U1355" s="9">
        <f t="shared" si="153"/>
        <v>41344</v>
      </c>
    </row>
    <row r="1356" spans="1:21" ht="60" hidden="1" x14ac:dyDescent="0.25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47"/>
        <v>1.3025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10">
        <f t="shared" si="152"/>
        <v>42502.807627314818</v>
      </c>
      <c r="U1356" s="9">
        <f t="shared" si="153"/>
        <v>42532.807627314818</v>
      </c>
    </row>
    <row r="1357" spans="1:21" ht="60" hidden="1" x14ac:dyDescent="0.25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47"/>
        <v>1.2267999999999999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10">
        <f t="shared" si="152"/>
        <v>41213.254687499997</v>
      </c>
      <c r="U1357" s="9">
        <f t="shared" si="153"/>
        <v>41243.416666666664</v>
      </c>
    </row>
    <row r="1358" spans="1:21" ht="60" hidden="1" x14ac:dyDescent="0.25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47"/>
        <v>1.8281058823529412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10">
        <f t="shared" si="152"/>
        <v>41430.038888888892</v>
      </c>
      <c r="U1358" s="9">
        <f t="shared" si="153"/>
        <v>41460.038888888892</v>
      </c>
    </row>
    <row r="1359" spans="1:21" ht="45" hidden="1" x14ac:dyDescent="0.25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47"/>
        <v>1.2529999999999999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10">
        <f t="shared" si="152"/>
        <v>41304.962233796294</v>
      </c>
      <c r="U1359" s="9">
        <f t="shared" si="153"/>
        <v>41334.249305555553</v>
      </c>
    </row>
    <row r="1360" spans="1:21" ht="45" hidden="1" x14ac:dyDescent="0.25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47"/>
        <v>1.1166666666666667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10">
        <f t="shared" si="152"/>
        <v>40689.570868055554</v>
      </c>
      <c r="U1360" s="9">
        <f t="shared" si="153"/>
        <v>40719.570868055554</v>
      </c>
    </row>
    <row r="1361" spans="1:21" ht="60" hidden="1" x14ac:dyDescent="0.25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47"/>
        <v>1.1575757575757575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10">
        <f t="shared" si="152"/>
        <v>40668.814699074072</v>
      </c>
      <c r="U1361" s="9">
        <f t="shared" si="153"/>
        <v>40730.814699074072</v>
      </c>
    </row>
    <row r="1362" spans="1:21" ht="30" hidden="1" x14ac:dyDescent="0.25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47"/>
        <v>1.732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10">
        <f t="shared" si="152"/>
        <v>41095.900694444441</v>
      </c>
      <c r="U1362" s="9">
        <f t="shared" si="153"/>
        <v>41123.900694444441</v>
      </c>
    </row>
    <row r="1363" spans="1:21" ht="45" hidden="1" x14ac:dyDescent="0.25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47"/>
        <v>1.2598333333333334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10">
        <f t="shared" si="152"/>
        <v>41781.717268518521</v>
      </c>
      <c r="U1363" s="9">
        <f t="shared" si="153"/>
        <v>41811.717268518521</v>
      </c>
    </row>
    <row r="1364" spans="1:21" ht="45" hidden="1" x14ac:dyDescent="0.25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47"/>
        <v>1.091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10">
        <f t="shared" si="152"/>
        <v>41464.934386574074</v>
      </c>
      <c r="U1364" s="9">
        <f t="shared" si="153"/>
        <v>41524.934386574074</v>
      </c>
    </row>
    <row r="1365" spans="1:21" ht="60" hidden="1" x14ac:dyDescent="0.25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47"/>
        <v>1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10">
        <f t="shared" si="152"/>
        <v>42396.8440625</v>
      </c>
      <c r="U1365" s="9">
        <f t="shared" si="153"/>
        <v>42415.332638888889</v>
      </c>
    </row>
    <row r="1366" spans="1:21" ht="60" hidden="1" x14ac:dyDescent="0.25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47"/>
        <v>1.1864285714285714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10">
        <f t="shared" si="152"/>
        <v>41951.695671296293</v>
      </c>
      <c r="U1366" s="9">
        <f t="shared" si="153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47"/>
        <v>1.0026666666666666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10">
        <f t="shared" si="152"/>
        <v>42049.733240740738</v>
      </c>
      <c r="U1367" s="9">
        <f t="shared" si="153"/>
        <v>42079.691574074073</v>
      </c>
    </row>
    <row r="1368" spans="1:21" hidden="1" x14ac:dyDescent="0.25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47"/>
        <v>1.2648920000000001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10">
        <f t="shared" si="152"/>
        <v>41924.996099537035</v>
      </c>
      <c r="U1368" s="9">
        <f t="shared" si="153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47"/>
        <v>1.1426000000000001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10">
        <f t="shared" si="152"/>
        <v>42292.002893518518</v>
      </c>
      <c r="U1369" s="9">
        <f t="shared" si="153"/>
        <v>42322.044560185182</v>
      </c>
    </row>
    <row r="1370" spans="1:21" ht="45" hidden="1" x14ac:dyDescent="0.25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47"/>
        <v>1.107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10">
        <f t="shared" si="152"/>
        <v>42146.190902777773</v>
      </c>
      <c r="U1370" s="9">
        <f t="shared" si="153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47"/>
        <v>1.0534805315203954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10">
        <f t="shared" si="152"/>
        <v>41710.594282407408</v>
      </c>
      <c r="U1371" s="9">
        <f t="shared" si="153"/>
        <v>41740.594282407408</v>
      </c>
    </row>
    <row r="1372" spans="1:21" ht="30" hidden="1" x14ac:dyDescent="0.25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47"/>
        <v>1.0366666666666666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10">
        <f t="shared" si="152"/>
        <v>41548.00335648148</v>
      </c>
      <c r="U1372" s="9">
        <f t="shared" si="153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47"/>
        <v>1.0708672667523933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10">
        <f t="shared" si="152"/>
        <v>42101.758587962962</v>
      </c>
      <c r="U1373" s="9">
        <f t="shared" si="153"/>
        <v>42131.758587962962</v>
      </c>
    </row>
    <row r="1374" spans="1:21" ht="30" hidden="1" x14ac:dyDescent="0.25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47"/>
        <v>1.24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10">
        <f t="shared" si="152"/>
        <v>41072.739953703705</v>
      </c>
      <c r="U1374" s="9">
        <f t="shared" si="153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47"/>
        <v>1.0501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10">
        <f t="shared" si="152"/>
        <v>42704.95177083333</v>
      </c>
      <c r="U1375" s="9">
        <f t="shared" si="153"/>
        <v>42734.95177083333</v>
      </c>
    </row>
    <row r="1376" spans="1:21" ht="60" hidden="1" x14ac:dyDescent="0.25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47"/>
        <v>1.8946666666666667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10">
        <f t="shared" si="152"/>
        <v>42424.161898148144</v>
      </c>
      <c r="U1376" s="9">
        <f t="shared" si="153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47"/>
        <v>1.7132499999999999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10">
        <f t="shared" si="152"/>
        <v>42720.066192129627</v>
      </c>
      <c r="U1377" s="9">
        <f t="shared" si="153"/>
        <v>42750.066192129627</v>
      </c>
    </row>
    <row r="1378" spans="1:21" ht="30" hidden="1" x14ac:dyDescent="0.25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47"/>
        <v>2.5248648648648651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10">
        <f t="shared" si="152"/>
        <v>42677.669050925921</v>
      </c>
      <c r="U1378" s="9">
        <f t="shared" si="153"/>
        <v>42707.710717592592</v>
      </c>
    </row>
    <row r="1379" spans="1:21" ht="60" hidden="1" x14ac:dyDescent="0.25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47"/>
        <v>1.1615384615384616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10">
        <f t="shared" si="152"/>
        <v>42747.219560185185</v>
      </c>
      <c r="U1379" s="9">
        <f t="shared" si="153"/>
        <v>42769.174305555556</v>
      </c>
    </row>
    <row r="1380" spans="1:21" hidden="1" x14ac:dyDescent="0.25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47"/>
        <v>2.0335000000000001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10">
        <f t="shared" si="152"/>
        <v>42568.759374999994</v>
      </c>
      <c r="U1380" s="9">
        <f t="shared" si="153"/>
        <v>42583.759374999994</v>
      </c>
    </row>
    <row r="1381" spans="1:21" ht="30" hidden="1" x14ac:dyDescent="0.25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47"/>
        <v>1.1160000000000001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10">
        <f t="shared" si="152"/>
        <v>42130.491620370376</v>
      </c>
      <c r="U1381" s="9">
        <f t="shared" si="153"/>
        <v>42160.491620370376</v>
      </c>
    </row>
    <row r="1382" spans="1:21" ht="45" hidden="1" x14ac:dyDescent="0.25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47"/>
        <v>4.24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10">
        <f t="shared" si="152"/>
        <v>42141.762800925921</v>
      </c>
      <c r="U1382" s="9">
        <f t="shared" si="153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47"/>
        <v>1.071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10">
        <f t="shared" si="152"/>
        <v>42703.214409722219</v>
      </c>
      <c r="U1383" s="9">
        <f t="shared" si="153"/>
        <v>42733.214409722219</v>
      </c>
    </row>
    <row r="1384" spans="1:21" ht="45" hidden="1" x14ac:dyDescent="0.25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47"/>
        <v>1.043625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10">
        <f t="shared" si="152"/>
        <v>41370.800185185188</v>
      </c>
      <c r="U1384" s="9">
        <f t="shared" si="153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47"/>
        <v>2.124090909090909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10">
        <f t="shared" si="152"/>
        <v>42707.074976851851</v>
      </c>
      <c r="U1385" s="9">
        <f t="shared" si="153"/>
        <v>42727.074976851851</v>
      </c>
    </row>
    <row r="1386" spans="1:21" ht="45" hidden="1" x14ac:dyDescent="0.25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47"/>
        <v>1.2408571428571429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10">
        <f t="shared" si="152"/>
        <v>42160.735208333332</v>
      </c>
      <c r="U1386" s="9">
        <f t="shared" si="153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47"/>
        <v>1.10406125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10">
        <f t="shared" si="152"/>
        <v>42433.688900462963</v>
      </c>
      <c r="U1387" s="9">
        <f t="shared" si="153"/>
        <v>42489.507638888885</v>
      </c>
    </row>
    <row r="1388" spans="1:21" ht="30" hidden="1" x14ac:dyDescent="0.25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47"/>
        <v>2.1875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10">
        <f t="shared" si="152"/>
        <v>42184.646863425922</v>
      </c>
      <c r="U1388" s="9">
        <f t="shared" si="153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47"/>
        <v>1.36625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10">
        <f t="shared" si="152"/>
        <v>42126.92123842593</v>
      </c>
      <c r="U1389" s="9">
        <f t="shared" si="153"/>
        <v>42158.1875</v>
      </c>
    </row>
    <row r="1390" spans="1:21" ht="60" hidden="1" x14ac:dyDescent="0.25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47"/>
        <v>1.348074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10">
        <f t="shared" si="152"/>
        <v>42634.614780092597</v>
      </c>
      <c r="U1390" s="9">
        <f t="shared" si="153"/>
        <v>42660.676388888889</v>
      </c>
    </row>
    <row r="1391" spans="1:21" ht="30" hidden="1" x14ac:dyDescent="0.25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47"/>
        <v>1.454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10">
        <f t="shared" si="152"/>
        <v>42565.480983796297</v>
      </c>
      <c r="U1391" s="9">
        <f t="shared" si="153"/>
        <v>42595.480983796297</v>
      </c>
    </row>
    <row r="1392" spans="1:21" ht="45" hidden="1" x14ac:dyDescent="0.25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47"/>
        <v>1.0910714285714285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10">
        <f t="shared" si="152"/>
        <v>42087.803310185183</v>
      </c>
      <c r="U1392" s="9">
        <f t="shared" si="153"/>
        <v>42121.716666666667</v>
      </c>
    </row>
    <row r="1393" spans="1:21" ht="45" hidden="1" x14ac:dyDescent="0.25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47"/>
        <v>1.1020000000000001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10">
        <f t="shared" si="152"/>
        <v>42193.650671296295</v>
      </c>
      <c r="U1393" s="9">
        <f t="shared" si="153"/>
        <v>42238.207638888889</v>
      </c>
    </row>
    <row r="1394" spans="1:21" ht="45" hidden="1" x14ac:dyDescent="0.25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47"/>
        <v>1.1364000000000001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10">
        <f t="shared" si="152"/>
        <v>42401.154930555553</v>
      </c>
      <c r="U1394" s="9">
        <f t="shared" si="153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47"/>
        <v>1.0235000000000001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10">
        <f t="shared" si="152"/>
        <v>42553.681979166664</v>
      </c>
      <c r="U1395" s="9">
        <f t="shared" si="153"/>
        <v>42583.681979166664</v>
      </c>
    </row>
    <row r="1396" spans="1:21" ht="45" hidden="1" x14ac:dyDescent="0.25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47"/>
        <v>1.2213333333333334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10">
        <f t="shared" si="152"/>
        <v>42752.144976851851</v>
      </c>
      <c r="U1396" s="9">
        <f t="shared" si="153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47"/>
        <v>1.1188571428571428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10">
        <f t="shared" si="152"/>
        <v>42719.90834490741</v>
      </c>
      <c r="U1397" s="9">
        <f t="shared" si="153"/>
        <v>42749.90834490741</v>
      </c>
    </row>
    <row r="1398" spans="1:21" ht="60" hidden="1" x14ac:dyDescent="0.25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47"/>
        <v>1.073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10">
        <f t="shared" si="152"/>
        <v>42018.99863425926</v>
      </c>
      <c r="U1398" s="9">
        <f t="shared" si="153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47"/>
        <v>1.1385000000000001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10">
        <f t="shared" si="152"/>
        <v>42640.917939814812</v>
      </c>
      <c r="U1399" s="9">
        <f t="shared" si="153"/>
        <v>42670.888194444444</v>
      </c>
    </row>
    <row r="1400" spans="1:21" ht="45" hidden="1" x14ac:dyDescent="0.25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47"/>
        <v>1.0968181818181819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10">
        <f t="shared" si="152"/>
        <v>42526.874236111107</v>
      </c>
      <c r="U1400" s="9">
        <f t="shared" si="153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47"/>
        <v>1.2614444444444444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10">
        <f t="shared" si="152"/>
        <v>41889.004317129627</v>
      </c>
      <c r="U1401" s="9">
        <f t="shared" si="153"/>
        <v>41919.004317129627</v>
      </c>
    </row>
    <row r="1402" spans="1:21" ht="45" hidden="1" x14ac:dyDescent="0.25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47"/>
        <v>1.6742857142857144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10">
        <f t="shared" si="152"/>
        <v>42498.341122685189</v>
      </c>
      <c r="U1402" s="9">
        <f t="shared" si="153"/>
        <v>42533.229166666672</v>
      </c>
    </row>
    <row r="1403" spans="1:21" ht="60" hidden="1" x14ac:dyDescent="0.25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47"/>
        <v>4.9652000000000003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10">
        <f t="shared" si="152"/>
        <v>41399.99622685185</v>
      </c>
      <c r="U1403" s="9">
        <f t="shared" si="153"/>
        <v>41420.99622685185</v>
      </c>
    </row>
    <row r="1404" spans="1:21" ht="60" hidden="1" x14ac:dyDescent="0.25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47"/>
        <v>1.0915999999999999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10">
        <f t="shared" si="152"/>
        <v>42065.053368055553</v>
      </c>
      <c r="U1404" s="9">
        <f t="shared" si="153"/>
        <v>42125.011701388896</v>
      </c>
    </row>
    <row r="1405" spans="1:21" ht="60" hidden="1" x14ac:dyDescent="0.25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47"/>
        <v>1.0257499999999999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10">
        <f t="shared" si="152"/>
        <v>41451.062905092593</v>
      </c>
      <c r="U1405" s="9">
        <f t="shared" si="153"/>
        <v>41481.062905092593</v>
      </c>
    </row>
    <row r="1406" spans="1:21" ht="60" hidden="1" x14ac:dyDescent="0.25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47"/>
        <v>1.6620689655172414E-2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10">
        <f t="shared" si="152"/>
        <v>42032.510243055556</v>
      </c>
      <c r="U1406" s="9">
        <f t="shared" si="153"/>
        <v>42057.510243055556</v>
      </c>
    </row>
    <row r="1407" spans="1:21" ht="30" hidden="1" x14ac:dyDescent="0.25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47"/>
        <v>4.1999999999999997E-3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10">
        <f t="shared" si="152"/>
        <v>41941.680567129632</v>
      </c>
      <c r="U1407" s="9">
        <f t="shared" si="153"/>
        <v>41971.722233796296</v>
      </c>
    </row>
    <row r="1408" spans="1:21" ht="30" hidden="1" x14ac:dyDescent="0.25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47"/>
        <v>1.25E-3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10">
        <f t="shared" si="152"/>
        <v>42297.432951388888</v>
      </c>
      <c r="U1408" s="9">
        <f t="shared" si="153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47"/>
        <v>5.0000000000000001E-3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10">
        <f t="shared" si="152"/>
        <v>41838.536782407406</v>
      </c>
      <c r="U1409" s="9">
        <f t="shared" si="153"/>
        <v>41863.536782407406</v>
      </c>
    </row>
    <row r="1410" spans="1:21" ht="60" hidden="1" x14ac:dyDescent="0.25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47"/>
        <v>7.1999999999999995E-2</v>
      </c>
      <c r="P1410" s="7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10">
        <f t="shared" si="152"/>
        <v>42291.872175925921</v>
      </c>
      <c r="U1410" s="9">
        <f t="shared" si="153"/>
        <v>42321.913842592592</v>
      </c>
    </row>
    <row r="1411" spans="1:21" ht="45" hidden="1" x14ac:dyDescent="0.25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54">E1411/D1411</f>
        <v>0</v>
      </c>
      <c r="P1411" s="7" t="e">
        <f t="shared" ref="P1411:P1474" si="155">E1411/L1411</f>
        <v>#DIV/0!</v>
      </c>
      <c r="Q1411" t="str">
        <f t="shared" ref="Q1411:Q1474" si="156">LEFT(N:N,SEARCH("/",N1411)-1)</f>
        <v>publishing</v>
      </c>
      <c r="R1411" t="str">
        <f t="shared" ref="R1411:R1474" si="157">RIGHT(N1411,LEN(N1411)-SEARCH("/",N1411))</f>
        <v>translations</v>
      </c>
      <c r="S1411" s="9">
        <f t="shared" ref="S1411:S1474" si="158">(((J1411/60)/60)/24)+DATE(1970,1,1)</f>
        <v>41945.133506944447</v>
      </c>
      <c r="T1411" s="10">
        <f t="shared" ref="T1411:T1474" si="159">S1411</f>
        <v>41945.133506944447</v>
      </c>
      <c r="U1411" s="9">
        <f t="shared" ref="U1411:U1474" si="160">(((I1411/60)/60)/24)+DATE(1970,1,1)</f>
        <v>42005.175173611111</v>
      </c>
    </row>
    <row r="1412" spans="1:21" ht="60" hidden="1" x14ac:dyDescent="0.25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54"/>
        <v>1.6666666666666666E-4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10">
        <f t="shared" si="159"/>
        <v>42479.318518518514</v>
      </c>
      <c r="U1412" s="9">
        <f t="shared" si="160"/>
        <v>42524.318518518514</v>
      </c>
    </row>
    <row r="1413" spans="1:21" ht="60" hidden="1" x14ac:dyDescent="0.25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54"/>
        <v>2.3333333333333335E-3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10">
        <f t="shared" si="159"/>
        <v>42013.059027777781</v>
      </c>
      <c r="U1413" s="9">
        <f t="shared" si="160"/>
        <v>42041.059027777781</v>
      </c>
    </row>
    <row r="1414" spans="1:21" ht="45" hidden="1" x14ac:dyDescent="0.25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54"/>
        <v>4.5714285714285714E-2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10">
        <f t="shared" si="159"/>
        <v>41947.063645833332</v>
      </c>
      <c r="U1414" s="9">
        <f t="shared" si="160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54"/>
        <v>0.05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10">
        <f t="shared" si="159"/>
        <v>42360.437152777777</v>
      </c>
      <c r="U1415" s="9">
        <f t="shared" si="160"/>
        <v>42420.437152777777</v>
      </c>
    </row>
    <row r="1416" spans="1:21" ht="60" hidden="1" x14ac:dyDescent="0.25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54"/>
        <v>2E-3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10">
        <f t="shared" si="159"/>
        <v>42708.25309027778</v>
      </c>
      <c r="U1416" s="9">
        <f t="shared" si="160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54"/>
        <v>0.18181818181818182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10">
        <f t="shared" si="159"/>
        <v>42192.675821759258</v>
      </c>
      <c r="U1417" s="9">
        <f t="shared" si="160"/>
        <v>42232.675821759258</v>
      </c>
    </row>
    <row r="1418" spans="1:21" ht="45" hidden="1" x14ac:dyDescent="0.25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54"/>
        <v>0</v>
      </c>
      <c r="P1418" s="7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10">
        <f t="shared" si="159"/>
        <v>42299.926145833335</v>
      </c>
      <c r="U1418" s="9">
        <f t="shared" si="160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54"/>
        <v>1.2222222222222223E-2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10">
        <f t="shared" si="159"/>
        <v>42232.15016203704</v>
      </c>
      <c r="U1419" s="9">
        <f t="shared" si="160"/>
        <v>42262.465972222228</v>
      </c>
    </row>
    <row r="1420" spans="1:21" ht="60" hidden="1" x14ac:dyDescent="0.25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54"/>
        <v>2E-3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10">
        <f t="shared" si="159"/>
        <v>42395.456412037034</v>
      </c>
      <c r="U1420" s="9">
        <f t="shared" si="160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54"/>
        <v>7.0634920634920634E-2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10">
        <f t="shared" si="159"/>
        <v>42622.456238425926</v>
      </c>
      <c r="U1421" s="9">
        <f t="shared" si="160"/>
        <v>42652.456238425926</v>
      </c>
    </row>
    <row r="1422" spans="1:21" ht="30" hidden="1" x14ac:dyDescent="0.25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54"/>
        <v>2.7272727272727271E-2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10">
        <f t="shared" si="159"/>
        <v>42524.667662037042</v>
      </c>
      <c r="U1422" s="9">
        <f t="shared" si="160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54"/>
        <v>1E-3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10">
        <f t="shared" si="159"/>
        <v>42013.915613425925</v>
      </c>
      <c r="U1423" s="9">
        <f t="shared" si="160"/>
        <v>42043.915613425925</v>
      </c>
    </row>
    <row r="1424" spans="1:21" ht="60" hidden="1" x14ac:dyDescent="0.25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54"/>
        <v>1.0399999999999999E-3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10">
        <f t="shared" si="159"/>
        <v>42604.239629629628</v>
      </c>
      <c r="U1424" s="9">
        <f t="shared" si="160"/>
        <v>42634.239629629628</v>
      </c>
    </row>
    <row r="1425" spans="1:21" ht="60" hidden="1" x14ac:dyDescent="0.25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54"/>
        <v>3.3333333333333335E-3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10">
        <f t="shared" si="159"/>
        <v>42340.360312500001</v>
      </c>
      <c r="U1425" s="9">
        <f t="shared" si="160"/>
        <v>42370.360312500001</v>
      </c>
    </row>
    <row r="1426" spans="1:21" ht="45" hidden="1" x14ac:dyDescent="0.25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54"/>
        <v>0.2036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10">
        <f t="shared" si="159"/>
        <v>42676.717615740738</v>
      </c>
      <c r="U1426" s="9">
        <f t="shared" si="160"/>
        <v>42689.759282407409</v>
      </c>
    </row>
    <row r="1427" spans="1:21" ht="60" hidden="1" x14ac:dyDescent="0.25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54"/>
        <v>0</v>
      </c>
      <c r="P1427" s="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10">
        <f t="shared" si="159"/>
        <v>42093.131469907406</v>
      </c>
      <c r="U1427" s="9">
        <f t="shared" si="160"/>
        <v>42123.131469907406</v>
      </c>
    </row>
    <row r="1428" spans="1:21" ht="60" hidden="1" x14ac:dyDescent="0.25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54"/>
        <v>0</v>
      </c>
      <c r="P1428" s="7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10">
        <f t="shared" si="159"/>
        <v>42180.390277777777</v>
      </c>
      <c r="U1428" s="9">
        <f t="shared" si="160"/>
        <v>42240.390277777777</v>
      </c>
    </row>
    <row r="1429" spans="1:21" ht="60" hidden="1" x14ac:dyDescent="0.25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54"/>
        <v>8.3799999999999999E-2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10">
        <f t="shared" si="159"/>
        <v>42601.851678240739</v>
      </c>
      <c r="U1429" s="9">
        <f t="shared" si="160"/>
        <v>42631.851678240739</v>
      </c>
    </row>
    <row r="1430" spans="1:21" ht="60" hidden="1" x14ac:dyDescent="0.25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54"/>
        <v>4.4999999999999998E-2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10">
        <f t="shared" si="159"/>
        <v>42432.379826388889</v>
      </c>
      <c r="U1430" s="9">
        <f t="shared" si="160"/>
        <v>42462.338159722218</v>
      </c>
    </row>
    <row r="1431" spans="1:21" ht="45" hidden="1" x14ac:dyDescent="0.25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54"/>
        <v>0</v>
      </c>
      <c r="P1431" s="7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10">
        <f t="shared" si="159"/>
        <v>42074.060671296291</v>
      </c>
      <c r="U1431" s="9">
        <f t="shared" si="160"/>
        <v>42104.060671296291</v>
      </c>
    </row>
    <row r="1432" spans="1:21" ht="45" hidden="1" x14ac:dyDescent="0.25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54"/>
        <v>8.0600000000000005E-2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10">
        <f t="shared" si="159"/>
        <v>41961.813518518517</v>
      </c>
      <c r="U1432" s="9">
        <f t="shared" si="160"/>
        <v>41992.813518518517</v>
      </c>
    </row>
    <row r="1433" spans="1:21" ht="60" hidden="1" x14ac:dyDescent="0.25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54"/>
        <v>0.31947058823529412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10">
        <f t="shared" si="159"/>
        <v>42304.210833333331</v>
      </c>
      <c r="U1433" s="9">
        <f t="shared" si="160"/>
        <v>42334.252500000002</v>
      </c>
    </row>
    <row r="1434" spans="1:21" ht="60" hidden="1" x14ac:dyDescent="0.25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54"/>
        <v>0</v>
      </c>
      <c r="P1434" s="7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10">
        <f t="shared" si="159"/>
        <v>42175.780416666668</v>
      </c>
      <c r="U1434" s="9">
        <f t="shared" si="160"/>
        <v>42205.780416666668</v>
      </c>
    </row>
    <row r="1435" spans="1:21" ht="60" hidden="1" x14ac:dyDescent="0.25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54"/>
        <v>6.7083333333333328E-2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10">
        <f t="shared" si="159"/>
        <v>42673.625868055555</v>
      </c>
      <c r="U1435" s="9">
        <f t="shared" si="160"/>
        <v>42714.458333333328</v>
      </c>
    </row>
    <row r="1436" spans="1:21" ht="45" hidden="1" x14ac:dyDescent="0.25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54"/>
        <v>9.987804878048781E-2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10">
        <f t="shared" si="159"/>
        <v>42142.767106481479</v>
      </c>
      <c r="U1436" s="9">
        <f t="shared" si="160"/>
        <v>42163.625</v>
      </c>
    </row>
    <row r="1437" spans="1:21" ht="45" hidden="1" x14ac:dyDescent="0.25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54"/>
        <v>1E-3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10">
        <f t="shared" si="159"/>
        <v>42258.780324074076</v>
      </c>
      <c r="U1437" s="9">
        <f t="shared" si="160"/>
        <v>42288.780324074076</v>
      </c>
    </row>
    <row r="1438" spans="1:21" ht="60" hidden="1" x14ac:dyDescent="0.25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54"/>
        <v>7.7000000000000002E-3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10">
        <f t="shared" si="159"/>
        <v>42391.35019675926</v>
      </c>
      <c r="U1438" s="9">
        <f t="shared" si="160"/>
        <v>42421.35019675926</v>
      </c>
    </row>
    <row r="1439" spans="1:21" ht="60" hidden="1" x14ac:dyDescent="0.25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54"/>
        <v>0.26900000000000002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10">
        <f t="shared" si="159"/>
        <v>41796.531701388885</v>
      </c>
      <c r="U1439" s="9">
        <f t="shared" si="160"/>
        <v>41833.207638888889</v>
      </c>
    </row>
    <row r="1440" spans="1:21" ht="60" hidden="1" x14ac:dyDescent="0.25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54"/>
        <v>0.03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10">
        <f t="shared" si="159"/>
        <v>42457.871516203704</v>
      </c>
      <c r="U1440" s="9">
        <f t="shared" si="160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54"/>
        <v>6.6055045871559637E-2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10">
        <f t="shared" si="159"/>
        <v>42040.829872685179</v>
      </c>
      <c r="U1441" s="9">
        <f t="shared" si="160"/>
        <v>42070.829872685179</v>
      </c>
    </row>
    <row r="1442" spans="1:21" ht="60" hidden="1" x14ac:dyDescent="0.25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54"/>
        <v>7.6923076923076926E-5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10">
        <f t="shared" si="159"/>
        <v>42486.748414351852</v>
      </c>
      <c r="U1442" s="9">
        <f t="shared" si="160"/>
        <v>42516.748414351852</v>
      </c>
    </row>
    <row r="1443" spans="1:21" ht="60" hidden="1" x14ac:dyDescent="0.25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54"/>
        <v>1.1222222222222222E-2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10">
        <f t="shared" si="159"/>
        <v>42198.765844907408</v>
      </c>
      <c r="U1443" s="9">
        <f t="shared" si="160"/>
        <v>42258.765844907408</v>
      </c>
    </row>
    <row r="1444" spans="1:21" ht="60" hidden="1" x14ac:dyDescent="0.25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54"/>
        <v>0</v>
      </c>
      <c r="P1444" s="7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10">
        <f t="shared" si="159"/>
        <v>42485.64534722222</v>
      </c>
      <c r="U1444" s="9">
        <f t="shared" si="160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54"/>
        <v>0</v>
      </c>
      <c r="P1445" s="7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10">
        <f t="shared" si="159"/>
        <v>42707.926030092596</v>
      </c>
      <c r="U1445" s="9">
        <f t="shared" si="160"/>
        <v>42737.926030092596</v>
      </c>
    </row>
    <row r="1446" spans="1:21" ht="45" hidden="1" x14ac:dyDescent="0.25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54"/>
        <v>0</v>
      </c>
      <c r="P1446" s="7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10">
        <f t="shared" si="159"/>
        <v>42199.873402777783</v>
      </c>
      <c r="U1446" s="9">
        <f t="shared" si="160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54"/>
        <v>0</v>
      </c>
      <c r="P1447" s="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10">
        <f t="shared" si="159"/>
        <v>42139.542303240742</v>
      </c>
      <c r="U1447" s="9">
        <f t="shared" si="160"/>
        <v>42169.542303240742</v>
      </c>
    </row>
    <row r="1448" spans="1:21" ht="60" hidden="1" x14ac:dyDescent="0.25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54"/>
        <v>0</v>
      </c>
      <c r="P1448" s="7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10">
        <f t="shared" si="159"/>
        <v>42461.447662037041</v>
      </c>
      <c r="U1448" s="9">
        <f t="shared" si="160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54"/>
        <v>1.4999999999999999E-4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10">
        <f t="shared" si="159"/>
        <v>42529.730717592596</v>
      </c>
      <c r="U1449" s="9">
        <f t="shared" si="160"/>
        <v>42559.730717592596</v>
      </c>
    </row>
    <row r="1450" spans="1:21" ht="60" hidden="1" x14ac:dyDescent="0.25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54"/>
        <v>0</v>
      </c>
      <c r="P1450" s="7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10">
        <f t="shared" si="159"/>
        <v>42115.936550925922</v>
      </c>
      <c r="U1450" s="9">
        <f t="shared" si="160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54"/>
        <v>0</v>
      </c>
      <c r="P1451" s="7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10">
        <f t="shared" si="159"/>
        <v>42086.811400462961</v>
      </c>
      <c r="U1451" s="9">
        <f t="shared" si="160"/>
        <v>42134.811400462961</v>
      </c>
    </row>
    <row r="1452" spans="1:21" ht="60" hidden="1" x14ac:dyDescent="0.25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54"/>
        <v>1.0000000000000001E-5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10">
        <f t="shared" si="159"/>
        <v>42390.171261574069</v>
      </c>
      <c r="U1452" s="9">
        <f t="shared" si="160"/>
        <v>42420.171261574069</v>
      </c>
    </row>
    <row r="1453" spans="1:21" ht="45" x14ac:dyDescent="0.25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54"/>
        <v>1.0554089709762533E-4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10">
        <f t="shared" si="159"/>
        <v>41931.959016203706</v>
      </c>
      <c r="U1453" s="9">
        <f t="shared" si="160"/>
        <v>41962.00068287037</v>
      </c>
    </row>
    <row r="1454" spans="1:21" ht="45" x14ac:dyDescent="0.25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54"/>
        <v>0</v>
      </c>
      <c r="P1454" s="7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10">
        <f t="shared" si="159"/>
        <v>41818.703275462962</v>
      </c>
      <c r="U1454" s="9">
        <f t="shared" si="160"/>
        <v>41848.703275462962</v>
      </c>
    </row>
    <row r="1455" spans="1:21" ht="60" x14ac:dyDescent="0.25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54"/>
        <v>0</v>
      </c>
      <c r="P1455" s="7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10">
        <f t="shared" si="159"/>
        <v>42795.696145833332</v>
      </c>
      <c r="U1455" s="9">
        <f t="shared" si="160"/>
        <v>42840.654479166667</v>
      </c>
    </row>
    <row r="1456" spans="1:21" ht="60" x14ac:dyDescent="0.25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54"/>
        <v>8.5714285714285719E-3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10">
        <f t="shared" si="159"/>
        <v>42463.866666666669</v>
      </c>
      <c r="U1456" s="9">
        <f t="shared" si="160"/>
        <v>42484.915972222225</v>
      </c>
    </row>
    <row r="1457" spans="1:21" ht="60" x14ac:dyDescent="0.25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54"/>
        <v>0.105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10">
        <f t="shared" si="159"/>
        <v>41832.672685185185</v>
      </c>
      <c r="U1457" s="9">
        <f t="shared" si="160"/>
        <v>41887.568749999999</v>
      </c>
    </row>
    <row r="1458" spans="1:21" ht="30" x14ac:dyDescent="0.25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54"/>
        <v>2.9000000000000001E-2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10">
        <f t="shared" si="159"/>
        <v>42708.668576388889</v>
      </c>
      <c r="U1458" s="9">
        <f t="shared" si="160"/>
        <v>42738.668576388889</v>
      </c>
    </row>
    <row r="1459" spans="1:21" ht="30" x14ac:dyDescent="0.25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54"/>
        <v>0</v>
      </c>
      <c r="P1459" s="7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10">
        <f t="shared" si="159"/>
        <v>42289.89634259259</v>
      </c>
      <c r="U1459" s="9">
        <f t="shared" si="160"/>
        <v>42319.938009259262</v>
      </c>
    </row>
    <row r="1460" spans="1:21" ht="60" x14ac:dyDescent="0.25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54"/>
        <v>0</v>
      </c>
      <c r="P1460" s="7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10">
        <f t="shared" si="159"/>
        <v>41831.705555555556</v>
      </c>
      <c r="U1460" s="9">
        <f t="shared" si="160"/>
        <v>41862.166666666664</v>
      </c>
    </row>
    <row r="1461" spans="1:21" ht="45" x14ac:dyDescent="0.25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54"/>
        <v>0</v>
      </c>
      <c r="P1461" s="7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10">
        <f t="shared" si="159"/>
        <v>42312.204814814817</v>
      </c>
      <c r="U1461" s="9">
        <f t="shared" si="160"/>
        <v>42340.725694444445</v>
      </c>
    </row>
    <row r="1462" spans="1:21" ht="45" x14ac:dyDescent="0.25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54"/>
        <v>0</v>
      </c>
      <c r="P1462" s="7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10">
        <f t="shared" si="159"/>
        <v>41915.896967592591</v>
      </c>
      <c r="U1462" s="9">
        <f t="shared" si="160"/>
        <v>41973.989583333328</v>
      </c>
    </row>
    <row r="1463" spans="1:21" ht="30" hidden="1" x14ac:dyDescent="0.25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54"/>
        <v>1.012446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10">
        <f t="shared" si="159"/>
        <v>41899.645300925928</v>
      </c>
      <c r="U1463" s="9">
        <f t="shared" si="160"/>
        <v>41933</v>
      </c>
    </row>
    <row r="1464" spans="1:21" ht="30" hidden="1" x14ac:dyDescent="0.25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54"/>
        <v>1.085175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10">
        <f t="shared" si="159"/>
        <v>41344.662858796299</v>
      </c>
      <c r="U1464" s="9">
        <f t="shared" si="160"/>
        <v>41374.662858796299</v>
      </c>
    </row>
    <row r="1465" spans="1:21" ht="60" hidden="1" x14ac:dyDescent="0.25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54"/>
        <v>1.4766666666666666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10">
        <f t="shared" si="159"/>
        <v>41326.911319444444</v>
      </c>
      <c r="U1465" s="9">
        <f t="shared" si="160"/>
        <v>41371.869652777779</v>
      </c>
    </row>
    <row r="1466" spans="1:21" hidden="1" x14ac:dyDescent="0.25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54"/>
        <v>1.6319999999999999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10">
        <f t="shared" si="159"/>
        <v>41291.661550925928</v>
      </c>
      <c r="U1466" s="9">
        <f t="shared" si="160"/>
        <v>41321.661550925928</v>
      </c>
    </row>
    <row r="1467" spans="1:21" ht="60" hidden="1" x14ac:dyDescent="0.25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54"/>
        <v>4.5641449999999999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10">
        <f t="shared" si="159"/>
        <v>40959.734398148146</v>
      </c>
      <c r="U1467" s="9">
        <f t="shared" si="160"/>
        <v>40990.125</v>
      </c>
    </row>
    <row r="1468" spans="1:21" ht="60" hidden="1" x14ac:dyDescent="0.25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54"/>
        <v>1.0787731249999999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10">
        <f t="shared" si="159"/>
        <v>42340.172060185185</v>
      </c>
      <c r="U1468" s="9">
        <f t="shared" si="160"/>
        <v>42381.208333333328</v>
      </c>
    </row>
    <row r="1469" spans="1:21" ht="30" hidden="1" x14ac:dyDescent="0.25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54"/>
        <v>1.1508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10">
        <f t="shared" si="159"/>
        <v>40933.80190972222</v>
      </c>
      <c r="U1469" s="9">
        <f t="shared" si="160"/>
        <v>40993.760243055556</v>
      </c>
    </row>
    <row r="1470" spans="1:21" ht="60" hidden="1" x14ac:dyDescent="0.25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54"/>
        <v>1.0236842105263158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10">
        <f t="shared" si="159"/>
        <v>40646.014456018522</v>
      </c>
      <c r="U1470" s="9">
        <f t="shared" si="160"/>
        <v>40706.014456018522</v>
      </c>
    </row>
    <row r="1471" spans="1:21" ht="45" hidden="1" x14ac:dyDescent="0.25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54"/>
        <v>1.0842485875706214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10">
        <f t="shared" si="159"/>
        <v>41290.598483796297</v>
      </c>
      <c r="U1471" s="9">
        <f t="shared" si="160"/>
        <v>41320.598483796297</v>
      </c>
    </row>
    <row r="1472" spans="1:21" ht="60" hidden="1" x14ac:dyDescent="0.25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54"/>
        <v>1.2513333333333334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10">
        <f t="shared" si="159"/>
        <v>41250.827118055553</v>
      </c>
      <c r="U1472" s="9">
        <f t="shared" si="160"/>
        <v>41271.827118055553</v>
      </c>
    </row>
    <row r="1473" spans="1:21" ht="60" hidden="1" x14ac:dyDescent="0.25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54"/>
        <v>1.03840625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10">
        <f t="shared" si="159"/>
        <v>42073.957569444443</v>
      </c>
      <c r="U1473" s="9">
        <f t="shared" si="160"/>
        <v>42103.957569444443</v>
      </c>
    </row>
    <row r="1474" spans="1:21" ht="60" hidden="1" x14ac:dyDescent="0.25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54"/>
        <v>1.3870400000000001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10">
        <f t="shared" si="159"/>
        <v>41533.542858796296</v>
      </c>
      <c r="U1474" s="9">
        <f t="shared" si="160"/>
        <v>41563.542858796296</v>
      </c>
    </row>
    <row r="1475" spans="1:21" hidden="1" x14ac:dyDescent="0.25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61">E1475/D1475</f>
        <v>1.20516</v>
      </c>
      <c r="P1475" s="7">
        <f t="shared" ref="P1475:P1538" si="162">E1475/L1475</f>
        <v>38.462553191489363</v>
      </c>
      <c r="Q1475" t="str">
        <f t="shared" ref="Q1475:Q1538" si="163">LEFT(N:N,SEARCH("/",N1475)-1)</f>
        <v>publishing</v>
      </c>
      <c r="R1475" t="str">
        <f t="shared" ref="R1475:R1538" si="164">RIGHT(N1475,LEN(N1475)-SEARCH("/",N1475))</f>
        <v>radio &amp; podcasts</v>
      </c>
      <c r="S1475" s="9">
        <f t="shared" ref="S1475:S1538" si="165">(((J1475/60)/60)/24)+DATE(1970,1,1)</f>
        <v>40939.979618055557</v>
      </c>
      <c r="T1475" s="10">
        <f t="shared" ref="T1475:T1538" si="166">S1475</f>
        <v>40939.979618055557</v>
      </c>
      <c r="U1475" s="9">
        <f t="shared" ref="U1475:U1538" si="167">(((I1475/60)/60)/24)+DATE(1970,1,1)</f>
        <v>40969.979618055557</v>
      </c>
    </row>
    <row r="1476" spans="1:21" ht="60" hidden="1" x14ac:dyDescent="0.25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61"/>
        <v>1.1226666666666667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10">
        <f t="shared" si="166"/>
        <v>41500.727916666663</v>
      </c>
      <c r="U1476" s="9">
        <f t="shared" si="167"/>
        <v>41530.727916666663</v>
      </c>
    </row>
    <row r="1477" spans="1:21" ht="45" hidden="1" x14ac:dyDescent="0.25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61"/>
        <v>1.8866966666666667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10">
        <f t="shared" si="166"/>
        <v>41960.722951388889</v>
      </c>
      <c r="U1477" s="9">
        <f t="shared" si="167"/>
        <v>41993.207638888889</v>
      </c>
    </row>
    <row r="1478" spans="1:21" ht="45" hidden="1" x14ac:dyDescent="0.25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61"/>
        <v>6.6155466666666669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10">
        <f t="shared" si="166"/>
        <v>40766.041921296295</v>
      </c>
      <c r="U1478" s="9">
        <f t="shared" si="167"/>
        <v>40796.041921296295</v>
      </c>
    </row>
    <row r="1479" spans="1:21" ht="60" hidden="1" x14ac:dyDescent="0.25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61"/>
        <v>1.1131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10">
        <f t="shared" si="166"/>
        <v>40840.615787037037</v>
      </c>
      <c r="U1479" s="9">
        <f t="shared" si="167"/>
        <v>40900.125</v>
      </c>
    </row>
    <row r="1480" spans="1:21" ht="60" hidden="1" x14ac:dyDescent="0.25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61"/>
        <v>11.8161422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10">
        <f t="shared" si="166"/>
        <v>41394.871678240743</v>
      </c>
      <c r="U1480" s="9">
        <f t="shared" si="167"/>
        <v>41408.871678240743</v>
      </c>
    </row>
    <row r="1481" spans="1:21" ht="60" hidden="1" x14ac:dyDescent="0.25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61"/>
        <v>1.37375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10">
        <f t="shared" si="166"/>
        <v>41754.745243055557</v>
      </c>
      <c r="U1481" s="9">
        <f t="shared" si="167"/>
        <v>41769.165972222225</v>
      </c>
    </row>
    <row r="1482" spans="1:21" ht="60" hidden="1" x14ac:dyDescent="0.25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61"/>
        <v>1.170404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10">
        <f t="shared" si="166"/>
        <v>41464.934016203704</v>
      </c>
      <c r="U1482" s="9">
        <f t="shared" si="167"/>
        <v>41481.708333333336</v>
      </c>
    </row>
    <row r="1483" spans="1:21" ht="60" hidden="1" x14ac:dyDescent="0.25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61"/>
        <v>2.1000000000000001E-2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10">
        <f t="shared" si="166"/>
        <v>41550.922974537039</v>
      </c>
      <c r="U1483" s="9">
        <f t="shared" si="167"/>
        <v>41580.922974537039</v>
      </c>
    </row>
    <row r="1484" spans="1:21" ht="45" hidden="1" x14ac:dyDescent="0.25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61"/>
        <v>1E-3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10">
        <f t="shared" si="166"/>
        <v>41136.85805555556</v>
      </c>
      <c r="U1484" s="9">
        <f t="shared" si="167"/>
        <v>41159.32708333333</v>
      </c>
    </row>
    <row r="1485" spans="1:21" ht="60" hidden="1" x14ac:dyDescent="0.25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61"/>
        <v>7.1428571428571426E-3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10">
        <f t="shared" si="166"/>
        <v>42548.192997685182</v>
      </c>
      <c r="U1485" s="9">
        <f t="shared" si="167"/>
        <v>42573.192997685182</v>
      </c>
    </row>
    <row r="1486" spans="1:21" hidden="1" x14ac:dyDescent="0.25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61"/>
        <v>0</v>
      </c>
      <c r="P1486" s="7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10">
        <f t="shared" si="166"/>
        <v>41053.200960648144</v>
      </c>
      <c r="U1486" s="9">
        <f t="shared" si="167"/>
        <v>41111.618750000001</v>
      </c>
    </row>
    <row r="1487" spans="1:21" ht="60" hidden="1" x14ac:dyDescent="0.25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61"/>
        <v>2.2388059701492536E-2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10">
        <f t="shared" si="166"/>
        <v>42130.795983796299</v>
      </c>
      <c r="U1487" s="9">
        <f t="shared" si="167"/>
        <v>42175.795983796299</v>
      </c>
    </row>
    <row r="1488" spans="1:21" ht="60" hidden="1" x14ac:dyDescent="0.25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61"/>
        <v>2.3999999999999998E-3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10">
        <f t="shared" si="166"/>
        <v>42032.168530092589</v>
      </c>
      <c r="U1488" s="9">
        <f t="shared" si="167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61"/>
        <v>0</v>
      </c>
      <c r="P1489" s="7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10">
        <f t="shared" si="166"/>
        <v>42554.917488425926</v>
      </c>
      <c r="U1489" s="9">
        <f t="shared" si="167"/>
        <v>42584.917488425926</v>
      </c>
    </row>
    <row r="1490" spans="1:21" ht="45" hidden="1" x14ac:dyDescent="0.25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61"/>
        <v>2.4E-2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10">
        <f t="shared" si="166"/>
        <v>41614.563194444447</v>
      </c>
      <c r="U1490" s="9">
        <f t="shared" si="167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61"/>
        <v>0</v>
      </c>
      <c r="P1491" s="7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10">
        <f t="shared" si="166"/>
        <v>41198.611712962964</v>
      </c>
      <c r="U1491" s="9">
        <f t="shared" si="167"/>
        <v>41228.653379629628</v>
      </c>
    </row>
    <row r="1492" spans="1:21" ht="45" hidden="1" x14ac:dyDescent="0.25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61"/>
        <v>0.30862068965517242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10">
        <f t="shared" si="166"/>
        <v>41520.561041666668</v>
      </c>
      <c r="U1492" s="9">
        <f t="shared" si="167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61"/>
        <v>8.3333333333333329E-2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10">
        <f t="shared" si="166"/>
        <v>41991.713460648149</v>
      </c>
      <c r="U1493" s="9">
        <f t="shared" si="167"/>
        <v>42050.651388888888</v>
      </c>
    </row>
    <row r="1494" spans="1:21" ht="60" hidden="1" x14ac:dyDescent="0.25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61"/>
        <v>7.4999999999999997E-3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10">
        <f t="shared" si="166"/>
        <v>40682.884791666671</v>
      </c>
      <c r="U1494" s="9">
        <f t="shared" si="167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61"/>
        <v>0</v>
      </c>
      <c r="P1495" s="7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10">
        <f t="shared" si="166"/>
        <v>41411.866608796299</v>
      </c>
      <c r="U1495" s="9">
        <f t="shared" si="167"/>
        <v>41441.866608796299</v>
      </c>
    </row>
    <row r="1496" spans="1:21" ht="60" hidden="1" x14ac:dyDescent="0.25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61"/>
        <v>8.8999999999999996E-2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10">
        <f t="shared" si="166"/>
        <v>42067.722372685181</v>
      </c>
      <c r="U1496" s="9">
        <f t="shared" si="167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61"/>
        <v>0</v>
      </c>
      <c r="P1497" s="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10">
        <f t="shared" si="166"/>
        <v>40752.789710648147</v>
      </c>
      <c r="U1497" s="9">
        <f t="shared" si="167"/>
        <v>40782.789710648147</v>
      </c>
    </row>
    <row r="1498" spans="1:21" ht="45" hidden="1" x14ac:dyDescent="0.25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61"/>
        <v>0</v>
      </c>
      <c r="P1498" s="7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10">
        <f t="shared" si="166"/>
        <v>41838.475219907406</v>
      </c>
      <c r="U1498" s="9">
        <f t="shared" si="167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61"/>
        <v>6.666666666666667E-5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10">
        <f t="shared" si="166"/>
        <v>41444.64261574074</v>
      </c>
      <c r="U1499" s="9">
        <f t="shared" si="167"/>
        <v>41486.821527777778</v>
      </c>
    </row>
    <row r="1500" spans="1:21" ht="60" hidden="1" x14ac:dyDescent="0.25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61"/>
        <v>1.9E-2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10">
        <f t="shared" si="166"/>
        <v>41840.983541666668</v>
      </c>
      <c r="U1500" s="9">
        <f t="shared" si="167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61"/>
        <v>2.5000000000000001E-3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10">
        <f t="shared" si="166"/>
        <v>42527.007326388892</v>
      </c>
      <c r="U1501" s="9">
        <f t="shared" si="167"/>
        <v>42587.007326388892</v>
      </c>
    </row>
    <row r="1502" spans="1:21" ht="60" hidden="1" x14ac:dyDescent="0.25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61"/>
        <v>0.25035714285714283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10">
        <f t="shared" si="166"/>
        <v>41365.904594907406</v>
      </c>
      <c r="U1502" s="9">
        <f t="shared" si="167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61"/>
        <v>1.6633076923076924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10">
        <f t="shared" si="166"/>
        <v>42163.583599537036</v>
      </c>
      <c r="U1503" s="9">
        <f t="shared" si="167"/>
        <v>42193.583599537036</v>
      </c>
    </row>
    <row r="1504" spans="1:21" ht="60" hidden="1" x14ac:dyDescent="0.25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61"/>
        <v>1.0144545454545455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10">
        <f t="shared" si="166"/>
        <v>42426.542592592596</v>
      </c>
      <c r="U1504" s="9">
        <f t="shared" si="167"/>
        <v>42454.916666666672</v>
      </c>
    </row>
    <row r="1505" spans="1:21" ht="60" hidden="1" x14ac:dyDescent="0.25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61"/>
        <v>1.0789146666666667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10">
        <f t="shared" si="166"/>
        <v>42606.347233796296</v>
      </c>
      <c r="U1505" s="9">
        <f t="shared" si="167"/>
        <v>42666.347233796296</v>
      </c>
    </row>
    <row r="1506" spans="1:21" ht="45" hidden="1" x14ac:dyDescent="0.25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61"/>
        <v>2.7793846153846156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10">
        <f t="shared" si="166"/>
        <v>41772.657685185186</v>
      </c>
      <c r="U1506" s="9">
        <f t="shared" si="167"/>
        <v>41800.356249999997</v>
      </c>
    </row>
    <row r="1507" spans="1:21" ht="60" hidden="1" x14ac:dyDescent="0.25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61"/>
        <v>1.0358125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10">
        <f t="shared" si="166"/>
        <v>42414.44332175926</v>
      </c>
      <c r="U1507" s="9">
        <f t="shared" si="167"/>
        <v>42451.834027777775</v>
      </c>
    </row>
    <row r="1508" spans="1:21" ht="45" hidden="1" x14ac:dyDescent="0.25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61"/>
        <v>1.1140000000000001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10">
        <f t="shared" si="166"/>
        <v>41814.785925925928</v>
      </c>
      <c r="U1508" s="9">
        <f t="shared" si="167"/>
        <v>41844.785925925928</v>
      </c>
    </row>
    <row r="1509" spans="1:21" ht="60" hidden="1" x14ac:dyDescent="0.25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61"/>
        <v>2.15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10">
        <f t="shared" si="166"/>
        <v>40254.450335648151</v>
      </c>
      <c r="U1509" s="9">
        <f t="shared" si="167"/>
        <v>40313.340277777781</v>
      </c>
    </row>
    <row r="1510" spans="1:21" ht="45" hidden="1" x14ac:dyDescent="0.25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61"/>
        <v>1.1076216216216217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10">
        <f t="shared" si="166"/>
        <v>41786.614363425928</v>
      </c>
      <c r="U1510" s="9">
        <f t="shared" si="167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61"/>
        <v>1.2364125714285714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10">
        <f t="shared" si="166"/>
        <v>42751.533391203702</v>
      </c>
      <c r="U1511" s="9">
        <f t="shared" si="167"/>
        <v>42780.957638888889</v>
      </c>
    </row>
    <row r="1512" spans="1:21" ht="60" hidden="1" x14ac:dyDescent="0.25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61"/>
        <v>1.0103500000000001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10">
        <f t="shared" si="166"/>
        <v>41809.385162037033</v>
      </c>
      <c r="U1512" s="9">
        <f t="shared" si="167"/>
        <v>41839.385162037033</v>
      </c>
    </row>
    <row r="1513" spans="1:21" ht="60" hidden="1" x14ac:dyDescent="0.25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61"/>
        <v>1.1179285714285714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10">
        <f t="shared" si="166"/>
        <v>42296.583379629628</v>
      </c>
      <c r="U1513" s="9">
        <f t="shared" si="167"/>
        <v>42326.625046296293</v>
      </c>
    </row>
    <row r="1514" spans="1:21" ht="60" hidden="1" x14ac:dyDescent="0.25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61"/>
        <v>5.5877142857142861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10">
        <f t="shared" si="166"/>
        <v>42741.684479166666</v>
      </c>
      <c r="U1514" s="9">
        <f t="shared" si="167"/>
        <v>42771.684479166666</v>
      </c>
    </row>
    <row r="1515" spans="1:21" ht="45" hidden="1" x14ac:dyDescent="0.25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61"/>
        <v>1.5001875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10">
        <f t="shared" si="166"/>
        <v>41806.637337962966</v>
      </c>
      <c r="U1515" s="9">
        <f t="shared" si="167"/>
        <v>41836.637337962966</v>
      </c>
    </row>
    <row r="1516" spans="1:21" ht="45" hidden="1" x14ac:dyDescent="0.25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61"/>
        <v>1.0647599999999999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10">
        <f t="shared" si="166"/>
        <v>42234.597685185188</v>
      </c>
      <c r="U1516" s="9">
        <f t="shared" si="167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61"/>
        <v>1.57189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10">
        <f t="shared" si="166"/>
        <v>42415.253437499996</v>
      </c>
      <c r="U1517" s="9">
        <f t="shared" si="167"/>
        <v>42445.211770833332</v>
      </c>
    </row>
    <row r="1518" spans="1:21" ht="45" hidden="1" x14ac:dyDescent="0.25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61"/>
        <v>1.0865882352941176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10">
        <f t="shared" si="166"/>
        <v>42619.466342592597</v>
      </c>
      <c r="U1518" s="9">
        <f t="shared" si="167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61"/>
        <v>1.6197999999999999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10">
        <f t="shared" si="166"/>
        <v>41948.56658564815</v>
      </c>
      <c r="U1519" s="9">
        <f t="shared" si="167"/>
        <v>41979.25</v>
      </c>
    </row>
    <row r="1520" spans="1:21" ht="30" hidden="1" x14ac:dyDescent="0.25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61"/>
        <v>2.0536666666666665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10">
        <f t="shared" si="166"/>
        <v>41760.8200462963</v>
      </c>
      <c r="U1520" s="9">
        <f t="shared" si="167"/>
        <v>41790.8200462963</v>
      </c>
    </row>
    <row r="1521" spans="1:21" ht="60" hidden="1" x14ac:dyDescent="0.25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61"/>
        <v>1.033638888888889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10">
        <f t="shared" si="166"/>
        <v>41782.741701388892</v>
      </c>
      <c r="U1521" s="9">
        <f t="shared" si="167"/>
        <v>41810.915972222225</v>
      </c>
    </row>
    <row r="1522" spans="1:21" ht="45" hidden="1" x14ac:dyDescent="0.25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61"/>
        <v>1.0347222222222223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10">
        <f t="shared" si="166"/>
        <v>41955.857789351852</v>
      </c>
      <c r="U1522" s="9">
        <f t="shared" si="167"/>
        <v>41992.166666666672</v>
      </c>
    </row>
    <row r="1523" spans="1:21" ht="45" hidden="1" x14ac:dyDescent="0.25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61"/>
        <v>1.0681333333333334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10">
        <f t="shared" si="166"/>
        <v>42493.167719907404</v>
      </c>
      <c r="U1523" s="9">
        <f t="shared" si="167"/>
        <v>42528.167719907404</v>
      </c>
    </row>
    <row r="1524" spans="1:21" ht="60" hidden="1" x14ac:dyDescent="0.25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61"/>
        <v>1.3896574712643677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10">
        <f t="shared" si="166"/>
        <v>41899.830312500002</v>
      </c>
      <c r="U1524" s="9">
        <f t="shared" si="167"/>
        <v>41929.830312500002</v>
      </c>
    </row>
    <row r="1525" spans="1:21" ht="60" hidden="1" x14ac:dyDescent="0.25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61"/>
        <v>1.2484324324324325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10">
        <f t="shared" si="166"/>
        <v>41964.751342592594</v>
      </c>
      <c r="U1525" s="9">
        <f t="shared" si="167"/>
        <v>41996</v>
      </c>
    </row>
    <row r="1526" spans="1:21" ht="45" hidden="1" x14ac:dyDescent="0.25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61"/>
        <v>2.0699999999999998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10">
        <f t="shared" si="166"/>
        <v>42756.501041666663</v>
      </c>
      <c r="U1526" s="9">
        <f t="shared" si="167"/>
        <v>42786.501041666663</v>
      </c>
    </row>
    <row r="1527" spans="1:21" ht="60" hidden="1" x14ac:dyDescent="0.25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61"/>
        <v>1.7400576923076922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10">
        <f t="shared" si="166"/>
        <v>42570.702986111108</v>
      </c>
      <c r="U1527" s="9">
        <f t="shared" si="167"/>
        <v>42600.702986111108</v>
      </c>
    </row>
    <row r="1528" spans="1:21" ht="60" hidden="1" x14ac:dyDescent="0.25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61"/>
        <v>1.2032608695652174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10">
        <f t="shared" si="166"/>
        <v>42339.276006944448</v>
      </c>
      <c r="U1528" s="9">
        <f t="shared" si="167"/>
        <v>42388.276006944448</v>
      </c>
    </row>
    <row r="1529" spans="1:21" ht="45" hidden="1" x14ac:dyDescent="0.25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61"/>
        <v>1.1044428571428573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10">
        <f t="shared" si="166"/>
        <v>42780.600532407407</v>
      </c>
      <c r="U1529" s="9">
        <f t="shared" si="167"/>
        <v>42808.558865740735</v>
      </c>
    </row>
    <row r="1530" spans="1:21" ht="30" hidden="1" x14ac:dyDescent="0.25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61"/>
        <v>2.8156666666666665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10">
        <f t="shared" si="166"/>
        <v>42736.732893518521</v>
      </c>
      <c r="U1530" s="9">
        <f t="shared" si="167"/>
        <v>42767</v>
      </c>
    </row>
    <row r="1531" spans="1:21" ht="45" hidden="1" x14ac:dyDescent="0.25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61"/>
        <v>1.0067894736842105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10">
        <f t="shared" si="166"/>
        <v>42052.628703703704</v>
      </c>
      <c r="U1531" s="9">
        <f t="shared" si="167"/>
        <v>42082.587037037039</v>
      </c>
    </row>
    <row r="1532" spans="1:21" ht="60" hidden="1" x14ac:dyDescent="0.25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61"/>
        <v>1.3482571428571428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10">
        <f t="shared" si="166"/>
        <v>42275.767303240747</v>
      </c>
      <c r="U1532" s="9">
        <f t="shared" si="167"/>
        <v>42300.767303240747</v>
      </c>
    </row>
    <row r="1533" spans="1:21" ht="60" hidden="1" x14ac:dyDescent="0.25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61"/>
        <v>1.7595744680851064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10">
        <f t="shared" si="166"/>
        <v>41941.802384259259</v>
      </c>
      <c r="U1533" s="9">
        <f t="shared" si="167"/>
        <v>41974.125</v>
      </c>
    </row>
    <row r="1534" spans="1:21" ht="60" hidden="1" x14ac:dyDescent="0.25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61"/>
        <v>4.8402000000000003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10">
        <f t="shared" si="166"/>
        <v>42391.475289351853</v>
      </c>
      <c r="U1534" s="9">
        <f t="shared" si="167"/>
        <v>42415.625</v>
      </c>
    </row>
    <row r="1535" spans="1:21" ht="45" hidden="1" x14ac:dyDescent="0.25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61"/>
        <v>1.4514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10">
        <f t="shared" si="166"/>
        <v>42443.00204861111</v>
      </c>
      <c r="U1535" s="9">
        <f t="shared" si="167"/>
        <v>42492.165972222225</v>
      </c>
    </row>
    <row r="1536" spans="1:21" ht="60" hidden="1" x14ac:dyDescent="0.25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61"/>
        <v>4.1773333333333333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10">
        <f t="shared" si="166"/>
        <v>42221.67432870371</v>
      </c>
      <c r="U1536" s="9">
        <f t="shared" si="167"/>
        <v>42251.67432870371</v>
      </c>
    </row>
    <row r="1537" spans="1:21" ht="60" hidden="1" x14ac:dyDescent="0.25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61"/>
        <v>1.3242499999999999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10">
        <f t="shared" si="166"/>
        <v>42484.829062500001</v>
      </c>
      <c r="U1537" s="9">
        <f t="shared" si="167"/>
        <v>42513.916666666672</v>
      </c>
    </row>
    <row r="1538" spans="1:21" ht="60" hidden="1" x14ac:dyDescent="0.25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61"/>
        <v>2.5030841666666666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10">
        <f t="shared" si="166"/>
        <v>42213.802199074074</v>
      </c>
      <c r="U1538" s="9">
        <f t="shared" si="167"/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68">E1539/D1539</f>
        <v>1.7989999999999999</v>
      </c>
      <c r="P1539" s="7">
        <f t="shared" ref="P1539:P1602" si="169">E1539/L1539</f>
        <v>96.375</v>
      </c>
      <c r="Q1539" t="str">
        <f t="shared" ref="Q1539:Q1602" si="170">LEFT(N:N,SEARCH("/",N1539)-1)</f>
        <v>photography</v>
      </c>
      <c r="R1539" t="str">
        <f t="shared" ref="R1539:R1602" si="171">RIGHT(N1539,LEN(N1539)-SEARCH("/",N1539))</f>
        <v>photobooks</v>
      </c>
      <c r="S1539" s="9">
        <f t="shared" ref="S1539:S1602" si="172">(((J1539/60)/60)/24)+DATE(1970,1,1)</f>
        <v>42552.315127314811</v>
      </c>
      <c r="T1539" s="10">
        <f t="shared" ref="T1539:T1602" si="173">S1539</f>
        <v>42552.315127314811</v>
      </c>
      <c r="U1539" s="9">
        <f t="shared" ref="U1539:U1602" si="174">(((I1539/60)/60)/24)+DATE(1970,1,1)</f>
        <v>42588.75</v>
      </c>
    </row>
    <row r="1540" spans="1:21" ht="45" hidden="1" x14ac:dyDescent="0.25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68"/>
        <v>1.0262857142857142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10">
        <f t="shared" si="173"/>
        <v>41981.782060185185</v>
      </c>
      <c r="U1540" s="9">
        <f t="shared" si="174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68"/>
        <v>1.359861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10">
        <f t="shared" si="173"/>
        <v>42705.919201388882</v>
      </c>
      <c r="U1541" s="9">
        <f t="shared" si="174"/>
        <v>42738.919201388882</v>
      </c>
    </row>
    <row r="1542" spans="1:21" ht="60" hidden="1" x14ac:dyDescent="0.25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68"/>
        <v>1.1786666666666668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10">
        <f t="shared" si="173"/>
        <v>41939.00712962963</v>
      </c>
      <c r="U1542" s="9">
        <f t="shared" si="174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68"/>
        <v>3.3333333333333332E-4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10">
        <f t="shared" si="173"/>
        <v>41974.712245370371</v>
      </c>
      <c r="U1543" s="9">
        <f t="shared" si="174"/>
        <v>42004.712245370371</v>
      </c>
    </row>
    <row r="1544" spans="1:21" ht="60" hidden="1" x14ac:dyDescent="0.25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68"/>
        <v>0.04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10">
        <f t="shared" si="173"/>
        <v>42170.996527777781</v>
      </c>
      <c r="U1544" s="9">
        <f t="shared" si="174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68"/>
        <v>4.4444444444444444E-3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10">
        <f t="shared" si="173"/>
        <v>41935.509652777779</v>
      </c>
      <c r="U1545" s="9">
        <f t="shared" si="174"/>
        <v>41965.551319444443</v>
      </c>
    </row>
    <row r="1546" spans="1:21" ht="45" hidden="1" x14ac:dyDescent="0.25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68"/>
        <v>0</v>
      </c>
      <c r="P1546" s="7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10">
        <f t="shared" si="173"/>
        <v>42053.051203703704</v>
      </c>
      <c r="U1546" s="9">
        <f t="shared" si="174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68"/>
        <v>3.3333333333333332E-4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10">
        <f t="shared" si="173"/>
        <v>42031.884652777779</v>
      </c>
      <c r="U1547" s="9">
        <f t="shared" si="174"/>
        <v>42065.886111111111</v>
      </c>
    </row>
    <row r="1548" spans="1:21" ht="60" hidden="1" x14ac:dyDescent="0.25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68"/>
        <v>0.28899999999999998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10">
        <f t="shared" si="173"/>
        <v>41839.212951388887</v>
      </c>
      <c r="U1548" s="9">
        <f t="shared" si="174"/>
        <v>41899.212951388887</v>
      </c>
    </row>
    <row r="1549" spans="1:21" ht="45" hidden="1" x14ac:dyDescent="0.25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68"/>
        <v>0</v>
      </c>
      <c r="P1549" s="7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10">
        <f t="shared" si="173"/>
        <v>42782.426875000005</v>
      </c>
      <c r="U1549" s="9">
        <f t="shared" si="174"/>
        <v>42789.426875000005</v>
      </c>
    </row>
    <row r="1550" spans="1:21" ht="30" hidden="1" x14ac:dyDescent="0.25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68"/>
        <v>8.5714285714285715E-2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10">
        <f t="shared" si="173"/>
        <v>42286.88217592593</v>
      </c>
      <c r="U1550" s="9">
        <f t="shared" si="174"/>
        <v>42316.923842592587</v>
      </c>
    </row>
    <row r="1551" spans="1:21" ht="45" hidden="1" x14ac:dyDescent="0.25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68"/>
        <v>0.34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10">
        <f t="shared" si="173"/>
        <v>42281.136099537034</v>
      </c>
      <c r="U1551" s="9">
        <f t="shared" si="174"/>
        <v>42311.177766203706</v>
      </c>
    </row>
    <row r="1552" spans="1:21" ht="60" hidden="1" x14ac:dyDescent="0.25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68"/>
        <v>0.13466666666666666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10">
        <f t="shared" si="173"/>
        <v>42472.449467592596</v>
      </c>
      <c r="U1552" s="9">
        <f t="shared" si="174"/>
        <v>42502.449467592596</v>
      </c>
    </row>
    <row r="1553" spans="1:21" ht="60" hidden="1" x14ac:dyDescent="0.25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68"/>
        <v>0</v>
      </c>
      <c r="P1553" s="7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10">
        <f t="shared" si="173"/>
        <v>42121.824525462958</v>
      </c>
      <c r="U1553" s="9">
        <f t="shared" si="174"/>
        <v>42151.824525462958</v>
      </c>
    </row>
    <row r="1554" spans="1:21" ht="60" hidden="1" x14ac:dyDescent="0.25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68"/>
        <v>0.49186046511627907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10">
        <f t="shared" si="173"/>
        <v>41892.688750000001</v>
      </c>
      <c r="U1554" s="9">
        <f t="shared" si="174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68"/>
        <v>0</v>
      </c>
      <c r="P1555" s="7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10">
        <f t="shared" si="173"/>
        <v>42219.282951388886</v>
      </c>
      <c r="U1555" s="9">
        <f t="shared" si="174"/>
        <v>42249.282951388886</v>
      </c>
    </row>
    <row r="1556" spans="1:21" ht="60" hidden="1" x14ac:dyDescent="0.25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68"/>
        <v>0</v>
      </c>
      <c r="P1556" s="7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10">
        <f t="shared" si="173"/>
        <v>42188.252199074079</v>
      </c>
      <c r="U1556" s="9">
        <f t="shared" si="174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68"/>
        <v>0</v>
      </c>
      <c r="P1557" s="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10">
        <f t="shared" si="173"/>
        <v>42241.613796296297</v>
      </c>
      <c r="U1557" s="9">
        <f t="shared" si="174"/>
        <v>42264.708333333328</v>
      </c>
    </row>
    <row r="1558" spans="1:21" ht="45" hidden="1" x14ac:dyDescent="0.25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68"/>
        <v>0.45133333333333331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10">
        <f t="shared" si="173"/>
        <v>42525.153055555551</v>
      </c>
      <c r="U1558" s="9">
        <f t="shared" si="174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68"/>
        <v>0.04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10">
        <f t="shared" si="173"/>
        <v>41871.65315972222</v>
      </c>
      <c r="U1559" s="9">
        <f t="shared" si="174"/>
        <v>41902.65315972222</v>
      </c>
    </row>
    <row r="1560" spans="1:21" ht="45" hidden="1" x14ac:dyDescent="0.25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68"/>
        <v>4.6666666666666669E-2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10">
        <f t="shared" si="173"/>
        <v>42185.397673611107</v>
      </c>
      <c r="U1560" s="9">
        <f t="shared" si="174"/>
        <v>42244.508333333331</v>
      </c>
    </row>
    <row r="1561" spans="1:21" ht="45" hidden="1" x14ac:dyDescent="0.25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68"/>
        <v>3.3333333333333335E-3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10">
        <f t="shared" si="173"/>
        <v>42108.05322916666</v>
      </c>
      <c r="U1561" s="9">
        <f t="shared" si="174"/>
        <v>42123.05322916666</v>
      </c>
    </row>
    <row r="1562" spans="1:21" ht="60" hidden="1" x14ac:dyDescent="0.25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68"/>
        <v>3.7600000000000001E-2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10">
        <f t="shared" si="173"/>
        <v>41936.020752314813</v>
      </c>
      <c r="U1562" s="9">
        <f t="shared" si="174"/>
        <v>41956.062418981484</v>
      </c>
    </row>
    <row r="1563" spans="1:21" ht="60" x14ac:dyDescent="0.25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68"/>
        <v>6.7000000000000002E-3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10">
        <f t="shared" si="173"/>
        <v>41555.041701388887</v>
      </c>
      <c r="U1563" s="9">
        <f t="shared" si="174"/>
        <v>41585.083368055559</v>
      </c>
    </row>
    <row r="1564" spans="1:21" ht="60" x14ac:dyDescent="0.25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68"/>
        <v>0</v>
      </c>
      <c r="P1564" s="7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10">
        <f t="shared" si="173"/>
        <v>40079.566157407404</v>
      </c>
      <c r="U1564" s="9">
        <f t="shared" si="174"/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68"/>
        <v>1.4166666666666666E-2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10">
        <f t="shared" si="173"/>
        <v>41652.742488425924</v>
      </c>
      <c r="U1565" s="9">
        <f t="shared" si="174"/>
        <v>41712.700821759259</v>
      </c>
    </row>
    <row r="1566" spans="1:21" ht="60" x14ac:dyDescent="0.25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68"/>
        <v>1E-3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10">
        <f t="shared" si="173"/>
        <v>42121.367002314815</v>
      </c>
      <c r="U1566" s="9">
        <f t="shared" si="174"/>
        <v>42152.836805555555</v>
      </c>
    </row>
    <row r="1567" spans="1:21" ht="60" x14ac:dyDescent="0.25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68"/>
        <v>2.5000000000000001E-2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10">
        <f t="shared" si="173"/>
        <v>40672.729872685188</v>
      </c>
      <c r="U1567" s="9">
        <f t="shared" si="174"/>
        <v>40702.729872685188</v>
      </c>
    </row>
    <row r="1568" spans="1:21" ht="45" x14ac:dyDescent="0.25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68"/>
        <v>0.21249999999999999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10">
        <f t="shared" si="173"/>
        <v>42549.916712962964</v>
      </c>
      <c r="U1568" s="9">
        <f t="shared" si="174"/>
        <v>42578.916666666672</v>
      </c>
    </row>
    <row r="1569" spans="1:21" ht="60" x14ac:dyDescent="0.25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68"/>
        <v>4.1176470588235294E-2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10">
        <f t="shared" si="173"/>
        <v>41671.936863425923</v>
      </c>
      <c r="U1569" s="9">
        <f t="shared" si="174"/>
        <v>41687</v>
      </c>
    </row>
    <row r="1570" spans="1:21" ht="45" x14ac:dyDescent="0.25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68"/>
        <v>0.13639999999999999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10">
        <f t="shared" si="173"/>
        <v>41962.062326388885</v>
      </c>
      <c r="U1570" s="9">
        <f t="shared" si="174"/>
        <v>41997.062326388885</v>
      </c>
    </row>
    <row r="1571" spans="1:21" x14ac:dyDescent="0.25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68"/>
        <v>0</v>
      </c>
      <c r="P1571" s="7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10">
        <f t="shared" si="173"/>
        <v>41389.679560185185</v>
      </c>
      <c r="U1571" s="9">
        <f t="shared" si="174"/>
        <v>41419.679560185185</v>
      </c>
    </row>
    <row r="1572" spans="1:21" ht="30" x14ac:dyDescent="0.25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68"/>
        <v>0.41399999999999998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10">
        <f t="shared" si="173"/>
        <v>42438.813449074078</v>
      </c>
      <c r="U1572" s="9">
        <f t="shared" si="174"/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68"/>
        <v>6.6115702479338841E-3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10">
        <f t="shared" si="173"/>
        <v>42144.769479166673</v>
      </c>
      <c r="U1573" s="9">
        <f t="shared" si="174"/>
        <v>42174.769479166673</v>
      </c>
    </row>
    <row r="1574" spans="1:21" ht="60" x14ac:dyDescent="0.25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68"/>
        <v>0.05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10">
        <f t="shared" si="173"/>
        <v>42404.033090277779</v>
      </c>
      <c r="U1574" s="9">
        <f t="shared" si="174"/>
        <v>42428.999305555553</v>
      </c>
    </row>
    <row r="1575" spans="1:21" ht="60" x14ac:dyDescent="0.25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68"/>
        <v>2.4777777777777777E-2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10">
        <f t="shared" si="173"/>
        <v>42786.000023148154</v>
      </c>
      <c r="U1575" s="9">
        <f t="shared" si="174"/>
        <v>42826.165972222225</v>
      </c>
    </row>
    <row r="1576" spans="1:21" ht="60" x14ac:dyDescent="0.25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68"/>
        <v>5.0599999999999999E-2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10">
        <f t="shared" si="173"/>
        <v>42017.927418981482</v>
      </c>
      <c r="U1576" s="9">
        <f t="shared" si="174"/>
        <v>42052.927418981482</v>
      </c>
    </row>
    <row r="1577" spans="1:21" ht="60" x14ac:dyDescent="0.25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68"/>
        <v>0.2291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10">
        <f t="shared" si="173"/>
        <v>41799.524259259262</v>
      </c>
      <c r="U1577" s="9">
        <f t="shared" si="174"/>
        <v>41829.524259259262</v>
      </c>
    </row>
    <row r="1578" spans="1:21" ht="45" x14ac:dyDescent="0.25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68"/>
        <v>0.13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10">
        <f t="shared" si="173"/>
        <v>42140.879259259258</v>
      </c>
      <c r="U1578" s="9">
        <f t="shared" si="174"/>
        <v>42185.879259259258</v>
      </c>
    </row>
    <row r="1579" spans="1:21" ht="60" x14ac:dyDescent="0.25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68"/>
        <v>5.4999999999999997E-3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10">
        <f t="shared" si="173"/>
        <v>41054.847777777781</v>
      </c>
      <c r="U1579" s="9">
        <f t="shared" si="174"/>
        <v>41114.847777777781</v>
      </c>
    </row>
    <row r="1580" spans="1:21" ht="60" x14ac:dyDescent="0.25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68"/>
        <v>0.10806536636794939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10">
        <f t="shared" si="173"/>
        <v>40399.065868055557</v>
      </c>
      <c r="U1580" s="9">
        <f t="shared" si="174"/>
        <v>40423.083333333336</v>
      </c>
    </row>
    <row r="1581" spans="1:21" ht="45" x14ac:dyDescent="0.25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68"/>
        <v>8.4008400840084006E-3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10">
        <f t="shared" si="173"/>
        <v>41481.996423611112</v>
      </c>
      <c r="U1581" s="9">
        <f t="shared" si="174"/>
        <v>41514.996423611112</v>
      </c>
    </row>
    <row r="1582" spans="1:21" ht="45" x14ac:dyDescent="0.25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68"/>
        <v>0</v>
      </c>
      <c r="P1582" s="7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10">
        <f t="shared" si="173"/>
        <v>40990.050069444449</v>
      </c>
      <c r="U1582" s="9">
        <f t="shared" si="174"/>
        <v>41050.050069444449</v>
      </c>
    </row>
    <row r="1583" spans="1:21" ht="60" hidden="1" x14ac:dyDescent="0.25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68"/>
        <v>5.0000000000000001E-3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10">
        <f t="shared" si="173"/>
        <v>42325.448958333334</v>
      </c>
      <c r="U1583" s="9">
        <f t="shared" si="174"/>
        <v>42357.448958333334</v>
      </c>
    </row>
    <row r="1584" spans="1:21" ht="30" hidden="1" x14ac:dyDescent="0.25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68"/>
        <v>9.2999999999999999E-2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10">
        <f t="shared" si="173"/>
        <v>42246.789965277778</v>
      </c>
      <c r="U1584" s="9">
        <f t="shared" si="174"/>
        <v>42303.888888888891</v>
      </c>
    </row>
    <row r="1585" spans="1:21" ht="60" hidden="1" x14ac:dyDescent="0.25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68"/>
        <v>7.5000000000000002E-4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10">
        <f t="shared" si="173"/>
        <v>41877.904988425929</v>
      </c>
      <c r="U1585" s="9">
        <f t="shared" si="174"/>
        <v>41907.904988425929</v>
      </c>
    </row>
    <row r="1586" spans="1:21" ht="60" hidden="1" x14ac:dyDescent="0.25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68"/>
        <v>0</v>
      </c>
      <c r="P1586" s="7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10">
        <f t="shared" si="173"/>
        <v>41779.649317129632</v>
      </c>
      <c r="U1586" s="9">
        <f t="shared" si="174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68"/>
        <v>0.79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10">
        <f t="shared" si="173"/>
        <v>42707.895462962959</v>
      </c>
      <c r="U1587" s="9">
        <f t="shared" si="174"/>
        <v>42729.458333333328</v>
      </c>
    </row>
    <row r="1588" spans="1:21" ht="30" hidden="1" x14ac:dyDescent="0.25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68"/>
        <v>0</v>
      </c>
      <c r="P1588" s="7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10">
        <f t="shared" si="173"/>
        <v>42069.104421296302</v>
      </c>
      <c r="U1588" s="9">
        <f t="shared" si="174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68"/>
        <v>1.3333333333333334E-4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10">
        <f t="shared" si="173"/>
        <v>41956.950983796298</v>
      </c>
      <c r="U1589" s="9">
        <f t="shared" si="174"/>
        <v>41986.950983796298</v>
      </c>
    </row>
    <row r="1590" spans="1:21" ht="30" hidden="1" x14ac:dyDescent="0.25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68"/>
        <v>0</v>
      </c>
      <c r="P1590" s="7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10">
        <f t="shared" si="173"/>
        <v>42005.24998842593</v>
      </c>
      <c r="U1590" s="9">
        <f t="shared" si="174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68"/>
        <v>0</v>
      </c>
      <c r="P1591" s="7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10">
        <f t="shared" si="173"/>
        <v>42256.984791666662</v>
      </c>
      <c r="U1591" s="9">
        <f t="shared" si="174"/>
        <v>42286.984791666662</v>
      </c>
    </row>
    <row r="1592" spans="1:21" hidden="1" x14ac:dyDescent="0.25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68"/>
        <v>1.7000000000000001E-2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10">
        <f t="shared" si="173"/>
        <v>42240.857222222221</v>
      </c>
      <c r="U1592" s="9">
        <f t="shared" si="174"/>
        <v>42270.857222222221</v>
      </c>
    </row>
    <row r="1593" spans="1:21" ht="60" hidden="1" x14ac:dyDescent="0.25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68"/>
        <v>0.29228571428571426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10">
        <f t="shared" si="173"/>
        <v>42433.726168981477</v>
      </c>
      <c r="U1593" s="9">
        <f t="shared" si="174"/>
        <v>42463.68450231482</v>
      </c>
    </row>
    <row r="1594" spans="1:21" ht="30" hidden="1" x14ac:dyDescent="0.25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68"/>
        <v>0</v>
      </c>
      <c r="P1594" s="7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10">
        <f t="shared" si="173"/>
        <v>42046.072743055556</v>
      </c>
      <c r="U1594" s="9">
        <f t="shared" si="174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68"/>
        <v>1.3636363636363637E-4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10">
        <f t="shared" si="173"/>
        <v>42033.845543981486</v>
      </c>
      <c r="U1595" s="9">
        <f t="shared" si="174"/>
        <v>42063.845543981486</v>
      </c>
    </row>
    <row r="1596" spans="1:21" ht="45" hidden="1" x14ac:dyDescent="0.25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68"/>
        <v>0.20499999999999999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10">
        <f t="shared" si="173"/>
        <v>42445.712754629625</v>
      </c>
      <c r="U1596" s="9">
        <f t="shared" si="174"/>
        <v>42505.681249999994</v>
      </c>
    </row>
    <row r="1597" spans="1:21" ht="45" hidden="1" x14ac:dyDescent="0.25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68"/>
        <v>2.8E-3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10">
        <f t="shared" si="173"/>
        <v>41780.050092592595</v>
      </c>
      <c r="U1597" s="9">
        <f t="shared" si="174"/>
        <v>41808.842361111114</v>
      </c>
    </row>
    <row r="1598" spans="1:21" ht="45" hidden="1" x14ac:dyDescent="0.25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68"/>
        <v>2.3076923076923078E-2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10">
        <f t="shared" si="173"/>
        <v>41941.430196759262</v>
      </c>
      <c r="U1598" s="9">
        <f t="shared" si="174"/>
        <v>41986.471863425926</v>
      </c>
    </row>
    <row r="1599" spans="1:21" ht="45" hidden="1" x14ac:dyDescent="0.25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68"/>
        <v>0</v>
      </c>
      <c r="P1599" s="7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10">
        <f t="shared" si="173"/>
        <v>42603.354131944448</v>
      </c>
      <c r="U1599" s="9">
        <f t="shared" si="174"/>
        <v>42633.354131944448</v>
      </c>
    </row>
    <row r="1600" spans="1:21" ht="60" hidden="1" x14ac:dyDescent="0.25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68"/>
        <v>1.25E-3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10">
        <f t="shared" si="173"/>
        <v>42151.667337962965</v>
      </c>
      <c r="U1600" s="9">
        <f t="shared" si="174"/>
        <v>42211.667337962965</v>
      </c>
    </row>
    <row r="1601" spans="1:21" ht="45" hidden="1" x14ac:dyDescent="0.25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68"/>
        <v>0</v>
      </c>
      <c r="P1601" s="7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10">
        <f t="shared" si="173"/>
        <v>42438.53907407407</v>
      </c>
      <c r="U1601" s="9">
        <f t="shared" si="174"/>
        <v>42468.497407407413</v>
      </c>
    </row>
    <row r="1602" spans="1:21" ht="60" hidden="1" x14ac:dyDescent="0.25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68"/>
        <v>7.3400000000000007E-2</v>
      </c>
      <c r="P1602" s="7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10">
        <f t="shared" si="173"/>
        <v>41791.057314814818</v>
      </c>
      <c r="U1602" s="9">
        <f t="shared" si="174"/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75">E1603/D1603</f>
        <v>1.082492</v>
      </c>
      <c r="P1603" s="7">
        <f t="shared" ref="P1603:P1666" si="176">E1603/L1603</f>
        <v>48.325535714285714</v>
      </c>
      <c r="Q1603" t="str">
        <f t="shared" ref="Q1603:Q1666" si="177">LEFT(N:N,SEARCH("/",N1603)-1)</f>
        <v>music</v>
      </c>
      <c r="R1603" t="str">
        <f t="shared" ref="R1603:R1666" si="178">RIGHT(N1603,LEN(N1603)-SEARCH("/",N1603))</f>
        <v>rock</v>
      </c>
      <c r="S1603" s="9">
        <f t="shared" ref="S1603:S1666" si="179">(((J1603/60)/60)/24)+DATE(1970,1,1)</f>
        <v>40638.092974537038</v>
      </c>
      <c r="T1603" s="10">
        <f t="shared" ref="T1603:T1666" si="180">S1603</f>
        <v>40638.092974537038</v>
      </c>
      <c r="U1603" s="9">
        <f t="shared" ref="U1603:U1666" si="181">(((I1603/60)/60)/24)+DATE(1970,1,1)</f>
        <v>40668.092974537038</v>
      </c>
    </row>
    <row r="1604" spans="1:21" ht="45" hidden="1" x14ac:dyDescent="0.25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75"/>
        <v>1.0016666666666667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10">
        <f t="shared" si="180"/>
        <v>40788.297650462962</v>
      </c>
      <c r="U1604" s="9">
        <f t="shared" si="181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75"/>
        <v>1.0003299999999999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10">
        <f t="shared" si="180"/>
        <v>40876.169664351852</v>
      </c>
      <c r="U1605" s="9">
        <f t="shared" si="181"/>
        <v>40936.169664351852</v>
      </c>
    </row>
    <row r="1606" spans="1:21" ht="60" hidden="1" x14ac:dyDescent="0.25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75"/>
        <v>1.2210714285714286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10">
        <f t="shared" si="180"/>
        <v>40945.845312500001</v>
      </c>
      <c r="U1606" s="9">
        <f t="shared" si="181"/>
        <v>40985.80364583333</v>
      </c>
    </row>
    <row r="1607" spans="1:21" ht="60" hidden="1" x14ac:dyDescent="0.25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75"/>
        <v>1.0069333333333335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10">
        <f t="shared" si="180"/>
        <v>40747.012881944444</v>
      </c>
      <c r="U1607" s="9">
        <f t="shared" si="181"/>
        <v>40756.291666666664</v>
      </c>
    </row>
    <row r="1608" spans="1:21" ht="60" hidden="1" x14ac:dyDescent="0.25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75"/>
        <v>1.01004125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10">
        <f t="shared" si="180"/>
        <v>40536.111550925925</v>
      </c>
      <c r="U1608" s="9">
        <f t="shared" si="181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75"/>
        <v>1.4511000000000001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10">
        <f t="shared" si="180"/>
        <v>41053.80846064815</v>
      </c>
      <c r="U1609" s="9">
        <f t="shared" si="181"/>
        <v>41074.80846064815</v>
      </c>
    </row>
    <row r="1610" spans="1:21" ht="45" hidden="1" x14ac:dyDescent="0.25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75"/>
        <v>1.0125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10">
        <f t="shared" si="180"/>
        <v>41607.83085648148</v>
      </c>
      <c r="U1610" s="9">
        <f t="shared" si="181"/>
        <v>41640.226388888892</v>
      </c>
    </row>
    <row r="1611" spans="1:21" ht="45" hidden="1" x14ac:dyDescent="0.25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75"/>
        <v>1.1833333333333333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10">
        <f t="shared" si="180"/>
        <v>40796.001261574071</v>
      </c>
      <c r="U1611" s="9">
        <f t="shared" si="181"/>
        <v>40849.333333333336</v>
      </c>
    </row>
    <row r="1612" spans="1:21" ht="30" hidden="1" x14ac:dyDescent="0.25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75"/>
        <v>2.7185000000000001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10">
        <f t="shared" si="180"/>
        <v>41228.924884259257</v>
      </c>
      <c r="U1612" s="9">
        <f t="shared" si="181"/>
        <v>41258.924884259257</v>
      </c>
    </row>
    <row r="1613" spans="1:21" hidden="1" x14ac:dyDescent="0.25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75"/>
        <v>1.25125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10">
        <f t="shared" si="180"/>
        <v>41409.00037037037</v>
      </c>
      <c r="U1613" s="9">
        <f t="shared" si="181"/>
        <v>41430.00037037037</v>
      </c>
    </row>
    <row r="1614" spans="1:21" ht="45" hidden="1" x14ac:dyDescent="0.25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75"/>
        <v>1.1000000000000001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10">
        <f t="shared" si="180"/>
        <v>41246.874814814815</v>
      </c>
      <c r="U1614" s="9">
        <f t="shared" si="181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75"/>
        <v>1.0149999999999999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10">
        <f t="shared" si="180"/>
        <v>41082.069467592592</v>
      </c>
      <c r="U1615" s="9">
        <f t="shared" si="181"/>
        <v>41112.069467592592</v>
      </c>
    </row>
    <row r="1616" spans="1:21" ht="60" hidden="1" x14ac:dyDescent="0.25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75"/>
        <v>1.0269999999999999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10">
        <f t="shared" si="180"/>
        <v>41794.981122685182</v>
      </c>
      <c r="U1616" s="9">
        <f t="shared" si="181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75"/>
        <v>1.1412500000000001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10">
        <f t="shared" si="180"/>
        <v>40845.050879629627</v>
      </c>
      <c r="U1617" s="9">
        <f t="shared" si="181"/>
        <v>40890.092546296299</v>
      </c>
    </row>
    <row r="1618" spans="1:21" ht="45" hidden="1" x14ac:dyDescent="0.25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75"/>
        <v>1.042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10">
        <f t="shared" si="180"/>
        <v>41194.715520833335</v>
      </c>
      <c r="U1618" s="9">
        <f t="shared" si="181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75"/>
        <v>1.4585714285714286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10">
        <f t="shared" si="180"/>
        <v>41546.664212962962</v>
      </c>
      <c r="U1619" s="9">
        <f t="shared" si="181"/>
        <v>41579.791666666664</v>
      </c>
    </row>
    <row r="1620" spans="1:21" ht="45" hidden="1" x14ac:dyDescent="0.25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75"/>
        <v>1.0506666666666666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10">
        <f t="shared" si="180"/>
        <v>41301.654340277775</v>
      </c>
      <c r="U1620" s="9">
        <f t="shared" si="181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75"/>
        <v>1.3333333333333333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10">
        <f t="shared" si="180"/>
        <v>41876.18618055556</v>
      </c>
      <c r="U1621" s="9">
        <f t="shared" si="181"/>
        <v>41897.18618055556</v>
      </c>
    </row>
    <row r="1622" spans="1:21" ht="30" hidden="1" x14ac:dyDescent="0.25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75"/>
        <v>1.1299999999999999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10">
        <f t="shared" si="180"/>
        <v>41321.339583333334</v>
      </c>
      <c r="U1622" s="9">
        <f t="shared" si="181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75"/>
        <v>1.212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10">
        <f t="shared" si="180"/>
        <v>41003.60665509259</v>
      </c>
      <c r="U1623" s="9">
        <f t="shared" si="181"/>
        <v>41057.165972222225</v>
      </c>
    </row>
    <row r="1624" spans="1:21" ht="45" hidden="1" x14ac:dyDescent="0.25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75"/>
        <v>1.0172463768115942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10">
        <f t="shared" si="180"/>
        <v>41950.29483796296</v>
      </c>
      <c r="U1624" s="9">
        <f t="shared" si="181"/>
        <v>41990.332638888889</v>
      </c>
    </row>
    <row r="1625" spans="1:21" ht="60" hidden="1" x14ac:dyDescent="0.25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75"/>
        <v>1.0106666666666666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10">
        <f t="shared" si="180"/>
        <v>41453.688530092593</v>
      </c>
      <c r="U1625" s="9">
        <f t="shared" si="181"/>
        <v>41513.688530092593</v>
      </c>
    </row>
    <row r="1626" spans="1:21" ht="45" hidden="1" x14ac:dyDescent="0.25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75"/>
        <v>1.18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10">
        <f t="shared" si="180"/>
        <v>41243.367303240739</v>
      </c>
      <c r="U1626" s="9">
        <f t="shared" si="181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75"/>
        <v>1.5533333333333332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10">
        <f t="shared" si="180"/>
        <v>41135.699687500004</v>
      </c>
      <c r="U1627" s="9">
        <f t="shared" si="181"/>
        <v>41163.699687500004</v>
      </c>
    </row>
    <row r="1628" spans="1:21" ht="45" hidden="1" x14ac:dyDescent="0.25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75"/>
        <v>1.0118750000000001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10">
        <f t="shared" si="180"/>
        <v>41579.847997685189</v>
      </c>
      <c r="U1628" s="9">
        <f t="shared" si="181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75"/>
        <v>1.17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10">
        <f t="shared" si="180"/>
        <v>41205.707048611112</v>
      </c>
      <c r="U1629" s="9">
        <f t="shared" si="181"/>
        <v>41239.207638888889</v>
      </c>
    </row>
    <row r="1630" spans="1:21" ht="30" hidden="1" x14ac:dyDescent="0.25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75"/>
        <v>1.00925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10">
        <f t="shared" si="180"/>
        <v>41774.737060185187</v>
      </c>
      <c r="U1630" s="9">
        <f t="shared" si="181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75"/>
        <v>1.0366666666666666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10">
        <f t="shared" si="180"/>
        <v>41645.867280092592</v>
      </c>
      <c r="U1631" s="9">
        <f t="shared" si="181"/>
        <v>41690.867280092592</v>
      </c>
    </row>
    <row r="1632" spans="1:21" ht="60" hidden="1" x14ac:dyDescent="0.25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75"/>
        <v>2.6524999999999999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10">
        <f t="shared" si="180"/>
        <v>40939.837673611109</v>
      </c>
      <c r="U1632" s="9">
        <f t="shared" si="181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75"/>
        <v>1.5590999999999999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10">
        <f t="shared" si="180"/>
        <v>41164.859502314815</v>
      </c>
      <c r="U1633" s="9">
        <f t="shared" si="181"/>
        <v>41194.859502314815</v>
      </c>
    </row>
    <row r="1634" spans="1:21" ht="60" hidden="1" x14ac:dyDescent="0.25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75"/>
        <v>1.0162500000000001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10">
        <f t="shared" si="180"/>
        <v>40750.340902777774</v>
      </c>
      <c r="U1634" s="9">
        <f t="shared" si="181"/>
        <v>40810.340902777774</v>
      </c>
    </row>
    <row r="1635" spans="1:21" ht="60" hidden="1" x14ac:dyDescent="0.25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75"/>
        <v>1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10">
        <f t="shared" si="180"/>
        <v>40896.883750000001</v>
      </c>
      <c r="U1635" s="9">
        <f t="shared" si="181"/>
        <v>40924.208333333336</v>
      </c>
    </row>
    <row r="1636" spans="1:21" ht="45" hidden="1" x14ac:dyDescent="0.25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75"/>
        <v>1.0049999999999999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10">
        <f t="shared" si="180"/>
        <v>40658.189826388887</v>
      </c>
      <c r="U1636" s="9">
        <f t="shared" si="181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75"/>
        <v>1.2529999999999999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10">
        <f t="shared" si="180"/>
        <v>42502.868761574078</v>
      </c>
      <c r="U1637" s="9">
        <f t="shared" si="181"/>
        <v>42562.868761574078</v>
      </c>
    </row>
    <row r="1638" spans="1:21" ht="45" hidden="1" x14ac:dyDescent="0.25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75"/>
        <v>1.0355555555555556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10">
        <f t="shared" si="180"/>
        <v>40663.08666666667</v>
      </c>
      <c r="U1638" s="9">
        <f t="shared" si="181"/>
        <v>40706.166666666664</v>
      </c>
    </row>
    <row r="1639" spans="1:21" ht="45" hidden="1" x14ac:dyDescent="0.25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75"/>
        <v>1.038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10">
        <f t="shared" si="180"/>
        <v>40122.751620370371</v>
      </c>
      <c r="U1639" s="9">
        <f t="shared" si="181"/>
        <v>40178.98541666667</v>
      </c>
    </row>
    <row r="1640" spans="1:21" ht="30" hidden="1" x14ac:dyDescent="0.25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75"/>
        <v>1.05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10">
        <f t="shared" si="180"/>
        <v>41288.68712962963</v>
      </c>
      <c r="U1640" s="9">
        <f t="shared" si="181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75"/>
        <v>1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10">
        <f t="shared" si="180"/>
        <v>40941.652372685188</v>
      </c>
      <c r="U1641" s="9">
        <f t="shared" si="181"/>
        <v>40971.652372685188</v>
      </c>
    </row>
    <row r="1642" spans="1:21" ht="60" hidden="1" x14ac:dyDescent="0.25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75"/>
        <v>1.6986000000000001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10">
        <f t="shared" si="180"/>
        <v>40379.23096064815</v>
      </c>
      <c r="U1642" s="9">
        <f t="shared" si="181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75"/>
        <v>1.014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10">
        <f t="shared" si="180"/>
        <v>41962.596574074079</v>
      </c>
      <c r="U1643" s="9">
        <f t="shared" si="181"/>
        <v>41992.596574074079</v>
      </c>
    </row>
    <row r="1644" spans="1:21" ht="45" hidden="1" x14ac:dyDescent="0.25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75"/>
        <v>1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10">
        <f t="shared" si="180"/>
        <v>40688.024618055555</v>
      </c>
      <c r="U1644" s="9">
        <f t="shared" si="181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75"/>
        <v>1.2470000000000001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10">
        <f t="shared" si="180"/>
        <v>41146.824212962965</v>
      </c>
      <c r="U1645" s="9">
        <f t="shared" si="181"/>
        <v>41176.824212962965</v>
      </c>
    </row>
    <row r="1646" spans="1:21" ht="60" hidden="1" x14ac:dyDescent="0.25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75"/>
        <v>1.095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10">
        <f t="shared" si="180"/>
        <v>41175.05972222222</v>
      </c>
      <c r="U1646" s="9">
        <f t="shared" si="181"/>
        <v>41235.101388888892</v>
      </c>
    </row>
    <row r="1647" spans="1:21" ht="45" hidden="1" x14ac:dyDescent="0.25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75"/>
        <v>1.1080000000000001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10">
        <f t="shared" si="180"/>
        <v>41521.617361111108</v>
      </c>
      <c r="U1647" s="9">
        <f t="shared" si="181"/>
        <v>41535.617361111108</v>
      </c>
    </row>
    <row r="1648" spans="1:21" ht="60" hidden="1" x14ac:dyDescent="0.25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75"/>
        <v>1.1020000000000001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10">
        <f t="shared" si="180"/>
        <v>41833.450266203705</v>
      </c>
      <c r="U1648" s="9">
        <f t="shared" si="181"/>
        <v>41865.757638888892</v>
      </c>
    </row>
    <row r="1649" spans="1:21" ht="45" hidden="1" x14ac:dyDescent="0.25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75"/>
        <v>1.0471999999999999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10">
        <f t="shared" si="180"/>
        <v>41039.409456018519</v>
      </c>
      <c r="U1649" s="9">
        <f t="shared" si="181"/>
        <v>41069.409456018519</v>
      </c>
    </row>
    <row r="1650" spans="1:21" ht="45" hidden="1" x14ac:dyDescent="0.25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75"/>
        <v>1.2526086956521738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10">
        <f t="shared" si="180"/>
        <v>40592.704652777778</v>
      </c>
      <c r="U1650" s="9">
        <f t="shared" si="181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75"/>
        <v>1.0058763157894737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10">
        <f t="shared" si="180"/>
        <v>41737.684664351851</v>
      </c>
      <c r="U1651" s="9">
        <f t="shared" si="181"/>
        <v>41782.684664351851</v>
      </c>
    </row>
    <row r="1652" spans="1:21" ht="45" hidden="1" x14ac:dyDescent="0.25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75"/>
        <v>1.4155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10">
        <f t="shared" si="180"/>
        <v>41526.435613425929</v>
      </c>
      <c r="U1652" s="9">
        <f t="shared" si="181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75"/>
        <v>1.0075000000000001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10">
        <f t="shared" si="180"/>
        <v>40625.900694444441</v>
      </c>
      <c r="U1653" s="9">
        <f t="shared" si="181"/>
        <v>40659.290972222225</v>
      </c>
    </row>
    <row r="1654" spans="1:21" ht="60" hidden="1" x14ac:dyDescent="0.25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75"/>
        <v>1.0066666666666666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10">
        <f t="shared" si="180"/>
        <v>41572.492974537039</v>
      </c>
      <c r="U1654" s="9">
        <f t="shared" si="181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75"/>
        <v>1.7423040000000001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10">
        <f t="shared" si="180"/>
        <v>40626.834444444445</v>
      </c>
      <c r="U1655" s="9">
        <f t="shared" si="181"/>
        <v>40657.834444444445</v>
      </c>
    </row>
    <row r="1656" spans="1:21" ht="60" hidden="1" x14ac:dyDescent="0.25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75"/>
        <v>1.199090909090909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10">
        <f t="shared" si="180"/>
        <v>40987.890740740739</v>
      </c>
      <c r="U1656" s="9">
        <f t="shared" si="181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75"/>
        <v>1.4286666666666668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10">
        <f t="shared" si="180"/>
        <v>40974.791898148149</v>
      </c>
      <c r="U1657" s="9">
        <f t="shared" si="181"/>
        <v>41004.750231481477</v>
      </c>
    </row>
    <row r="1658" spans="1:21" ht="60" hidden="1" x14ac:dyDescent="0.25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75"/>
        <v>1.0033493333333334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10">
        <f t="shared" si="180"/>
        <v>41226.928842592592</v>
      </c>
      <c r="U1658" s="9">
        <f t="shared" si="181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75"/>
        <v>1.0493380000000001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10">
        <f t="shared" si="180"/>
        <v>41023.782037037039</v>
      </c>
      <c r="U1659" s="9">
        <f t="shared" si="181"/>
        <v>41053.782037037039</v>
      </c>
    </row>
    <row r="1660" spans="1:21" ht="60" hidden="1" x14ac:dyDescent="0.25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75"/>
        <v>1.3223333333333334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10">
        <f t="shared" si="180"/>
        <v>41223.22184027778</v>
      </c>
      <c r="U1660" s="9">
        <f t="shared" si="181"/>
        <v>41261.597222222219</v>
      </c>
    </row>
    <row r="1661" spans="1:21" ht="60" hidden="1" x14ac:dyDescent="0.25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75"/>
        <v>1.1279999999999999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10">
        <f t="shared" si="180"/>
        <v>41596.913437499999</v>
      </c>
      <c r="U1661" s="9">
        <f t="shared" si="181"/>
        <v>41625.5</v>
      </c>
    </row>
    <row r="1662" spans="1:21" ht="60" hidden="1" x14ac:dyDescent="0.25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75"/>
        <v>12.5375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10">
        <f t="shared" si="180"/>
        <v>42459.693865740745</v>
      </c>
      <c r="U1662" s="9">
        <f t="shared" si="181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75"/>
        <v>1.0250632911392406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10">
        <f t="shared" si="180"/>
        <v>42343.998043981483</v>
      </c>
      <c r="U1663" s="9">
        <f t="shared" si="181"/>
        <v>42386.875</v>
      </c>
    </row>
    <row r="1664" spans="1:21" ht="60" hidden="1" x14ac:dyDescent="0.25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75"/>
        <v>1.026375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10">
        <f t="shared" si="180"/>
        <v>40848.198333333334</v>
      </c>
      <c r="U1664" s="9">
        <f t="shared" si="181"/>
        <v>40908.239999999998</v>
      </c>
    </row>
    <row r="1665" spans="1:21" ht="45" hidden="1" x14ac:dyDescent="0.25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75"/>
        <v>1.08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10">
        <f t="shared" si="180"/>
        <v>42006.02207175926</v>
      </c>
      <c r="U1665" s="9">
        <f t="shared" si="181"/>
        <v>42036.02207175926</v>
      </c>
    </row>
    <row r="1666" spans="1:21" ht="45" hidden="1" x14ac:dyDescent="0.25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75"/>
        <v>1.2240879999999998</v>
      </c>
      <c r="P1666" s="7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10">
        <f t="shared" si="180"/>
        <v>40939.761782407404</v>
      </c>
      <c r="U1666" s="9">
        <f t="shared" si="181"/>
        <v>40984.165972222225</v>
      </c>
    </row>
    <row r="1667" spans="1:21" ht="60" hidden="1" x14ac:dyDescent="0.25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82">E1667/D1667</f>
        <v>1.1945714285714286</v>
      </c>
      <c r="P1667" s="7">
        <f t="shared" ref="P1667:P1730" si="183">E1667/L1667</f>
        <v>44.956989247311824</v>
      </c>
      <c r="Q1667" t="str">
        <f t="shared" ref="Q1667:Q1730" si="184">LEFT(N:N,SEARCH("/",N1667)-1)</f>
        <v>music</v>
      </c>
      <c r="R1667" t="str">
        <f t="shared" ref="R1667:R1730" si="185">RIGHT(N1667,LEN(N1667)-SEARCH("/",N1667))</f>
        <v>pop</v>
      </c>
      <c r="S1667" s="9">
        <f t="shared" ref="S1667:S1730" si="186">(((J1667/60)/60)/24)+DATE(1970,1,1)</f>
        <v>40564.649456018517</v>
      </c>
      <c r="T1667" s="10">
        <f t="shared" ref="T1667:T1730" si="187">S1667</f>
        <v>40564.649456018517</v>
      </c>
      <c r="U1667" s="9">
        <f t="shared" ref="U1667:U1730" si="188">(((I1667/60)/60)/24)+DATE(1970,1,1)</f>
        <v>40596.125</v>
      </c>
    </row>
    <row r="1668" spans="1:21" ht="45" hidden="1" x14ac:dyDescent="0.25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82"/>
        <v>1.6088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10">
        <f t="shared" si="187"/>
        <v>41331.253159722226</v>
      </c>
      <c r="U1668" s="9">
        <f t="shared" si="188"/>
        <v>41361.211493055554</v>
      </c>
    </row>
    <row r="1669" spans="1:21" ht="45" hidden="1" x14ac:dyDescent="0.25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82"/>
        <v>1.2685294117647059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10">
        <f t="shared" si="187"/>
        <v>41682.0705787037</v>
      </c>
      <c r="U1669" s="9">
        <f t="shared" si="188"/>
        <v>41709.290972222225</v>
      </c>
    </row>
    <row r="1670" spans="1:21" ht="60" hidden="1" x14ac:dyDescent="0.25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82"/>
        <v>1.026375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10">
        <f t="shared" si="187"/>
        <v>40845.14975694444</v>
      </c>
      <c r="U1670" s="9">
        <f t="shared" si="188"/>
        <v>40875.191423611112</v>
      </c>
    </row>
    <row r="1671" spans="1:21" ht="60" hidden="1" x14ac:dyDescent="0.25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82"/>
        <v>1.3975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10">
        <f t="shared" si="187"/>
        <v>42461.885138888887</v>
      </c>
      <c r="U1671" s="9">
        <f t="shared" si="188"/>
        <v>42521.885138888887</v>
      </c>
    </row>
    <row r="1672" spans="1:21" ht="60" hidden="1" x14ac:dyDescent="0.25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82"/>
        <v>1.026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10">
        <f t="shared" si="187"/>
        <v>40313.930543981485</v>
      </c>
      <c r="U1672" s="9">
        <f t="shared" si="188"/>
        <v>40364.166666666664</v>
      </c>
    </row>
    <row r="1673" spans="1:21" ht="30" hidden="1" x14ac:dyDescent="0.25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82"/>
        <v>1.0067349999999999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10">
        <f t="shared" si="187"/>
        <v>42553.54414351852</v>
      </c>
      <c r="U1673" s="9">
        <f t="shared" si="188"/>
        <v>42583.54414351852</v>
      </c>
    </row>
    <row r="1674" spans="1:21" ht="45" hidden="1" x14ac:dyDescent="0.25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82"/>
        <v>1.1294117647058823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10">
        <f t="shared" si="187"/>
        <v>41034.656597222223</v>
      </c>
      <c r="U1674" s="9">
        <f t="shared" si="188"/>
        <v>41064.656597222223</v>
      </c>
    </row>
    <row r="1675" spans="1:21" ht="45" hidden="1" x14ac:dyDescent="0.25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82"/>
        <v>1.2809523809523808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10">
        <f t="shared" si="187"/>
        <v>42039.878379629634</v>
      </c>
      <c r="U1675" s="9">
        <f t="shared" si="188"/>
        <v>42069.878379629634</v>
      </c>
    </row>
    <row r="1676" spans="1:21" ht="60" hidden="1" x14ac:dyDescent="0.25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82"/>
        <v>2.0169999999999999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10">
        <f t="shared" si="187"/>
        <v>42569.605393518519</v>
      </c>
      <c r="U1676" s="9">
        <f t="shared" si="188"/>
        <v>42600.290972222225</v>
      </c>
    </row>
    <row r="1677" spans="1:21" ht="30" hidden="1" x14ac:dyDescent="0.25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82"/>
        <v>1.37416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10">
        <f t="shared" si="187"/>
        <v>40802.733101851853</v>
      </c>
      <c r="U1677" s="9">
        <f t="shared" si="188"/>
        <v>40832.918749999997</v>
      </c>
    </row>
    <row r="1678" spans="1:21" ht="45" hidden="1" x14ac:dyDescent="0.25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82"/>
        <v>1.1533333333333333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10">
        <f t="shared" si="187"/>
        <v>40973.72623842593</v>
      </c>
      <c r="U1678" s="9">
        <f t="shared" si="188"/>
        <v>41020.165972222225</v>
      </c>
    </row>
    <row r="1679" spans="1:21" ht="45" hidden="1" x14ac:dyDescent="0.25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82"/>
        <v>1.1166666666666667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10">
        <f t="shared" si="187"/>
        <v>42416.407129629632</v>
      </c>
      <c r="U1679" s="9">
        <f t="shared" si="188"/>
        <v>42476.249305555553</v>
      </c>
    </row>
    <row r="1680" spans="1:21" ht="45" hidden="1" x14ac:dyDescent="0.25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82"/>
        <v>1.1839999999999999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10">
        <f t="shared" si="187"/>
        <v>41662.854988425926</v>
      </c>
      <c r="U1680" s="9">
        <f t="shared" si="188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82"/>
        <v>1.75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10">
        <f t="shared" si="187"/>
        <v>40723.068807870368</v>
      </c>
      <c r="U1681" s="9">
        <f t="shared" si="188"/>
        <v>40746.068807870368</v>
      </c>
    </row>
    <row r="1682" spans="1:21" ht="30" hidden="1" x14ac:dyDescent="0.25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82"/>
        <v>1.175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10">
        <f t="shared" si="187"/>
        <v>41802.757719907408</v>
      </c>
      <c r="U1682" s="9">
        <f t="shared" si="188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82"/>
        <v>1.0142212307692309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10">
        <f t="shared" si="187"/>
        <v>42774.121342592596</v>
      </c>
      <c r="U1683" s="9">
        <f t="shared" si="188"/>
        <v>42823.083333333328</v>
      </c>
    </row>
    <row r="1684" spans="1:21" ht="45" hidden="1" x14ac:dyDescent="0.25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82"/>
        <v>0</v>
      </c>
      <c r="P1684" s="7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10">
        <f t="shared" si="187"/>
        <v>42779.21365740741</v>
      </c>
      <c r="U1684" s="9">
        <f t="shared" si="188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82"/>
        <v>0.21714285714285714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10">
        <f t="shared" si="187"/>
        <v>42808.781689814816</v>
      </c>
      <c r="U1685" s="9">
        <f t="shared" si="188"/>
        <v>42832.781689814816</v>
      </c>
    </row>
    <row r="1686" spans="1:21" ht="30" hidden="1" x14ac:dyDescent="0.25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82"/>
        <v>1.0912500000000001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10">
        <f t="shared" si="187"/>
        <v>42783.815289351856</v>
      </c>
      <c r="U1686" s="9">
        <f t="shared" si="188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82"/>
        <v>1.0285714285714285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10">
        <f t="shared" si="187"/>
        <v>42788.2502662037</v>
      </c>
      <c r="U1687" s="9">
        <f t="shared" si="188"/>
        <v>42818.208599537036</v>
      </c>
    </row>
    <row r="1688" spans="1:21" ht="60" hidden="1" x14ac:dyDescent="0.25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82"/>
        <v>3.5999999999999999E-3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10">
        <f t="shared" si="187"/>
        <v>42792.843969907408</v>
      </c>
      <c r="U1688" s="9">
        <f t="shared" si="188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82"/>
        <v>0.3125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10">
        <f t="shared" si="187"/>
        <v>42802.046817129631</v>
      </c>
      <c r="U1689" s="9">
        <f t="shared" si="188"/>
        <v>42835.84375</v>
      </c>
    </row>
    <row r="1690" spans="1:21" ht="60" hidden="1" x14ac:dyDescent="0.25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82"/>
        <v>0.443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10">
        <f t="shared" si="187"/>
        <v>42804.534652777773</v>
      </c>
      <c r="U1690" s="9">
        <f t="shared" si="188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82"/>
        <v>1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10">
        <f t="shared" si="187"/>
        <v>42780.942476851851</v>
      </c>
      <c r="U1691" s="9">
        <f t="shared" si="188"/>
        <v>42810.900810185187</v>
      </c>
    </row>
    <row r="1692" spans="1:21" ht="45" hidden="1" x14ac:dyDescent="0.25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82"/>
        <v>0.254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10">
        <f t="shared" si="187"/>
        <v>42801.43104166667</v>
      </c>
      <c r="U1692" s="9">
        <f t="shared" si="188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82"/>
        <v>0.33473333333333333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10">
        <f t="shared" si="187"/>
        <v>42795.701481481476</v>
      </c>
      <c r="U1693" s="9">
        <f t="shared" si="188"/>
        <v>42828.041666666672</v>
      </c>
    </row>
    <row r="1694" spans="1:21" ht="45" hidden="1" x14ac:dyDescent="0.25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82"/>
        <v>0.47799999999999998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10">
        <f t="shared" si="187"/>
        <v>42788.151238425926</v>
      </c>
      <c r="U1694" s="9">
        <f t="shared" si="188"/>
        <v>42820.999305555553</v>
      </c>
    </row>
    <row r="1695" spans="1:21" ht="60" hidden="1" x14ac:dyDescent="0.25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82"/>
        <v>9.3333333333333338E-2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10">
        <f t="shared" si="187"/>
        <v>42803.920277777783</v>
      </c>
      <c r="U1695" s="9">
        <f t="shared" si="188"/>
        <v>42834.833333333328</v>
      </c>
    </row>
    <row r="1696" spans="1:21" ht="60" hidden="1" x14ac:dyDescent="0.25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82"/>
        <v>5.0000000000000001E-4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10">
        <f t="shared" si="187"/>
        <v>42791.669837962967</v>
      </c>
      <c r="U1696" s="9">
        <f t="shared" si="188"/>
        <v>42821.191666666666</v>
      </c>
    </row>
    <row r="1697" spans="1:21" ht="60" hidden="1" x14ac:dyDescent="0.25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82"/>
        <v>0.11708333333333333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10">
        <f t="shared" si="187"/>
        <v>42801.031412037039</v>
      </c>
      <c r="U1697" s="9">
        <f t="shared" si="188"/>
        <v>42835.041666666672</v>
      </c>
    </row>
    <row r="1698" spans="1:21" ht="60" hidden="1" x14ac:dyDescent="0.25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82"/>
        <v>0</v>
      </c>
      <c r="P1698" s="7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10">
        <f t="shared" si="187"/>
        <v>42796.069571759261</v>
      </c>
      <c r="U1698" s="9">
        <f t="shared" si="188"/>
        <v>42826.027905092589</v>
      </c>
    </row>
    <row r="1699" spans="1:21" ht="45" hidden="1" x14ac:dyDescent="0.25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82"/>
        <v>0.20208000000000001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10">
        <f t="shared" si="187"/>
        <v>42805.032962962956</v>
      </c>
      <c r="U1699" s="9">
        <f t="shared" si="188"/>
        <v>42834.991296296299</v>
      </c>
    </row>
    <row r="1700" spans="1:21" ht="75" hidden="1" x14ac:dyDescent="0.25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82"/>
        <v>0</v>
      </c>
      <c r="P1700" s="7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10">
        <f t="shared" si="187"/>
        <v>42796.207870370374</v>
      </c>
      <c r="U1700" s="9">
        <f t="shared" si="188"/>
        <v>42820.147916666669</v>
      </c>
    </row>
    <row r="1701" spans="1:21" ht="60" hidden="1" x14ac:dyDescent="0.25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82"/>
        <v>4.2311459353574929E-2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10">
        <f t="shared" si="187"/>
        <v>42806.863946759258</v>
      </c>
      <c r="U1701" s="9">
        <f t="shared" si="188"/>
        <v>42836.863946759258</v>
      </c>
    </row>
    <row r="1702" spans="1:21" ht="60" hidden="1" x14ac:dyDescent="0.25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82"/>
        <v>0.2606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10">
        <f t="shared" si="187"/>
        <v>42796.071643518517</v>
      </c>
      <c r="U1702" s="9">
        <f t="shared" si="188"/>
        <v>42826.166666666672</v>
      </c>
    </row>
    <row r="1703" spans="1:21" ht="60" hidden="1" x14ac:dyDescent="0.25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82"/>
        <v>1.9801980198019802E-3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10">
        <f t="shared" si="187"/>
        <v>41989.664409722223</v>
      </c>
      <c r="U1703" s="9">
        <f t="shared" si="188"/>
        <v>42019.664409722223</v>
      </c>
    </row>
    <row r="1704" spans="1:21" ht="30" hidden="1" x14ac:dyDescent="0.25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82"/>
        <v>6.0606060606060605E-5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10">
        <f t="shared" si="187"/>
        <v>42063.869791666672</v>
      </c>
      <c r="U1704" s="9">
        <f t="shared" si="188"/>
        <v>42093.828125</v>
      </c>
    </row>
    <row r="1705" spans="1:21" ht="60" hidden="1" x14ac:dyDescent="0.25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82"/>
        <v>1.0200000000000001E-2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10">
        <f t="shared" si="187"/>
        <v>42187.281678240746</v>
      </c>
      <c r="U1705" s="9">
        <f t="shared" si="188"/>
        <v>42247.281678240746</v>
      </c>
    </row>
    <row r="1706" spans="1:21" ht="45" hidden="1" x14ac:dyDescent="0.25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82"/>
        <v>0.65100000000000002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10">
        <f t="shared" si="187"/>
        <v>42021.139733796299</v>
      </c>
      <c r="U1706" s="9">
        <f t="shared" si="188"/>
        <v>42051.139733796299</v>
      </c>
    </row>
    <row r="1707" spans="1:21" ht="45" hidden="1" x14ac:dyDescent="0.25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82"/>
        <v>0</v>
      </c>
      <c r="P1707" s="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10">
        <f t="shared" si="187"/>
        <v>42245.016736111109</v>
      </c>
      <c r="U1707" s="9">
        <f t="shared" si="188"/>
        <v>42256.666666666672</v>
      </c>
    </row>
    <row r="1708" spans="1:21" ht="45" hidden="1" x14ac:dyDescent="0.25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82"/>
        <v>0</v>
      </c>
      <c r="P1708" s="7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10">
        <f t="shared" si="187"/>
        <v>42179.306388888886</v>
      </c>
      <c r="U1708" s="9">
        <f t="shared" si="188"/>
        <v>42239.306388888886</v>
      </c>
    </row>
    <row r="1709" spans="1:21" ht="60" hidden="1" x14ac:dyDescent="0.25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82"/>
        <v>9.74E-2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10">
        <f t="shared" si="187"/>
        <v>42427.721006944441</v>
      </c>
      <c r="U1709" s="9">
        <f t="shared" si="188"/>
        <v>42457.679340277777</v>
      </c>
    </row>
    <row r="1710" spans="1:21" ht="60" hidden="1" x14ac:dyDescent="0.25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82"/>
        <v>0</v>
      </c>
      <c r="P1710" s="7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10">
        <f t="shared" si="187"/>
        <v>42451.866967592592</v>
      </c>
      <c r="U1710" s="9">
        <f t="shared" si="188"/>
        <v>42491.866967592592</v>
      </c>
    </row>
    <row r="1711" spans="1:21" ht="45" hidden="1" x14ac:dyDescent="0.25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82"/>
        <v>4.8571428571428571E-2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10">
        <f t="shared" si="187"/>
        <v>41841.56381944444</v>
      </c>
      <c r="U1711" s="9">
        <f t="shared" si="188"/>
        <v>41882.818749999999</v>
      </c>
    </row>
    <row r="1712" spans="1:21" ht="30" hidden="1" x14ac:dyDescent="0.25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82"/>
        <v>6.7999999999999996E-3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10">
        <f t="shared" si="187"/>
        <v>42341.59129629629</v>
      </c>
      <c r="U1712" s="9">
        <f t="shared" si="188"/>
        <v>42387.541666666672</v>
      </c>
    </row>
    <row r="1713" spans="1:21" ht="60" hidden="1" x14ac:dyDescent="0.25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82"/>
        <v>0.105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10">
        <f t="shared" si="187"/>
        <v>41852.646226851852</v>
      </c>
      <c r="U1713" s="9">
        <f t="shared" si="188"/>
        <v>41883.646226851852</v>
      </c>
    </row>
    <row r="1714" spans="1:21" ht="60" hidden="1" x14ac:dyDescent="0.25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82"/>
        <v>0</v>
      </c>
      <c r="P1714" s="7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10">
        <f t="shared" si="187"/>
        <v>42125.913807870369</v>
      </c>
      <c r="U1714" s="9">
        <f t="shared" si="188"/>
        <v>42185.913807870369</v>
      </c>
    </row>
    <row r="1715" spans="1:21" ht="60" hidden="1" x14ac:dyDescent="0.25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82"/>
        <v>1.6666666666666666E-2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10">
        <f t="shared" si="187"/>
        <v>41887.801064814819</v>
      </c>
      <c r="U1715" s="9">
        <f t="shared" si="188"/>
        <v>41917.801064814819</v>
      </c>
    </row>
    <row r="1716" spans="1:21" ht="60" hidden="1" x14ac:dyDescent="0.25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82"/>
        <v>7.868E-2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10">
        <f t="shared" si="187"/>
        <v>42095.918530092589</v>
      </c>
      <c r="U1716" s="9">
        <f t="shared" si="188"/>
        <v>42125.918530092589</v>
      </c>
    </row>
    <row r="1717" spans="1:21" ht="45" hidden="1" x14ac:dyDescent="0.25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82"/>
        <v>2.2000000000000001E-3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10">
        <f t="shared" si="187"/>
        <v>42064.217418981483</v>
      </c>
      <c r="U1717" s="9">
        <f t="shared" si="188"/>
        <v>42094.140277777777</v>
      </c>
    </row>
    <row r="1718" spans="1:21" ht="60" hidden="1" x14ac:dyDescent="0.25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82"/>
        <v>7.4999999999999997E-2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10">
        <f t="shared" si="187"/>
        <v>42673.577534722222</v>
      </c>
      <c r="U1718" s="9">
        <f t="shared" si="188"/>
        <v>42713.619201388887</v>
      </c>
    </row>
    <row r="1719" spans="1:21" ht="45" hidden="1" x14ac:dyDescent="0.25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82"/>
        <v>0.42725880551301687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10">
        <f t="shared" si="187"/>
        <v>42460.98192129629</v>
      </c>
      <c r="U1719" s="9">
        <f t="shared" si="188"/>
        <v>42481.166666666672</v>
      </c>
    </row>
    <row r="1720" spans="1:21" hidden="1" x14ac:dyDescent="0.25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82"/>
        <v>2.142857142857143E-3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10">
        <f t="shared" si="187"/>
        <v>42460.610520833332</v>
      </c>
      <c r="U1720" s="9">
        <f t="shared" si="188"/>
        <v>42504.207638888889</v>
      </c>
    </row>
    <row r="1721" spans="1:21" ht="60" hidden="1" x14ac:dyDescent="0.25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82"/>
        <v>8.7500000000000008E-3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10">
        <f t="shared" si="187"/>
        <v>41869.534618055557</v>
      </c>
      <c r="U1721" s="9">
        <f t="shared" si="188"/>
        <v>41899.534618055557</v>
      </c>
    </row>
    <row r="1722" spans="1:21" ht="60" hidden="1" x14ac:dyDescent="0.25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82"/>
        <v>5.6250000000000001E-2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10">
        <f t="shared" si="187"/>
        <v>41922.783229166671</v>
      </c>
      <c r="U1722" s="9">
        <f t="shared" si="188"/>
        <v>41952.824895833335</v>
      </c>
    </row>
    <row r="1723" spans="1:21" ht="45" hidden="1" x14ac:dyDescent="0.25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82"/>
        <v>0</v>
      </c>
      <c r="P1723" s="7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10">
        <f t="shared" si="187"/>
        <v>42319.461377314816</v>
      </c>
      <c r="U1723" s="9">
        <f t="shared" si="188"/>
        <v>42349.461377314816</v>
      </c>
    </row>
    <row r="1724" spans="1:21" ht="45" hidden="1" x14ac:dyDescent="0.25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82"/>
        <v>3.4722222222222224E-4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10">
        <f t="shared" si="187"/>
        <v>42425.960983796293</v>
      </c>
      <c r="U1724" s="9">
        <f t="shared" si="188"/>
        <v>42463.006944444445</v>
      </c>
    </row>
    <row r="1725" spans="1:21" ht="60" hidden="1" x14ac:dyDescent="0.25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82"/>
        <v>6.5000000000000002E-2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10">
        <f t="shared" si="187"/>
        <v>42129.82540509259</v>
      </c>
      <c r="U1725" s="9">
        <f t="shared" si="188"/>
        <v>42186.25</v>
      </c>
    </row>
    <row r="1726" spans="1:21" ht="60" hidden="1" x14ac:dyDescent="0.25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82"/>
        <v>5.8333333333333336E-3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10">
        <f t="shared" si="187"/>
        <v>41912.932430555556</v>
      </c>
      <c r="U1726" s="9">
        <f t="shared" si="188"/>
        <v>41942.932430555556</v>
      </c>
    </row>
    <row r="1727" spans="1:21" ht="60" hidden="1" x14ac:dyDescent="0.25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82"/>
        <v>0.10181818181818182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10">
        <f t="shared" si="187"/>
        <v>41845.968159722222</v>
      </c>
      <c r="U1727" s="9">
        <f t="shared" si="188"/>
        <v>41875.968159722222</v>
      </c>
    </row>
    <row r="1728" spans="1:21" ht="30" hidden="1" x14ac:dyDescent="0.25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82"/>
        <v>0.33784615384615385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10">
        <f t="shared" si="187"/>
        <v>41788.919722222221</v>
      </c>
      <c r="U1728" s="9">
        <f t="shared" si="188"/>
        <v>41817.919722222221</v>
      </c>
    </row>
    <row r="1729" spans="1:21" ht="60" hidden="1" x14ac:dyDescent="0.25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82"/>
        <v>3.3333333333333332E-4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10">
        <f t="shared" si="187"/>
        <v>42044.927974537044</v>
      </c>
      <c r="U1729" s="9">
        <f t="shared" si="188"/>
        <v>42099.458333333328</v>
      </c>
    </row>
    <row r="1730" spans="1:21" ht="45" hidden="1" x14ac:dyDescent="0.25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82"/>
        <v>0.68400000000000005</v>
      </c>
      <c r="P1730" s="7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10">
        <f t="shared" si="187"/>
        <v>42268.625856481478</v>
      </c>
      <c r="U1730" s="9">
        <f t="shared" si="188"/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89">E1731/D1731</f>
        <v>0</v>
      </c>
      <c r="P1731" s="7" t="e">
        <f t="shared" ref="P1731:P1794" si="190">E1731/L1731</f>
        <v>#DIV/0!</v>
      </c>
      <c r="Q1731" t="str">
        <f t="shared" ref="Q1731:Q1794" si="191">LEFT(N:N,SEARCH("/",N1731)-1)</f>
        <v>music</v>
      </c>
      <c r="R1731" t="str">
        <f t="shared" ref="R1731:R1794" si="192">RIGHT(N1731,LEN(N1731)-SEARCH("/",N1731))</f>
        <v>faith</v>
      </c>
      <c r="S1731" s="9">
        <f t="shared" ref="S1731:S1794" si="193">(((J1731/60)/60)/24)+DATE(1970,1,1)</f>
        <v>42471.052152777775</v>
      </c>
      <c r="T1731" s="10">
        <f t="shared" ref="T1731:T1794" si="194">S1731</f>
        <v>42471.052152777775</v>
      </c>
      <c r="U1731" s="9">
        <f t="shared" ref="U1731:U1794" si="195">(((I1731/60)/60)/24)+DATE(1970,1,1)</f>
        <v>42531.052152777775</v>
      </c>
    </row>
    <row r="1732" spans="1:21" ht="45" hidden="1" x14ac:dyDescent="0.25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89"/>
        <v>0</v>
      </c>
      <c r="P1732" s="7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10">
        <f t="shared" si="194"/>
        <v>42272.087766203709</v>
      </c>
      <c r="U1732" s="9">
        <f t="shared" si="195"/>
        <v>42302.087766203709</v>
      </c>
    </row>
    <row r="1733" spans="1:21" ht="30" hidden="1" x14ac:dyDescent="0.25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89"/>
        <v>0</v>
      </c>
      <c r="P1733" s="7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10">
        <f t="shared" si="194"/>
        <v>42152.906851851847</v>
      </c>
      <c r="U1733" s="9">
        <f t="shared" si="195"/>
        <v>42166.625</v>
      </c>
    </row>
    <row r="1734" spans="1:21" ht="60" hidden="1" x14ac:dyDescent="0.25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89"/>
        <v>0</v>
      </c>
      <c r="P1734" s="7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10">
        <f t="shared" si="194"/>
        <v>42325.683807870373</v>
      </c>
      <c r="U1734" s="9">
        <f t="shared" si="195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89"/>
        <v>0</v>
      </c>
      <c r="P1735" s="7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10">
        <f t="shared" si="194"/>
        <v>42614.675625000003</v>
      </c>
      <c r="U1735" s="9">
        <f t="shared" si="195"/>
        <v>42626.895833333328</v>
      </c>
    </row>
    <row r="1736" spans="1:21" ht="45" hidden="1" x14ac:dyDescent="0.25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89"/>
        <v>2.2222222222222223E-4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10">
        <f t="shared" si="194"/>
        <v>42102.036527777775</v>
      </c>
      <c r="U1736" s="9">
        <f t="shared" si="195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89"/>
        <v>0.11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10">
        <f t="shared" si="194"/>
        <v>42559.814178240747</v>
      </c>
      <c r="U1737" s="9">
        <f t="shared" si="195"/>
        <v>42589.814178240747</v>
      </c>
    </row>
    <row r="1738" spans="1:21" ht="45" hidden="1" x14ac:dyDescent="0.25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89"/>
        <v>7.3333333333333332E-3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10">
        <f t="shared" si="194"/>
        <v>42286.861493055556</v>
      </c>
      <c r="U1738" s="9">
        <f t="shared" si="195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89"/>
        <v>0.21249999999999999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10">
        <f t="shared" si="194"/>
        <v>42175.948981481488</v>
      </c>
      <c r="U1739" s="9">
        <f t="shared" si="195"/>
        <v>42205.948981481488</v>
      </c>
    </row>
    <row r="1740" spans="1:21" ht="45" hidden="1" x14ac:dyDescent="0.25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89"/>
        <v>4.0000000000000001E-3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10">
        <f t="shared" si="194"/>
        <v>41884.874328703707</v>
      </c>
      <c r="U1740" s="9">
        <f t="shared" si="195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89"/>
        <v>1E-3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10">
        <f t="shared" si="194"/>
        <v>42435.874212962968</v>
      </c>
      <c r="U1741" s="9">
        <f t="shared" si="195"/>
        <v>42494.832546296297</v>
      </c>
    </row>
    <row r="1742" spans="1:21" ht="45" hidden="1" x14ac:dyDescent="0.25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89"/>
        <v>0</v>
      </c>
      <c r="P1742" s="7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10">
        <f t="shared" si="194"/>
        <v>42171.817384259266</v>
      </c>
      <c r="U1742" s="9">
        <f t="shared" si="195"/>
        <v>42201.817384259266</v>
      </c>
    </row>
    <row r="1743" spans="1:21" ht="45" hidden="1" x14ac:dyDescent="0.25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89"/>
        <v>1.1083333333333334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10">
        <f t="shared" si="194"/>
        <v>42120.628136574072</v>
      </c>
      <c r="U1743" s="9">
        <f t="shared" si="195"/>
        <v>42165.628136574072</v>
      </c>
    </row>
    <row r="1744" spans="1:21" ht="60" hidden="1" x14ac:dyDescent="0.25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89"/>
        <v>1.0874999999999999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10">
        <f t="shared" si="194"/>
        <v>42710.876967592587</v>
      </c>
      <c r="U1744" s="9">
        <f t="shared" si="195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89"/>
        <v>1.0041666666666667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10">
        <f t="shared" si="194"/>
        <v>42586.925636574073</v>
      </c>
      <c r="U1745" s="9">
        <f t="shared" si="195"/>
        <v>42609.165972222225</v>
      </c>
    </row>
    <row r="1746" spans="1:21" ht="60" hidden="1" x14ac:dyDescent="0.25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89"/>
        <v>1.1845454545454546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10">
        <f t="shared" si="194"/>
        <v>42026.605057870373</v>
      </c>
      <c r="U1746" s="9">
        <f t="shared" si="195"/>
        <v>42071.563391203701</v>
      </c>
    </row>
    <row r="1747" spans="1:21" ht="60" hidden="1" x14ac:dyDescent="0.25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89"/>
        <v>1.1401428571428571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10">
        <f t="shared" si="194"/>
        <v>42690.259699074071</v>
      </c>
      <c r="U1747" s="9">
        <f t="shared" si="195"/>
        <v>42726.083333333328</v>
      </c>
    </row>
    <row r="1748" spans="1:21" ht="60" hidden="1" x14ac:dyDescent="0.25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89"/>
        <v>1.4810000000000001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10">
        <f t="shared" si="194"/>
        <v>42668.176701388889</v>
      </c>
      <c r="U1748" s="9">
        <f t="shared" si="195"/>
        <v>42698.083333333328</v>
      </c>
    </row>
    <row r="1749" spans="1:21" ht="60" hidden="1" x14ac:dyDescent="0.25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89"/>
        <v>1.0495555555555556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10">
        <f t="shared" si="194"/>
        <v>42292.435532407413</v>
      </c>
      <c r="U1749" s="9">
        <f t="shared" si="195"/>
        <v>42321.625</v>
      </c>
    </row>
    <row r="1750" spans="1:21" ht="45" hidden="1" x14ac:dyDescent="0.25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89"/>
        <v>1.29948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10">
        <f t="shared" si="194"/>
        <v>42219.950729166667</v>
      </c>
      <c r="U1750" s="9">
        <f t="shared" si="195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89"/>
        <v>1.2348756218905472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10">
        <f t="shared" si="194"/>
        <v>42758.975937499999</v>
      </c>
      <c r="U1751" s="9">
        <f t="shared" si="195"/>
        <v>42795.791666666672</v>
      </c>
    </row>
    <row r="1752" spans="1:21" ht="60" hidden="1" x14ac:dyDescent="0.25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89"/>
        <v>2.0162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10">
        <f t="shared" si="194"/>
        <v>42454.836851851855</v>
      </c>
      <c r="U1752" s="9">
        <f t="shared" si="195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89"/>
        <v>1.0289999999999999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10">
        <f t="shared" si="194"/>
        <v>42052.7815162037</v>
      </c>
      <c r="U1753" s="9">
        <f t="shared" si="195"/>
        <v>42082.739849537036</v>
      </c>
    </row>
    <row r="1754" spans="1:21" ht="45" hidden="1" x14ac:dyDescent="0.25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89"/>
        <v>2.6016666666666666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10">
        <f t="shared" si="194"/>
        <v>42627.253263888888</v>
      </c>
      <c r="U1754" s="9">
        <f t="shared" si="195"/>
        <v>42657.253263888888</v>
      </c>
    </row>
    <row r="1755" spans="1:21" ht="45" hidden="1" x14ac:dyDescent="0.25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89"/>
        <v>1.08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10">
        <f t="shared" si="194"/>
        <v>42420.74962962963</v>
      </c>
      <c r="U1755" s="9">
        <f t="shared" si="195"/>
        <v>42450.707962962959</v>
      </c>
    </row>
    <row r="1756" spans="1:21" ht="60" hidden="1" x14ac:dyDescent="0.25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89"/>
        <v>1.1052941176470588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10">
        <f t="shared" si="194"/>
        <v>42067.876770833333</v>
      </c>
      <c r="U1756" s="9">
        <f t="shared" si="195"/>
        <v>42097.835104166668</v>
      </c>
    </row>
    <row r="1757" spans="1:21" ht="60" hidden="1" x14ac:dyDescent="0.25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89"/>
        <v>1.2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10">
        <f t="shared" si="194"/>
        <v>42252.788900462961</v>
      </c>
      <c r="U1757" s="9">
        <f t="shared" si="195"/>
        <v>42282.788900462961</v>
      </c>
    </row>
    <row r="1758" spans="1:21" ht="45" hidden="1" x14ac:dyDescent="0.25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89"/>
        <v>1.0282909090909091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10">
        <f t="shared" si="194"/>
        <v>42571.167465277773</v>
      </c>
      <c r="U1758" s="9">
        <f t="shared" si="195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89"/>
        <v>1.1599999999999999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10">
        <f t="shared" si="194"/>
        <v>42733.827349537038</v>
      </c>
      <c r="U1759" s="9">
        <f t="shared" si="195"/>
        <v>42763.811805555553</v>
      </c>
    </row>
    <row r="1760" spans="1:21" ht="60" hidden="1" x14ac:dyDescent="0.25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89"/>
        <v>1.147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10">
        <f t="shared" si="194"/>
        <v>42505.955925925926</v>
      </c>
      <c r="U1760" s="9">
        <f t="shared" si="195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89"/>
        <v>1.0660000000000001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10">
        <f t="shared" si="194"/>
        <v>42068.829039351855</v>
      </c>
      <c r="U1761" s="9">
        <f t="shared" si="195"/>
        <v>42088.787372685183</v>
      </c>
    </row>
    <row r="1762" spans="1:21" ht="60" hidden="1" x14ac:dyDescent="0.25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89"/>
        <v>1.6544000000000001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10">
        <f t="shared" si="194"/>
        <v>42405.67260416667</v>
      </c>
      <c r="U1762" s="9">
        <f t="shared" si="195"/>
        <v>42425.67260416667</v>
      </c>
    </row>
    <row r="1763" spans="1:21" ht="30" hidden="1" x14ac:dyDescent="0.25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89"/>
        <v>1.55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10">
        <f t="shared" si="194"/>
        <v>42209.567824074074</v>
      </c>
      <c r="U1763" s="9">
        <f t="shared" si="195"/>
        <v>42259.567824074074</v>
      </c>
    </row>
    <row r="1764" spans="1:21" ht="30" hidden="1" x14ac:dyDescent="0.25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89"/>
        <v>8.85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10">
        <f t="shared" si="194"/>
        <v>42410.982002314813</v>
      </c>
      <c r="U1764" s="9">
        <f t="shared" si="195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89"/>
        <v>1.0190833333333333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10">
        <f t="shared" si="194"/>
        <v>42636.868518518517</v>
      </c>
      <c r="U1765" s="9">
        <f t="shared" si="195"/>
        <v>42666.868518518517</v>
      </c>
    </row>
    <row r="1766" spans="1:21" ht="60" hidden="1" x14ac:dyDescent="0.25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89"/>
        <v>0.19600000000000001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10">
        <f t="shared" si="194"/>
        <v>41825.485868055555</v>
      </c>
      <c r="U1766" s="9">
        <f t="shared" si="195"/>
        <v>41854.485868055555</v>
      </c>
    </row>
    <row r="1767" spans="1:21" ht="60" hidden="1" x14ac:dyDescent="0.25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89"/>
        <v>0.59467839999999994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10">
        <f t="shared" si="194"/>
        <v>41834.980462962965</v>
      </c>
      <c r="U1767" s="9">
        <f t="shared" si="195"/>
        <v>41864.980462962965</v>
      </c>
    </row>
    <row r="1768" spans="1:21" ht="30" hidden="1" x14ac:dyDescent="0.25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89"/>
        <v>0</v>
      </c>
      <c r="P1768" s="7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10">
        <f t="shared" si="194"/>
        <v>41855.859814814816</v>
      </c>
      <c r="U1768" s="9">
        <f t="shared" si="195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89"/>
        <v>0.4572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10">
        <f t="shared" si="194"/>
        <v>41824.658379629633</v>
      </c>
      <c r="U1769" s="9">
        <f t="shared" si="195"/>
        <v>41854.658379629633</v>
      </c>
    </row>
    <row r="1770" spans="1:21" ht="45" hidden="1" x14ac:dyDescent="0.25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89"/>
        <v>3.7400000000000003E-2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10">
        <f t="shared" si="194"/>
        <v>41849.560694444444</v>
      </c>
      <c r="U1770" s="9">
        <f t="shared" si="195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89"/>
        <v>2.7025E-2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10">
        <f t="shared" si="194"/>
        <v>41987.818969907406</v>
      </c>
      <c r="U1771" s="9">
        <f t="shared" si="195"/>
        <v>42017.818969907406</v>
      </c>
    </row>
    <row r="1772" spans="1:21" ht="60" hidden="1" x14ac:dyDescent="0.25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89"/>
        <v>0.56514285714285717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10">
        <f t="shared" si="194"/>
        <v>41891.780023148152</v>
      </c>
      <c r="U1772" s="9">
        <f t="shared" si="195"/>
        <v>41926.780023148152</v>
      </c>
    </row>
    <row r="1773" spans="1:21" ht="60" hidden="1" x14ac:dyDescent="0.25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89"/>
        <v>0.21309523809523809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10">
        <f t="shared" si="194"/>
        <v>41905.979629629634</v>
      </c>
      <c r="U1773" s="9">
        <f t="shared" si="195"/>
        <v>41935.979629629634</v>
      </c>
    </row>
    <row r="1774" spans="1:21" ht="45" hidden="1" x14ac:dyDescent="0.25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89"/>
        <v>0.156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10">
        <f t="shared" si="194"/>
        <v>41766.718009259261</v>
      </c>
      <c r="U1774" s="9">
        <f t="shared" si="195"/>
        <v>41826.718009259261</v>
      </c>
    </row>
    <row r="1775" spans="1:21" ht="60" hidden="1" x14ac:dyDescent="0.25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89"/>
        <v>6.2566666666666673E-2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10">
        <f t="shared" si="194"/>
        <v>41978.760393518518</v>
      </c>
      <c r="U1775" s="9">
        <f t="shared" si="195"/>
        <v>42023.760393518518</v>
      </c>
    </row>
    <row r="1776" spans="1:21" ht="60" hidden="1" x14ac:dyDescent="0.25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89"/>
        <v>0.4592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10">
        <f t="shared" si="194"/>
        <v>41930.218657407408</v>
      </c>
      <c r="U1776" s="9">
        <f t="shared" si="195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89"/>
        <v>0.65101538461538466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10">
        <f t="shared" si="194"/>
        <v>41891.976388888892</v>
      </c>
      <c r="U1777" s="9">
        <f t="shared" si="195"/>
        <v>41936.976388888892</v>
      </c>
    </row>
    <row r="1778" spans="1:21" ht="45" hidden="1" x14ac:dyDescent="0.25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89"/>
        <v>6.7000000000000004E-2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10">
        <f t="shared" si="194"/>
        <v>41905.95684027778</v>
      </c>
      <c r="U1778" s="9">
        <f t="shared" si="195"/>
        <v>41941.95684027778</v>
      </c>
    </row>
    <row r="1779" spans="1:21" ht="60" hidden="1" x14ac:dyDescent="0.25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89"/>
        <v>0.135625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10">
        <f t="shared" si="194"/>
        <v>42025.357094907406</v>
      </c>
      <c r="U1779" s="9">
        <f t="shared" si="195"/>
        <v>42055.357094907406</v>
      </c>
    </row>
    <row r="1780" spans="1:21" ht="45" hidden="1" x14ac:dyDescent="0.25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89"/>
        <v>1.9900000000000001E-2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10">
        <f t="shared" si="194"/>
        <v>42045.86336805555</v>
      </c>
      <c r="U1780" s="9">
        <f t="shared" si="195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89"/>
        <v>0.36236363636363639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10">
        <f t="shared" si="194"/>
        <v>42585.691898148143</v>
      </c>
      <c r="U1781" s="9">
        <f t="shared" si="195"/>
        <v>42615.691898148143</v>
      </c>
    </row>
    <row r="1782" spans="1:21" ht="60" hidden="1" x14ac:dyDescent="0.25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89"/>
        <v>0.39743333333333336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10">
        <f t="shared" si="194"/>
        <v>42493.600810185191</v>
      </c>
      <c r="U1782" s="9">
        <f t="shared" si="195"/>
        <v>42553.600810185191</v>
      </c>
    </row>
    <row r="1783" spans="1:21" ht="60" hidden="1" x14ac:dyDescent="0.25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89"/>
        <v>0.25763636363636366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10">
        <f t="shared" si="194"/>
        <v>42597.617418981477</v>
      </c>
      <c r="U1783" s="9">
        <f t="shared" si="195"/>
        <v>42628.617418981477</v>
      </c>
    </row>
    <row r="1784" spans="1:21" ht="60" hidden="1" x14ac:dyDescent="0.25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89"/>
        <v>0.15491428571428573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10">
        <f t="shared" si="194"/>
        <v>42388.575104166666</v>
      </c>
      <c r="U1784" s="9">
        <f t="shared" si="195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89"/>
        <v>0.236925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10">
        <f t="shared" si="194"/>
        <v>42115.949976851851</v>
      </c>
      <c r="U1785" s="9">
        <f t="shared" si="195"/>
        <v>42145.949976851851</v>
      </c>
    </row>
    <row r="1786" spans="1:21" ht="60" hidden="1" x14ac:dyDescent="0.25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89"/>
        <v>0.39760000000000001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10">
        <f t="shared" si="194"/>
        <v>42003.655555555553</v>
      </c>
      <c r="U1786" s="9">
        <f t="shared" si="195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89"/>
        <v>0.20220833333333332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10">
        <f t="shared" si="194"/>
        <v>41897.134895833333</v>
      </c>
      <c r="U1787" s="9">
        <f t="shared" si="195"/>
        <v>41928</v>
      </c>
    </row>
    <row r="1788" spans="1:21" ht="60" hidden="1" x14ac:dyDescent="0.25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89"/>
        <v>0.47631578947368419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10">
        <f t="shared" si="194"/>
        <v>41958.550659722227</v>
      </c>
      <c r="U1788" s="9">
        <f t="shared" si="195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89"/>
        <v>0.15329999999999999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10">
        <f t="shared" si="194"/>
        <v>42068.65552083333</v>
      </c>
      <c r="U1789" s="9">
        <f t="shared" si="195"/>
        <v>42098.613854166666</v>
      </c>
    </row>
    <row r="1790" spans="1:21" ht="45" hidden="1" x14ac:dyDescent="0.25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89"/>
        <v>1.3818181818181818E-2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10">
        <f t="shared" si="194"/>
        <v>41913.94840277778</v>
      </c>
      <c r="U1790" s="9">
        <f t="shared" si="195"/>
        <v>41943.94840277778</v>
      </c>
    </row>
    <row r="1791" spans="1:21" ht="45" hidden="1" x14ac:dyDescent="0.25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89"/>
        <v>5.0000000000000001E-3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10">
        <f t="shared" si="194"/>
        <v>41956.250034722223</v>
      </c>
      <c r="U1791" s="9">
        <f t="shared" si="195"/>
        <v>42016.250034722223</v>
      </c>
    </row>
    <row r="1792" spans="1:21" ht="45" hidden="1" x14ac:dyDescent="0.25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89"/>
        <v>4.9575757575757579E-2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10">
        <f t="shared" si="194"/>
        <v>42010.674513888895</v>
      </c>
      <c r="U1792" s="9">
        <f t="shared" si="195"/>
        <v>42040.674513888895</v>
      </c>
    </row>
    <row r="1793" spans="1:21" ht="45" hidden="1" x14ac:dyDescent="0.25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89"/>
        <v>3.5666666666666666E-2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10">
        <f t="shared" si="194"/>
        <v>41973.740335648152</v>
      </c>
      <c r="U1793" s="9">
        <f t="shared" si="195"/>
        <v>42033.740335648152</v>
      </c>
    </row>
    <row r="1794" spans="1:21" ht="45" hidden="1" x14ac:dyDescent="0.25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89"/>
        <v>0.61124000000000001</v>
      </c>
      <c r="P1794" s="7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10">
        <f t="shared" si="194"/>
        <v>42189.031041666662</v>
      </c>
      <c r="U1794" s="9">
        <f t="shared" si="195"/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96">E1795/D1795</f>
        <v>1.3333333333333334E-2</v>
      </c>
      <c r="P1795" s="7">
        <f t="shared" ref="P1795:P1858" si="197">E1795/L1795</f>
        <v>20</v>
      </c>
      <c r="Q1795" t="str">
        <f t="shared" ref="Q1795:Q1858" si="198">LEFT(N:N,SEARCH("/",N1795)-1)</f>
        <v>photography</v>
      </c>
      <c r="R1795" t="str">
        <f t="shared" ref="R1795:R1858" si="199">RIGHT(N1795,LEN(N1795)-SEARCH("/",N1795))</f>
        <v>photobooks</v>
      </c>
      <c r="S1795" s="9">
        <f t="shared" ref="S1795:S1858" si="200">(((J1795/60)/60)/24)+DATE(1970,1,1)</f>
        <v>41940.89166666667</v>
      </c>
      <c r="T1795" s="10">
        <f t="shared" ref="T1795:T1858" si="201">S1795</f>
        <v>41940.89166666667</v>
      </c>
      <c r="U1795" s="9">
        <f t="shared" ref="U1795:U1858" si="202">(((I1795/60)/60)/24)+DATE(1970,1,1)</f>
        <v>41970.933333333334</v>
      </c>
    </row>
    <row r="1796" spans="1:21" ht="60" hidden="1" x14ac:dyDescent="0.25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96"/>
        <v>0.11077777777777778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10">
        <f t="shared" si="201"/>
        <v>42011.551180555558</v>
      </c>
      <c r="U1796" s="9">
        <f t="shared" si="202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96"/>
        <v>0.38735714285714284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10">
        <f t="shared" si="201"/>
        <v>42628.288668981477</v>
      </c>
      <c r="U1797" s="9">
        <f t="shared" si="202"/>
        <v>42657.666666666672</v>
      </c>
    </row>
    <row r="1798" spans="1:21" ht="60" hidden="1" x14ac:dyDescent="0.25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96"/>
        <v>0.22052631578947368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10">
        <f t="shared" si="201"/>
        <v>42515.439421296294</v>
      </c>
      <c r="U1798" s="9">
        <f t="shared" si="202"/>
        <v>42575.439421296294</v>
      </c>
    </row>
    <row r="1799" spans="1:21" ht="45" hidden="1" x14ac:dyDescent="0.25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96"/>
        <v>0.67549999999999999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10">
        <f t="shared" si="201"/>
        <v>42689.56931712963</v>
      </c>
      <c r="U1799" s="9">
        <f t="shared" si="202"/>
        <v>42719.56931712963</v>
      </c>
    </row>
    <row r="1800" spans="1:21" ht="45" hidden="1" x14ac:dyDescent="0.25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96"/>
        <v>0.136375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10">
        <f t="shared" si="201"/>
        <v>42344.32677083333</v>
      </c>
      <c r="U1800" s="9">
        <f t="shared" si="202"/>
        <v>42404.32677083333</v>
      </c>
    </row>
    <row r="1801" spans="1:21" ht="30" hidden="1" x14ac:dyDescent="0.25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96"/>
        <v>1.7457500000000001E-2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10">
        <f t="shared" si="201"/>
        <v>41934.842685185184</v>
      </c>
      <c r="U1801" s="9">
        <f t="shared" si="202"/>
        <v>41954.884351851855</v>
      </c>
    </row>
    <row r="1802" spans="1:21" ht="60" hidden="1" x14ac:dyDescent="0.25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96"/>
        <v>0.20449632511889321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10">
        <f t="shared" si="201"/>
        <v>42623.606134259258</v>
      </c>
      <c r="U1802" s="9">
        <f t="shared" si="202"/>
        <v>42653.606134259258</v>
      </c>
    </row>
    <row r="1803" spans="1:21" ht="60" hidden="1" x14ac:dyDescent="0.25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96"/>
        <v>0.13852941176470587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10">
        <f t="shared" si="201"/>
        <v>42321.660509259258</v>
      </c>
      <c r="U1803" s="9">
        <f t="shared" si="202"/>
        <v>42353.506944444445</v>
      </c>
    </row>
    <row r="1804" spans="1:21" ht="45" hidden="1" x14ac:dyDescent="0.25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96"/>
        <v>0.48485714285714288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10">
        <f t="shared" si="201"/>
        <v>42159.47256944445</v>
      </c>
      <c r="U1804" s="9">
        <f t="shared" si="202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96"/>
        <v>0.308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10">
        <f t="shared" si="201"/>
        <v>42018.071550925932</v>
      </c>
      <c r="U1805" s="9">
        <f t="shared" si="202"/>
        <v>42049.071550925932</v>
      </c>
    </row>
    <row r="1806" spans="1:21" ht="45" hidden="1" x14ac:dyDescent="0.25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96"/>
        <v>0.35174193548387095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10">
        <f t="shared" si="201"/>
        <v>42282.678287037037</v>
      </c>
      <c r="U1806" s="9">
        <f t="shared" si="202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96"/>
        <v>0.36404444444444445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10">
        <f t="shared" si="201"/>
        <v>42247.803912037038</v>
      </c>
      <c r="U1807" s="9">
        <f t="shared" si="202"/>
        <v>42279.75</v>
      </c>
    </row>
    <row r="1808" spans="1:21" ht="60" hidden="1" x14ac:dyDescent="0.25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96"/>
        <v>2.955E-2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10">
        <f t="shared" si="201"/>
        <v>41877.638298611113</v>
      </c>
      <c r="U1808" s="9">
        <f t="shared" si="202"/>
        <v>41912.638298611113</v>
      </c>
    </row>
    <row r="1809" spans="1:21" ht="30" hidden="1" x14ac:dyDescent="0.25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96"/>
        <v>0.1106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10">
        <f t="shared" si="201"/>
        <v>41880.068437499998</v>
      </c>
      <c r="U1809" s="9">
        <f t="shared" si="202"/>
        <v>41910.068437499998</v>
      </c>
    </row>
    <row r="1810" spans="1:21" ht="60" hidden="1" x14ac:dyDescent="0.25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96"/>
        <v>0.41407142857142859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10">
        <f t="shared" si="201"/>
        <v>42742.680902777778</v>
      </c>
      <c r="U1810" s="9">
        <f t="shared" si="202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96"/>
        <v>0.10857142857142857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10">
        <f t="shared" si="201"/>
        <v>42029.907858796301</v>
      </c>
      <c r="U1811" s="9">
        <f t="shared" si="202"/>
        <v>42064.907858796301</v>
      </c>
    </row>
    <row r="1812" spans="1:21" ht="45" hidden="1" x14ac:dyDescent="0.25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96"/>
        <v>3.3333333333333333E-2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10">
        <f t="shared" si="201"/>
        <v>41860.91002314815</v>
      </c>
      <c r="U1812" s="9">
        <f t="shared" si="202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96"/>
        <v>7.407407407407407E-4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10">
        <f t="shared" si="201"/>
        <v>41876.433680555558</v>
      </c>
      <c r="U1813" s="9">
        <f t="shared" si="202"/>
        <v>41936.166666666664</v>
      </c>
    </row>
    <row r="1814" spans="1:21" ht="60" hidden="1" x14ac:dyDescent="0.25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96"/>
        <v>0.13307692307692306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10">
        <f t="shared" si="201"/>
        <v>42524.318703703699</v>
      </c>
      <c r="U1814" s="9">
        <f t="shared" si="202"/>
        <v>42554.318703703699</v>
      </c>
    </row>
    <row r="1815" spans="1:21" ht="45" hidden="1" x14ac:dyDescent="0.25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96"/>
        <v>0</v>
      </c>
      <c r="P1815" s="7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10">
        <f t="shared" si="201"/>
        <v>41829.889027777775</v>
      </c>
      <c r="U1815" s="9">
        <f t="shared" si="202"/>
        <v>41859.889027777775</v>
      </c>
    </row>
    <row r="1816" spans="1:21" ht="45" hidden="1" x14ac:dyDescent="0.25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96"/>
        <v>0.49183333333333334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10">
        <f t="shared" si="201"/>
        <v>42033.314074074078</v>
      </c>
      <c r="U1816" s="9">
        <f t="shared" si="202"/>
        <v>42063.314074074078</v>
      </c>
    </row>
    <row r="1817" spans="1:21" ht="60" hidden="1" x14ac:dyDescent="0.25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96"/>
        <v>0</v>
      </c>
      <c r="P1817" s="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10">
        <f t="shared" si="201"/>
        <v>42172.906678240746</v>
      </c>
      <c r="U1817" s="9">
        <f t="shared" si="202"/>
        <v>42186.906678240746</v>
      </c>
    </row>
    <row r="1818" spans="1:21" ht="45" hidden="1" x14ac:dyDescent="0.25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96"/>
        <v>2.036E-2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10">
        <f t="shared" si="201"/>
        <v>42548.876192129625</v>
      </c>
      <c r="U1818" s="9">
        <f t="shared" si="202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96"/>
        <v>0.52327777777777773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10">
        <f t="shared" si="201"/>
        <v>42705.662118055552</v>
      </c>
      <c r="U1819" s="9">
        <f t="shared" si="202"/>
        <v>42765.290972222225</v>
      </c>
    </row>
    <row r="1820" spans="1:21" ht="45" hidden="1" x14ac:dyDescent="0.25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96"/>
        <v>0</v>
      </c>
      <c r="P1820" s="7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10">
        <f t="shared" si="201"/>
        <v>42067.234375</v>
      </c>
      <c r="U1820" s="9">
        <f t="shared" si="202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96"/>
        <v>2.0833333333333332E-2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10">
        <f t="shared" si="201"/>
        <v>41820.752268518518</v>
      </c>
      <c r="U1821" s="9">
        <f t="shared" si="202"/>
        <v>41850.752268518518</v>
      </c>
    </row>
    <row r="1822" spans="1:21" ht="60" hidden="1" x14ac:dyDescent="0.25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96"/>
        <v>6.565384615384616E-2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10">
        <f t="shared" si="201"/>
        <v>42065.084375000006</v>
      </c>
      <c r="U1822" s="9">
        <f t="shared" si="202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96"/>
        <v>1.3489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10">
        <f t="shared" si="201"/>
        <v>40926.319062499999</v>
      </c>
      <c r="U1823" s="9">
        <f t="shared" si="202"/>
        <v>40971.319062499999</v>
      </c>
    </row>
    <row r="1824" spans="1:21" ht="30" hidden="1" x14ac:dyDescent="0.25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96"/>
        <v>1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10">
        <f t="shared" si="201"/>
        <v>41634.797013888885</v>
      </c>
      <c r="U1824" s="9">
        <f t="shared" si="202"/>
        <v>41670.792361111111</v>
      </c>
    </row>
    <row r="1825" spans="1:21" ht="60" hidden="1" x14ac:dyDescent="0.25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96"/>
        <v>1.1585714285714286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10">
        <f t="shared" si="201"/>
        <v>41176.684907407405</v>
      </c>
      <c r="U1825" s="9">
        <f t="shared" si="202"/>
        <v>41206.684907407405</v>
      </c>
    </row>
    <row r="1826" spans="1:21" hidden="1" x14ac:dyDescent="0.25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96"/>
        <v>1.0006666666666666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10">
        <f t="shared" si="201"/>
        <v>41626.916284722225</v>
      </c>
      <c r="U1826" s="9">
        <f t="shared" si="202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96"/>
        <v>1.0505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10">
        <f t="shared" si="201"/>
        <v>41443.83452546296</v>
      </c>
      <c r="U1827" s="9">
        <f t="shared" si="202"/>
        <v>41466.83452546296</v>
      </c>
    </row>
    <row r="1828" spans="1:21" ht="30" hidden="1" x14ac:dyDescent="0.25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96"/>
        <v>1.01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10">
        <f t="shared" si="201"/>
        <v>41657.923807870371</v>
      </c>
      <c r="U1828" s="9">
        <f t="shared" si="202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96"/>
        <v>1.0066250000000001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10">
        <f t="shared" si="201"/>
        <v>40555.325937499998</v>
      </c>
      <c r="U1829" s="9">
        <f t="shared" si="202"/>
        <v>40605.325937499998</v>
      </c>
    </row>
    <row r="1830" spans="1:21" ht="60" hidden="1" x14ac:dyDescent="0.25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96"/>
        <v>1.0016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10">
        <f t="shared" si="201"/>
        <v>41736.899652777778</v>
      </c>
      <c r="U1830" s="9">
        <f t="shared" si="202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96"/>
        <v>1.6668333333333334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10">
        <f t="shared" si="201"/>
        <v>40516.087627314817</v>
      </c>
      <c r="U1831" s="9">
        <f t="shared" si="202"/>
        <v>40564.916666666664</v>
      </c>
    </row>
    <row r="1832" spans="1:21" ht="45" hidden="1" x14ac:dyDescent="0.25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96"/>
        <v>1.0153333333333334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10">
        <f t="shared" si="201"/>
        <v>41664.684108796297</v>
      </c>
      <c r="U1832" s="9">
        <f t="shared" si="202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96"/>
        <v>1.03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10">
        <f t="shared" si="201"/>
        <v>41026.996099537035</v>
      </c>
      <c r="U1833" s="9">
        <f t="shared" si="202"/>
        <v>41041.996099537035</v>
      </c>
    </row>
    <row r="1834" spans="1:21" ht="60" hidden="1" x14ac:dyDescent="0.25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96"/>
        <v>1.4285714285714286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10">
        <f t="shared" si="201"/>
        <v>40576.539664351854</v>
      </c>
      <c r="U1834" s="9">
        <f t="shared" si="202"/>
        <v>40606.539664351854</v>
      </c>
    </row>
    <row r="1835" spans="1:21" ht="60" hidden="1" x14ac:dyDescent="0.25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96"/>
        <v>2.625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10">
        <f t="shared" si="201"/>
        <v>41303.044016203705</v>
      </c>
      <c r="U1835" s="9">
        <f t="shared" si="202"/>
        <v>41335.332638888889</v>
      </c>
    </row>
    <row r="1836" spans="1:21" ht="30" hidden="1" x14ac:dyDescent="0.25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96"/>
        <v>1.1805000000000001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10">
        <f t="shared" si="201"/>
        <v>41988.964062500003</v>
      </c>
      <c r="U1836" s="9">
        <f t="shared" si="202"/>
        <v>42028.964062500003</v>
      </c>
    </row>
    <row r="1837" spans="1:21" ht="75" hidden="1" x14ac:dyDescent="0.25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96"/>
        <v>1.04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10">
        <f t="shared" si="201"/>
        <v>42430.702210648145</v>
      </c>
      <c r="U1837" s="9">
        <f t="shared" si="202"/>
        <v>42460.660543981481</v>
      </c>
    </row>
    <row r="1838" spans="1:21" ht="30" hidden="1" x14ac:dyDescent="0.25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96"/>
        <v>2.0034000000000001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10">
        <f t="shared" si="201"/>
        <v>41305.809363425928</v>
      </c>
      <c r="U1838" s="9">
        <f t="shared" si="202"/>
        <v>41322.809363425928</v>
      </c>
    </row>
    <row r="1839" spans="1:21" ht="60" hidden="1" x14ac:dyDescent="0.25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96"/>
        <v>3.0683333333333334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10">
        <f t="shared" si="201"/>
        <v>40926.047858796301</v>
      </c>
      <c r="U1839" s="9">
        <f t="shared" si="202"/>
        <v>40986.006192129629</v>
      </c>
    </row>
    <row r="1840" spans="1:21" ht="60" hidden="1" x14ac:dyDescent="0.25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96"/>
        <v>1.00149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10">
        <f t="shared" si="201"/>
        <v>40788.786539351851</v>
      </c>
      <c r="U1840" s="9">
        <f t="shared" si="202"/>
        <v>40817.125</v>
      </c>
    </row>
    <row r="1841" spans="1:21" ht="45" hidden="1" x14ac:dyDescent="0.25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96"/>
        <v>2.0529999999999999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10">
        <f t="shared" si="201"/>
        <v>42614.722013888888</v>
      </c>
      <c r="U1841" s="9">
        <f t="shared" si="202"/>
        <v>42644.722013888888</v>
      </c>
    </row>
    <row r="1842" spans="1:21" ht="60" hidden="1" x14ac:dyDescent="0.25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96"/>
        <v>1.0888888888888888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10">
        <f t="shared" si="201"/>
        <v>41382.096180555556</v>
      </c>
      <c r="U1842" s="9">
        <f t="shared" si="202"/>
        <v>41401.207638888889</v>
      </c>
    </row>
    <row r="1843" spans="1:21" ht="30" hidden="1" x14ac:dyDescent="0.25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96"/>
        <v>1.0175000000000001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10">
        <f t="shared" si="201"/>
        <v>41745.84542824074</v>
      </c>
      <c r="U1843" s="9">
        <f t="shared" si="202"/>
        <v>41779.207638888889</v>
      </c>
    </row>
    <row r="1844" spans="1:21" ht="45" hidden="1" x14ac:dyDescent="0.25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96"/>
        <v>1.2524999999999999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10">
        <f t="shared" si="201"/>
        <v>42031.631724537037</v>
      </c>
      <c r="U1844" s="9">
        <f t="shared" si="202"/>
        <v>42065.249305555553</v>
      </c>
    </row>
    <row r="1845" spans="1:21" ht="60" hidden="1" x14ac:dyDescent="0.25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96"/>
        <v>1.2400610000000001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10">
        <f t="shared" si="201"/>
        <v>40564.994837962964</v>
      </c>
      <c r="U1845" s="9">
        <f t="shared" si="202"/>
        <v>40594.994837962964</v>
      </c>
    </row>
    <row r="1846" spans="1:21" ht="60" hidden="1" x14ac:dyDescent="0.25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96"/>
        <v>1.014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10">
        <f t="shared" si="201"/>
        <v>40666.973541666666</v>
      </c>
      <c r="U1846" s="9">
        <f t="shared" si="202"/>
        <v>40705.125</v>
      </c>
    </row>
    <row r="1847" spans="1:21" ht="90" hidden="1" x14ac:dyDescent="0.25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96"/>
        <v>1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10">
        <f t="shared" si="201"/>
        <v>42523.333310185189</v>
      </c>
      <c r="U1847" s="9">
        <f t="shared" si="202"/>
        <v>42538.204861111109</v>
      </c>
    </row>
    <row r="1848" spans="1:21" ht="60" hidden="1" x14ac:dyDescent="0.25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96"/>
        <v>1.3792666666666666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10">
        <f t="shared" si="201"/>
        <v>41228.650196759263</v>
      </c>
      <c r="U1848" s="9">
        <f t="shared" si="202"/>
        <v>41258.650196759263</v>
      </c>
    </row>
    <row r="1849" spans="1:21" ht="60" hidden="1" x14ac:dyDescent="0.25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96"/>
        <v>1.2088000000000001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10">
        <f t="shared" si="201"/>
        <v>42094.236481481479</v>
      </c>
      <c r="U1849" s="9">
        <f t="shared" si="202"/>
        <v>42115.236481481479</v>
      </c>
    </row>
    <row r="1850" spans="1:21" ht="45" hidden="1" x14ac:dyDescent="0.25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96"/>
        <v>1.0736666666666668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10">
        <f t="shared" si="201"/>
        <v>40691.788055555553</v>
      </c>
      <c r="U1850" s="9">
        <f t="shared" si="202"/>
        <v>40755.290972222225</v>
      </c>
    </row>
    <row r="1851" spans="1:21" ht="45" hidden="1" x14ac:dyDescent="0.25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96"/>
        <v>1.0033333333333334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10">
        <f t="shared" si="201"/>
        <v>41169.845590277779</v>
      </c>
      <c r="U1851" s="9">
        <f t="shared" si="202"/>
        <v>41199.845590277779</v>
      </c>
    </row>
    <row r="1852" spans="1:21" ht="60" hidden="1" x14ac:dyDescent="0.25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96"/>
        <v>1.0152222222222222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10">
        <f t="shared" si="201"/>
        <v>41800.959490740745</v>
      </c>
      <c r="U1852" s="9">
        <f t="shared" si="202"/>
        <v>41830.959490740745</v>
      </c>
    </row>
    <row r="1853" spans="1:21" ht="60" hidden="1" x14ac:dyDescent="0.25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96"/>
        <v>1.0007692307692309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10">
        <f t="shared" si="201"/>
        <v>41827.906689814816</v>
      </c>
      <c r="U1853" s="9">
        <f t="shared" si="202"/>
        <v>41848.041666666664</v>
      </c>
    </row>
    <row r="1854" spans="1:21" ht="60" hidden="1" x14ac:dyDescent="0.25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96"/>
        <v>1.1696666666666666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10">
        <f t="shared" si="201"/>
        <v>42081.77143518519</v>
      </c>
      <c r="U1854" s="9">
        <f t="shared" si="202"/>
        <v>42119</v>
      </c>
    </row>
    <row r="1855" spans="1:21" ht="60" hidden="1" x14ac:dyDescent="0.25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96"/>
        <v>1.01875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10">
        <f t="shared" si="201"/>
        <v>41177.060381944444</v>
      </c>
      <c r="U1855" s="9">
        <f t="shared" si="202"/>
        <v>41227.102048611108</v>
      </c>
    </row>
    <row r="1856" spans="1:21" ht="45" hidden="1" x14ac:dyDescent="0.25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96"/>
        <v>1.0212366666666666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10">
        <f t="shared" si="201"/>
        <v>41388.021261574075</v>
      </c>
      <c r="U1856" s="9">
        <f t="shared" si="202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96"/>
        <v>1.5405897142857143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10">
        <f t="shared" si="201"/>
        <v>41600.538657407407</v>
      </c>
      <c r="U1857" s="9">
        <f t="shared" si="202"/>
        <v>41645.538657407407</v>
      </c>
    </row>
    <row r="1858" spans="1:21" ht="60" hidden="1" x14ac:dyDescent="0.25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96"/>
        <v>1.0125</v>
      </c>
      <c r="P1858" s="7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10">
        <f t="shared" si="201"/>
        <v>41817.854999999996</v>
      </c>
      <c r="U1858" s="9">
        <f t="shared" si="202"/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203">E1859/D1859</f>
        <v>1</v>
      </c>
      <c r="P1859" s="7">
        <f t="shared" ref="P1859:P1922" si="204">E1859/L1859</f>
        <v>136.36363636363637</v>
      </c>
      <c r="Q1859" t="str">
        <f t="shared" ref="Q1859:Q1922" si="205">LEFT(N:N,SEARCH("/",N1859)-1)</f>
        <v>music</v>
      </c>
      <c r="R1859" t="str">
        <f t="shared" ref="R1859:R1922" si="206">RIGHT(N1859,LEN(N1859)-SEARCH("/",N1859))</f>
        <v>rock</v>
      </c>
      <c r="S1859" s="9">
        <f t="shared" ref="S1859:S1922" si="207">(((J1859/60)/60)/24)+DATE(1970,1,1)</f>
        <v>41864.76866898148</v>
      </c>
      <c r="T1859" s="10">
        <f t="shared" ref="T1859:T1922" si="208">S1859</f>
        <v>41864.76866898148</v>
      </c>
      <c r="U1859" s="9">
        <f t="shared" ref="U1859:U1922" si="209">(((I1859/60)/60)/24)+DATE(1970,1,1)</f>
        <v>41894.76866898148</v>
      </c>
    </row>
    <row r="1860" spans="1:21" ht="60" hidden="1" x14ac:dyDescent="0.25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203"/>
        <v>1.0874800874800874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10">
        <f t="shared" si="208"/>
        <v>40833.200474537036</v>
      </c>
      <c r="U1860" s="9">
        <f t="shared" si="209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203"/>
        <v>1.3183333333333334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10">
        <f t="shared" si="208"/>
        <v>40778.770011574074</v>
      </c>
      <c r="U1861" s="9">
        <f t="shared" si="209"/>
        <v>40808.770011574074</v>
      </c>
    </row>
    <row r="1862" spans="1:21" ht="45" hidden="1" x14ac:dyDescent="0.25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203"/>
        <v>1.3346666666666667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10">
        <f t="shared" si="208"/>
        <v>41655.709305555552</v>
      </c>
      <c r="U1862" s="9">
        <f t="shared" si="209"/>
        <v>41676.709305555552</v>
      </c>
    </row>
    <row r="1863" spans="1:21" ht="60" hidden="1" x14ac:dyDescent="0.25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203"/>
        <v>0</v>
      </c>
      <c r="P1863" s="7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10">
        <f t="shared" si="208"/>
        <v>42000.300243055557</v>
      </c>
      <c r="U1863" s="9">
        <f t="shared" si="209"/>
        <v>42030.300243055557</v>
      </c>
    </row>
    <row r="1864" spans="1:21" ht="45" hidden="1" x14ac:dyDescent="0.25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203"/>
        <v>8.0833333333333326E-2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10">
        <f t="shared" si="208"/>
        <v>42755.492754629624</v>
      </c>
      <c r="U1864" s="9">
        <f t="shared" si="209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203"/>
        <v>4.0000000000000001E-3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10">
        <f t="shared" si="208"/>
        <v>41772.797280092593</v>
      </c>
      <c r="U1865" s="9">
        <f t="shared" si="209"/>
        <v>41802.797280092593</v>
      </c>
    </row>
    <row r="1866" spans="1:21" ht="60" hidden="1" x14ac:dyDescent="0.25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203"/>
        <v>0.42892307692307691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10">
        <f t="shared" si="208"/>
        <v>41733.716435185182</v>
      </c>
      <c r="U1866" s="9">
        <f t="shared" si="209"/>
        <v>41763.716435185182</v>
      </c>
    </row>
    <row r="1867" spans="1:21" ht="60" hidden="1" x14ac:dyDescent="0.25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203"/>
        <v>3.6363636363636364E-5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10">
        <f t="shared" si="208"/>
        <v>42645.367442129631</v>
      </c>
      <c r="U1867" s="9">
        <f t="shared" si="209"/>
        <v>42680.409108796302</v>
      </c>
    </row>
    <row r="1868" spans="1:21" ht="60" hidden="1" x14ac:dyDescent="0.25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203"/>
        <v>5.0000000000000001E-3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10">
        <f t="shared" si="208"/>
        <v>42742.246493055558</v>
      </c>
      <c r="U1868" s="9">
        <f t="shared" si="209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203"/>
        <v>5.0000000000000001E-4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10">
        <f t="shared" si="208"/>
        <v>42649.924907407403</v>
      </c>
      <c r="U1869" s="9">
        <f t="shared" si="209"/>
        <v>42679.924907407403</v>
      </c>
    </row>
    <row r="1870" spans="1:21" ht="60" hidden="1" x14ac:dyDescent="0.25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203"/>
        <v>4.8680000000000001E-2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10">
        <f t="shared" si="208"/>
        <v>42328.779224537036</v>
      </c>
      <c r="U1870" s="9">
        <f t="shared" si="209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203"/>
        <v>0</v>
      </c>
      <c r="P1871" s="7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10">
        <f t="shared" si="208"/>
        <v>42709.002881944441</v>
      </c>
      <c r="U1871" s="9">
        <f t="shared" si="209"/>
        <v>42739.002881944441</v>
      </c>
    </row>
    <row r="1872" spans="1:21" ht="45" hidden="1" x14ac:dyDescent="0.25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203"/>
        <v>0.10314285714285715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10">
        <f t="shared" si="208"/>
        <v>42371.355729166666</v>
      </c>
      <c r="U1872" s="9">
        <f t="shared" si="209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203"/>
        <v>0.7178461538461538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10">
        <f t="shared" si="208"/>
        <v>41923.783576388887</v>
      </c>
      <c r="U1873" s="9">
        <f t="shared" si="209"/>
        <v>41963.825243055559</v>
      </c>
    </row>
    <row r="1874" spans="1:21" ht="60" hidden="1" x14ac:dyDescent="0.25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203"/>
        <v>1.06E-2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10">
        <f t="shared" si="208"/>
        <v>42155.129652777774</v>
      </c>
      <c r="U1874" s="9">
        <f t="shared" si="209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203"/>
        <v>4.4999999999999997E-3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10">
        <f t="shared" si="208"/>
        <v>42164.615856481483</v>
      </c>
      <c r="U1875" s="9">
        <f t="shared" si="209"/>
        <v>42193.697916666672</v>
      </c>
    </row>
    <row r="1876" spans="1:21" ht="60" hidden="1" x14ac:dyDescent="0.25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203"/>
        <v>1.6249999999999999E-4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10">
        <f t="shared" si="208"/>
        <v>42529.969131944439</v>
      </c>
      <c r="U1876" s="9">
        <f t="shared" si="209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203"/>
        <v>5.1000000000000004E-3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10">
        <f t="shared" si="208"/>
        <v>42528.899398148147</v>
      </c>
      <c r="U1877" s="9">
        <f t="shared" si="209"/>
        <v>42588.899398148147</v>
      </c>
    </row>
    <row r="1878" spans="1:21" ht="45" hidden="1" x14ac:dyDescent="0.25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203"/>
        <v>0</v>
      </c>
      <c r="P1878" s="7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10">
        <f t="shared" si="208"/>
        <v>41776.284780092588</v>
      </c>
      <c r="U1878" s="9">
        <f t="shared" si="209"/>
        <v>41806.284780092588</v>
      </c>
    </row>
    <row r="1879" spans="1:21" ht="45" hidden="1" x14ac:dyDescent="0.25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203"/>
        <v>0</v>
      </c>
      <c r="P1879" s="7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10">
        <f t="shared" si="208"/>
        <v>42035.029224537036</v>
      </c>
      <c r="U1879" s="9">
        <f t="shared" si="209"/>
        <v>42064.029224537036</v>
      </c>
    </row>
    <row r="1880" spans="1:21" ht="60" hidden="1" x14ac:dyDescent="0.25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203"/>
        <v>0</v>
      </c>
      <c r="P1880" s="7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10">
        <f t="shared" si="208"/>
        <v>41773.008738425924</v>
      </c>
      <c r="U1880" s="9">
        <f t="shared" si="209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203"/>
        <v>1.1999999999999999E-3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10">
        <f t="shared" si="208"/>
        <v>42413.649641203709</v>
      </c>
      <c r="U1881" s="9">
        <f t="shared" si="209"/>
        <v>42443.607974537037</v>
      </c>
    </row>
    <row r="1882" spans="1:21" ht="30" hidden="1" x14ac:dyDescent="0.25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203"/>
        <v>0.20080000000000001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10">
        <f t="shared" si="208"/>
        <v>42430.566898148143</v>
      </c>
      <c r="U1882" s="9">
        <f t="shared" si="209"/>
        <v>42459.525231481486</v>
      </c>
    </row>
    <row r="1883" spans="1:21" ht="45" hidden="1" x14ac:dyDescent="0.25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203"/>
        <v>1.726845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10">
        <f t="shared" si="208"/>
        <v>42043.152650462958</v>
      </c>
      <c r="U1883" s="9">
        <f t="shared" si="209"/>
        <v>42073.110983796301</v>
      </c>
    </row>
    <row r="1884" spans="1:21" ht="60" hidden="1" x14ac:dyDescent="0.25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203"/>
        <v>1.008955223880597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10">
        <f t="shared" si="208"/>
        <v>41067.949212962965</v>
      </c>
      <c r="U1884" s="9">
        <f t="shared" si="209"/>
        <v>41100.991666666669</v>
      </c>
    </row>
    <row r="1885" spans="1:21" ht="45" hidden="1" x14ac:dyDescent="0.25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203"/>
        <v>1.0480480480480481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10">
        <f t="shared" si="208"/>
        <v>40977.948009259257</v>
      </c>
      <c r="U1885" s="9">
        <f t="shared" si="209"/>
        <v>41007.906342592592</v>
      </c>
    </row>
    <row r="1886" spans="1:21" ht="60" hidden="1" x14ac:dyDescent="0.25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203"/>
        <v>1.351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10">
        <f t="shared" si="208"/>
        <v>41205.198321759257</v>
      </c>
      <c r="U1886" s="9">
        <f t="shared" si="209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203"/>
        <v>1.1632786885245903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10">
        <f t="shared" si="208"/>
        <v>41099.093865740739</v>
      </c>
      <c r="U1887" s="9">
        <f t="shared" si="209"/>
        <v>41131.916666666664</v>
      </c>
    </row>
    <row r="1888" spans="1:21" ht="45" hidden="1" x14ac:dyDescent="0.25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203"/>
        <v>1.0208333333333333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10">
        <f t="shared" si="208"/>
        <v>41925.906689814816</v>
      </c>
      <c r="U1888" s="9">
        <f t="shared" si="209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203"/>
        <v>1.1116666666666666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10">
        <f t="shared" si="208"/>
        <v>42323.800138888888</v>
      </c>
      <c r="U1889" s="9">
        <f t="shared" si="209"/>
        <v>42341.895833333328</v>
      </c>
    </row>
    <row r="1890" spans="1:21" ht="60" hidden="1" x14ac:dyDescent="0.25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203"/>
        <v>1.6608000000000001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10">
        <f t="shared" si="208"/>
        <v>40299.239953703705</v>
      </c>
      <c r="U1890" s="9">
        <f t="shared" si="209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203"/>
        <v>1.0660000000000001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10">
        <f t="shared" si="208"/>
        <v>41299.793356481481</v>
      </c>
      <c r="U1891" s="9">
        <f t="shared" si="209"/>
        <v>41344.751689814817</v>
      </c>
    </row>
    <row r="1892" spans="1:21" ht="45" hidden="1" x14ac:dyDescent="0.25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203"/>
        <v>1.4458441666666668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10">
        <f t="shared" si="208"/>
        <v>41228.786203703705</v>
      </c>
      <c r="U1892" s="9">
        <f t="shared" si="209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203"/>
        <v>1.0555000000000001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10">
        <f t="shared" si="208"/>
        <v>40335.798078703701</v>
      </c>
      <c r="U1893" s="9">
        <f t="shared" si="209"/>
        <v>40381.25</v>
      </c>
    </row>
    <row r="1894" spans="1:21" ht="45" hidden="1" x14ac:dyDescent="0.25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203"/>
        <v>1.3660000000000001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10">
        <f t="shared" si="208"/>
        <v>40671.637511574074</v>
      </c>
      <c r="U1894" s="9">
        <f t="shared" si="209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203"/>
        <v>1.04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10">
        <f t="shared" si="208"/>
        <v>40632.94195601852</v>
      </c>
      <c r="U1895" s="9">
        <f t="shared" si="209"/>
        <v>40649.165972222225</v>
      </c>
    </row>
    <row r="1896" spans="1:21" ht="30" hidden="1" x14ac:dyDescent="0.25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203"/>
        <v>1.145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10">
        <f t="shared" si="208"/>
        <v>40920.904895833337</v>
      </c>
      <c r="U1896" s="9">
        <f t="shared" si="209"/>
        <v>40951.904895833337</v>
      </c>
    </row>
    <row r="1897" spans="1:21" ht="60" hidden="1" x14ac:dyDescent="0.25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203"/>
        <v>1.0171957671957672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10">
        <f t="shared" si="208"/>
        <v>42267.746782407412</v>
      </c>
      <c r="U1897" s="9">
        <f t="shared" si="209"/>
        <v>42297.746782407412</v>
      </c>
    </row>
    <row r="1898" spans="1:21" ht="45" hidden="1" x14ac:dyDescent="0.25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203"/>
        <v>1.2394678492239468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10">
        <f t="shared" si="208"/>
        <v>40981.710243055553</v>
      </c>
      <c r="U1898" s="9">
        <f t="shared" si="209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203"/>
        <v>1.0245669291338582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10">
        <f t="shared" si="208"/>
        <v>41680.583402777782</v>
      </c>
      <c r="U1899" s="9">
        <f t="shared" si="209"/>
        <v>41702.875</v>
      </c>
    </row>
    <row r="1900" spans="1:21" ht="45" hidden="1" x14ac:dyDescent="0.25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203"/>
        <v>1.4450000000000001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10">
        <f t="shared" si="208"/>
        <v>42366.192974537036</v>
      </c>
      <c r="U1900" s="9">
        <f t="shared" si="209"/>
        <v>42401.75</v>
      </c>
    </row>
    <row r="1901" spans="1:21" ht="60" hidden="1" x14ac:dyDescent="0.25">
      <c r="A1901">
        <v>1899</v>
      </c>
      <c r="B1901" s="3" t="s">
        <v>1900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203"/>
        <v>1.3333333333333333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10">
        <f t="shared" si="208"/>
        <v>42058.941736111112</v>
      </c>
      <c r="U1901" s="9">
        <f t="shared" si="209"/>
        <v>42088.90006944444</v>
      </c>
    </row>
    <row r="1902" spans="1:21" ht="60" hidden="1" x14ac:dyDescent="0.25">
      <c r="A1902">
        <v>1900</v>
      </c>
      <c r="B1902" s="3" t="s">
        <v>1901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203"/>
        <v>1.0936440000000001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10">
        <f t="shared" si="208"/>
        <v>41160.871886574074</v>
      </c>
      <c r="U1902" s="9">
        <f t="shared" si="209"/>
        <v>41188.415972222225</v>
      </c>
    </row>
    <row r="1903" spans="1:21" ht="60" hidden="1" x14ac:dyDescent="0.25">
      <c r="A1903">
        <v>1901</v>
      </c>
      <c r="B1903" s="3" t="s">
        <v>1902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203"/>
        <v>2.696969696969697E-2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10">
        <f t="shared" si="208"/>
        <v>42116.54315972222</v>
      </c>
      <c r="U1903" s="9">
        <f t="shared" si="209"/>
        <v>42146.541666666672</v>
      </c>
    </row>
    <row r="1904" spans="1:21" ht="60" hidden="1" x14ac:dyDescent="0.25">
      <c r="A1904">
        <v>1902</v>
      </c>
      <c r="B1904" s="3" t="s">
        <v>1903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203"/>
        <v>1.2E-2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10">
        <f t="shared" si="208"/>
        <v>42037.789895833332</v>
      </c>
      <c r="U1904" s="9">
        <f t="shared" si="209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203"/>
        <v>0.46600000000000003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10">
        <f t="shared" si="208"/>
        <v>42702.770729166667</v>
      </c>
      <c r="U1905" s="9">
        <f t="shared" si="209"/>
        <v>42762.770729166667</v>
      </c>
    </row>
    <row r="1906" spans="1:21" ht="45" hidden="1" x14ac:dyDescent="0.25">
      <c r="A1906">
        <v>1904</v>
      </c>
      <c r="B1906" s="3" t="s">
        <v>1905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203"/>
        <v>1E-3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10">
        <f t="shared" si="208"/>
        <v>42326.685428240744</v>
      </c>
      <c r="U1906" s="9">
        <f t="shared" si="209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203"/>
        <v>1.6800000000000001E-3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10">
        <f t="shared" si="208"/>
        <v>41859.925856481481</v>
      </c>
      <c r="U1907" s="9">
        <f t="shared" si="209"/>
        <v>41889.925856481481</v>
      </c>
    </row>
    <row r="1908" spans="1:21" ht="45" hidden="1" x14ac:dyDescent="0.25">
      <c r="A1908">
        <v>1906</v>
      </c>
      <c r="B1908" s="3" t="s">
        <v>1907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203"/>
        <v>0.42759999999999998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10">
        <f t="shared" si="208"/>
        <v>42514.671099537038</v>
      </c>
      <c r="U1908" s="9">
        <f t="shared" si="209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203"/>
        <v>2.8333333333333335E-3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10">
        <f t="shared" si="208"/>
        <v>41767.587094907409</v>
      </c>
      <c r="U1909" s="9">
        <f t="shared" si="209"/>
        <v>41782.587094907409</v>
      </c>
    </row>
    <row r="1910" spans="1:21" ht="60" hidden="1" x14ac:dyDescent="0.25">
      <c r="A1910">
        <v>1908</v>
      </c>
      <c r="B1910" s="3" t="s">
        <v>1909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203"/>
        <v>1.7319999999999999E-2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10">
        <f t="shared" si="208"/>
        <v>42703.917824074073</v>
      </c>
      <c r="U1910" s="9">
        <f t="shared" si="209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203"/>
        <v>0.14111428571428572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10">
        <f t="shared" si="208"/>
        <v>41905.429155092592</v>
      </c>
      <c r="U1911" s="9">
        <f t="shared" si="209"/>
        <v>41935.429155092592</v>
      </c>
    </row>
    <row r="1912" spans="1:21" ht="45" hidden="1" x14ac:dyDescent="0.25">
      <c r="A1912">
        <v>1910</v>
      </c>
      <c r="B1912" s="3" t="s">
        <v>1911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203"/>
        <v>0.39395294117647056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10">
        <f t="shared" si="208"/>
        <v>42264.963159722218</v>
      </c>
      <c r="U1912" s="9">
        <f t="shared" si="209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203"/>
        <v>2.3529411764705883E-4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10">
        <f t="shared" si="208"/>
        <v>41830.033958333333</v>
      </c>
      <c r="U1913" s="9">
        <f t="shared" si="209"/>
        <v>41860.033958333333</v>
      </c>
    </row>
    <row r="1914" spans="1:21" ht="45" hidden="1" x14ac:dyDescent="0.25">
      <c r="A1914">
        <v>1912</v>
      </c>
      <c r="B1914" s="3" t="s">
        <v>1913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203"/>
        <v>0.59299999999999997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10">
        <f t="shared" si="208"/>
        <v>42129.226388888885</v>
      </c>
      <c r="U1914" s="9">
        <f t="shared" si="209"/>
        <v>42159.226388888885</v>
      </c>
    </row>
    <row r="1915" spans="1:21" ht="30" hidden="1" x14ac:dyDescent="0.25">
      <c r="A1915">
        <v>1913</v>
      </c>
      <c r="B1915" s="3" t="s">
        <v>1914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203"/>
        <v>1.3270833333333334E-2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10">
        <f t="shared" si="208"/>
        <v>41890.511319444442</v>
      </c>
      <c r="U1915" s="9">
        <f t="shared" si="209"/>
        <v>41920.511319444442</v>
      </c>
    </row>
    <row r="1916" spans="1:21" ht="60" hidden="1" x14ac:dyDescent="0.25">
      <c r="A1916">
        <v>1914</v>
      </c>
      <c r="B1916" s="3" t="s">
        <v>1915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203"/>
        <v>9.0090090090090086E-2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10">
        <f t="shared" si="208"/>
        <v>41929.174456018518</v>
      </c>
      <c r="U1916" s="9">
        <f t="shared" si="209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203"/>
        <v>1.6E-2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10">
        <f t="shared" si="208"/>
        <v>41864.04886574074</v>
      </c>
      <c r="U1917" s="9">
        <f t="shared" si="209"/>
        <v>41884.04886574074</v>
      </c>
    </row>
    <row r="1918" spans="1:21" ht="30" hidden="1" x14ac:dyDescent="0.25">
      <c r="A1918">
        <v>1916</v>
      </c>
      <c r="B1918" s="3" t="s">
        <v>1917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203"/>
        <v>5.1000000000000004E-3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10">
        <f t="shared" si="208"/>
        <v>42656.717303240745</v>
      </c>
      <c r="U1918" s="9">
        <f t="shared" si="209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203"/>
        <v>0.52570512820512816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10">
        <f t="shared" si="208"/>
        <v>42746.270057870366</v>
      </c>
      <c r="U1919" s="9">
        <f t="shared" si="209"/>
        <v>42776.270057870366</v>
      </c>
    </row>
    <row r="1920" spans="1:21" ht="45" hidden="1" x14ac:dyDescent="0.25">
      <c r="A1920">
        <v>1918</v>
      </c>
      <c r="B1920" s="3" t="s">
        <v>1919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203"/>
        <v>1.04E-2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10">
        <f t="shared" si="208"/>
        <v>41828.789942129632</v>
      </c>
      <c r="U1920" s="9">
        <f t="shared" si="209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203"/>
        <v>0.47399999999999998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10">
        <f t="shared" si="208"/>
        <v>42113.875567129624</v>
      </c>
      <c r="U1921" s="9">
        <f t="shared" si="209"/>
        <v>42143.875567129624</v>
      </c>
    </row>
    <row r="1922" spans="1:21" ht="45" hidden="1" x14ac:dyDescent="0.25">
      <c r="A1922">
        <v>1920</v>
      </c>
      <c r="B1922" s="3" t="s">
        <v>1921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203"/>
        <v>0.43030000000000002</v>
      </c>
      <c r="P1922" s="7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10">
        <f t="shared" si="208"/>
        <v>42270.875706018516</v>
      </c>
      <c r="U1922" s="9">
        <f t="shared" si="209"/>
        <v>42298.958333333328</v>
      </c>
    </row>
    <row r="1923" spans="1:21" ht="30" hidden="1" x14ac:dyDescent="0.25">
      <c r="A1923">
        <v>1921</v>
      </c>
      <c r="B1923" s="3" t="s">
        <v>1922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210">E1923/D1923</f>
        <v>1.3680000000000001</v>
      </c>
      <c r="P1923" s="7">
        <f t="shared" ref="P1923:P1986" si="211">E1923/L1923</f>
        <v>54</v>
      </c>
      <c r="Q1923" t="str">
        <f t="shared" ref="Q1923:Q1986" si="212">LEFT(N:N,SEARCH("/",N1923)-1)</f>
        <v>music</v>
      </c>
      <c r="R1923" t="str">
        <f t="shared" ref="R1923:R1986" si="213">RIGHT(N1923,LEN(N1923)-SEARCH("/",N1923))</f>
        <v>indie rock</v>
      </c>
      <c r="S1923" s="9">
        <f t="shared" ref="S1923:S1986" si="214">(((J1923/60)/60)/24)+DATE(1970,1,1)</f>
        <v>41074.221562500003</v>
      </c>
      <c r="T1923" s="10">
        <f t="shared" ref="T1923:T1986" si="215">S1923</f>
        <v>41074.221562500003</v>
      </c>
      <c r="U1923" s="9">
        <f t="shared" ref="U1923:U1986" si="216">(((I1923/60)/60)/24)+DATE(1970,1,1)</f>
        <v>41104.221562500003</v>
      </c>
    </row>
    <row r="1924" spans="1:21" ht="45" hidden="1" x14ac:dyDescent="0.25">
      <c r="A1924">
        <v>1922</v>
      </c>
      <c r="B1924" s="3" t="s">
        <v>1923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210"/>
        <v>1.1555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10">
        <f t="shared" si="215"/>
        <v>41590.255868055552</v>
      </c>
      <c r="U1924" s="9">
        <f t="shared" si="216"/>
        <v>41620.255868055552</v>
      </c>
    </row>
    <row r="1925" spans="1:21" ht="45" hidden="1" x14ac:dyDescent="0.25">
      <c r="A1925">
        <v>1923</v>
      </c>
      <c r="B1925" s="3" t="s">
        <v>1924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210"/>
        <v>2.4079999999999999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10">
        <f t="shared" si="215"/>
        <v>40772.848749999997</v>
      </c>
      <c r="U1925" s="9">
        <f t="shared" si="216"/>
        <v>40813.207638888889</v>
      </c>
    </row>
    <row r="1926" spans="1:21" ht="75" hidden="1" x14ac:dyDescent="0.25">
      <c r="A1926">
        <v>1924</v>
      </c>
      <c r="B1926" s="3" t="s">
        <v>1925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210"/>
        <v>1.1439999999999999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10">
        <f t="shared" si="215"/>
        <v>41626.761053240742</v>
      </c>
      <c r="U1926" s="9">
        <f t="shared" si="216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210"/>
        <v>1.1033333333333333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10">
        <f t="shared" si="215"/>
        <v>41535.90148148148</v>
      </c>
      <c r="U1927" s="9">
        <f t="shared" si="216"/>
        <v>41558</v>
      </c>
    </row>
    <row r="1928" spans="1:21" ht="60" hidden="1" x14ac:dyDescent="0.25">
      <c r="A1928">
        <v>1926</v>
      </c>
      <c r="B1928" s="3" t="s">
        <v>1927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210"/>
        <v>1.9537933333333333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10">
        <f t="shared" si="215"/>
        <v>40456.954351851848</v>
      </c>
      <c r="U1928" s="9">
        <f t="shared" si="216"/>
        <v>40484.018055555556</v>
      </c>
    </row>
    <row r="1929" spans="1:21" hidden="1" x14ac:dyDescent="0.25">
      <c r="A1929">
        <v>1927</v>
      </c>
      <c r="B1929" s="3" t="s">
        <v>1928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210"/>
        <v>1.0333333333333334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10">
        <f t="shared" si="215"/>
        <v>40960.861562500002</v>
      </c>
      <c r="U1929" s="9">
        <f t="shared" si="216"/>
        <v>40976.207638888889</v>
      </c>
    </row>
    <row r="1930" spans="1:21" ht="30" hidden="1" x14ac:dyDescent="0.25">
      <c r="A1930">
        <v>1928</v>
      </c>
      <c r="B1930" s="3" t="s">
        <v>1929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210"/>
        <v>1.031372549019608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10">
        <f t="shared" si="215"/>
        <v>41371.648078703707</v>
      </c>
      <c r="U1930" s="9">
        <f t="shared" si="216"/>
        <v>41401.648078703707</v>
      </c>
    </row>
    <row r="1931" spans="1:21" ht="45" hidden="1" x14ac:dyDescent="0.25">
      <c r="A1931">
        <v>1929</v>
      </c>
      <c r="B1931" s="3" t="s">
        <v>1930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210"/>
        <v>1.003125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10">
        <f t="shared" si="215"/>
        <v>40687.021597222221</v>
      </c>
      <c r="U1931" s="9">
        <f t="shared" si="216"/>
        <v>40729.021597222221</v>
      </c>
    </row>
    <row r="1932" spans="1:21" ht="30" hidden="1" x14ac:dyDescent="0.25">
      <c r="A1932">
        <v>1930</v>
      </c>
      <c r="B1932" s="3" t="s">
        <v>1931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210"/>
        <v>1.27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10">
        <f t="shared" si="215"/>
        <v>41402.558819444443</v>
      </c>
      <c r="U1932" s="9">
        <f t="shared" si="216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210"/>
        <v>1.20601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10">
        <f t="shared" si="215"/>
        <v>41037.892465277779</v>
      </c>
      <c r="U1933" s="9">
        <f t="shared" si="216"/>
        <v>41051.145833333336</v>
      </c>
    </row>
    <row r="1934" spans="1:21" ht="60" hidden="1" x14ac:dyDescent="0.25">
      <c r="A1934">
        <v>1932</v>
      </c>
      <c r="B1934" s="3" t="s">
        <v>1933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210"/>
        <v>1.0699047619047619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10">
        <f t="shared" si="215"/>
        <v>40911.809872685182</v>
      </c>
      <c r="U1934" s="9">
        <f t="shared" si="216"/>
        <v>40932.809872685182</v>
      </c>
    </row>
    <row r="1935" spans="1:21" ht="60" hidden="1" x14ac:dyDescent="0.25">
      <c r="A1935">
        <v>1933</v>
      </c>
      <c r="B1935" s="3" t="s">
        <v>1934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210"/>
        <v>1.7243333333333333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10">
        <f t="shared" si="215"/>
        <v>41879.130868055552</v>
      </c>
      <c r="U1935" s="9">
        <f t="shared" si="216"/>
        <v>41909.130868055552</v>
      </c>
    </row>
    <row r="1936" spans="1:21" ht="60" hidden="1" x14ac:dyDescent="0.25">
      <c r="A1936">
        <v>1934</v>
      </c>
      <c r="B1936" s="3" t="s">
        <v>1935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210"/>
        <v>1.2362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10">
        <f t="shared" si="215"/>
        <v>40865.867141203707</v>
      </c>
      <c r="U1936" s="9">
        <f t="shared" si="216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210"/>
        <v>1.0840000000000001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10">
        <f t="shared" si="215"/>
        <v>41773.932534722226</v>
      </c>
      <c r="U1937" s="9">
        <f t="shared" si="216"/>
        <v>41811.207638888889</v>
      </c>
    </row>
    <row r="1938" spans="1:21" ht="60" hidden="1" x14ac:dyDescent="0.25">
      <c r="A1938">
        <v>1936</v>
      </c>
      <c r="B1938" s="3" t="s">
        <v>1937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210"/>
        <v>1.1652013333333333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10">
        <f t="shared" si="215"/>
        <v>40852.889699074076</v>
      </c>
      <c r="U1938" s="9">
        <f t="shared" si="216"/>
        <v>40883.249305555553</v>
      </c>
    </row>
    <row r="1939" spans="1:21" ht="45" hidden="1" x14ac:dyDescent="0.25">
      <c r="A1939">
        <v>1937</v>
      </c>
      <c r="B1939" s="3" t="s">
        <v>1938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210"/>
        <v>1.8724499999999999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10">
        <f t="shared" si="215"/>
        <v>41059.118993055556</v>
      </c>
      <c r="U1939" s="9">
        <f t="shared" si="216"/>
        <v>41075.165972222225</v>
      </c>
    </row>
    <row r="1940" spans="1:21" ht="60" hidden="1" x14ac:dyDescent="0.25">
      <c r="A1940">
        <v>1938</v>
      </c>
      <c r="B1940" s="3" t="s">
        <v>1939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210"/>
        <v>1.1593333333333333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10">
        <f t="shared" si="215"/>
        <v>41426.259618055556</v>
      </c>
      <c r="U1940" s="9">
        <f t="shared" si="216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210"/>
        <v>1.107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10">
        <f t="shared" si="215"/>
        <v>41313.985046296293</v>
      </c>
      <c r="U1941" s="9">
        <f t="shared" si="216"/>
        <v>41343.943379629629</v>
      </c>
    </row>
    <row r="1942" spans="1:21" ht="45" hidden="1" x14ac:dyDescent="0.25">
      <c r="A1942">
        <v>1940</v>
      </c>
      <c r="B1942" s="3" t="s">
        <v>1941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210"/>
        <v>1.7092307692307693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10">
        <f t="shared" si="215"/>
        <v>40670.507326388892</v>
      </c>
      <c r="U1942" s="9">
        <f t="shared" si="216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210"/>
        <v>1.2611835600000001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10">
        <f t="shared" si="215"/>
        <v>41744.290868055556</v>
      </c>
      <c r="U1943" s="9">
        <f t="shared" si="216"/>
        <v>41774.290868055556</v>
      </c>
    </row>
    <row r="1944" spans="1:21" ht="60" hidden="1" x14ac:dyDescent="0.25">
      <c r="A1944">
        <v>1942</v>
      </c>
      <c r="B1944" s="3" t="s">
        <v>1943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210"/>
        <v>1.3844033333333334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10">
        <f t="shared" si="215"/>
        <v>40638.828009259261</v>
      </c>
      <c r="U1944" s="9">
        <f t="shared" si="216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210"/>
        <v>17.052499999999998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10">
        <f t="shared" si="215"/>
        <v>42548.269861111112</v>
      </c>
      <c r="U1945" s="9">
        <f t="shared" si="216"/>
        <v>42593.269861111112</v>
      </c>
    </row>
    <row r="1946" spans="1:21" ht="60" hidden="1" x14ac:dyDescent="0.25">
      <c r="A1946">
        <v>1944</v>
      </c>
      <c r="B1946" s="3" t="s">
        <v>1945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210"/>
        <v>7.8805550000000002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10">
        <f t="shared" si="215"/>
        <v>41730.584374999999</v>
      </c>
      <c r="U1946" s="9">
        <f t="shared" si="216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210"/>
        <v>3.4801799999999998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10">
        <f t="shared" si="215"/>
        <v>42157.251828703709</v>
      </c>
      <c r="U1947" s="9">
        <f t="shared" si="216"/>
        <v>42197.251828703709</v>
      </c>
    </row>
    <row r="1948" spans="1:21" ht="60" hidden="1" x14ac:dyDescent="0.25">
      <c r="A1948">
        <v>1946</v>
      </c>
      <c r="B1948" s="3" t="s">
        <v>1947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210"/>
        <v>1.4974666666666667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10">
        <f t="shared" si="215"/>
        <v>41689.150011574071</v>
      </c>
      <c r="U1948" s="9">
        <f t="shared" si="216"/>
        <v>41749.108344907407</v>
      </c>
    </row>
    <row r="1949" spans="1:21" ht="60" hidden="1" x14ac:dyDescent="0.25">
      <c r="A1949">
        <v>1947</v>
      </c>
      <c r="B1949" s="3" t="s">
        <v>1948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210"/>
        <v>1.0063375000000001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10">
        <f t="shared" si="215"/>
        <v>40102.918055555558</v>
      </c>
      <c r="U1949" s="9">
        <f t="shared" si="216"/>
        <v>40140.249305555553</v>
      </c>
    </row>
    <row r="1950" spans="1:21" ht="30" hidden="1" x14ac:dyDescent="0.25">
      <c r="A1950">
        <v>1948</v>
      </c>
      <c r="B1950" s="3" t="s">
        <v>1949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210"/>
        <v>8.0021100000000001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10">
        <f t="shared" si="215"/>
        <v>42473.604270833333</v>
      </c>
      <c r="U1950" s="9">
        <f t="shared" si="216"/>
        <v>42527.709722222222</v>
      </c>
    </row>
    <row r="1951" spans="1:21" ht="45" hidden="1" x14ac:dyDescent="0.25">
      <c r="A1951">
        <v>1949</v>
      </c>
      <c r="B1951" s="3" t="s">
        <v>1950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210"/>
        <v>1.0600260000000001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10">
        <f t="shared" si="215"/>
        <v>41800.423043981478</v>
      </c>
      <c r="U1951" s="9">
        <f t="shared" si="216"/>
        <v>41830.423043981478</v>
      </c>
    </row>
    <row r="1952" spans="1:21" ht="45" hidden="1" x14ac:dyDescent="0.25">
      <c r="A1952">
        <v>1950</v>
      </c>
      <c r="B1952" s="3" t="s">
        <v>1951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210"/>
        <v>2.0051866666666669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10">
        <f t="shared" si="215"/>
        <v>40624.181400462963</v>
      </c>
      <c r="U1952" s="9">
        <f t="shared" si="216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210"/>
        <v>2.1244399999999999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10">
        <f t="shared" si="215"/>
        <v>42651.420567129629</v>
      </c>
      <c r="U1953" s="9">
        <f t="shared" si="216"/>
        <v>42681.462233796294</v>
      </c>
    </row>
    <row r="1954" spans="1:21" ht="60" hidden="1" x14ac:dyDescent="0.25">
      <c r="A1954">
        <v>1952</v>
      </c>
      <c r="B1954" s="3" t="s">
        <v>1953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210"/>
        <v>1.9847237142857144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10">
        <f t="shared" si="215"/>
        <v>41526.60665509259</v>
      </c>
      <c r="U1954" s="9">
        <f t="shared" si="216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210"/>
        <v>2.2594666666666665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10">
        <f t="shared" si="215"/>
        <v>40941.199826388889</v>
      </c>
      <c r="U1955" s="9">
        <f t="shared" si="216"/>
        <v>40970.125</v>
      </c>
    </row>
    <row r="1956" spans="1:21" ht="30" hidden="1" x14ac:dyDescent="0.25">
      <c r="A1956">
        <v>1954</v>
      </c>
      <c r="B1956" s="3" t="s">
        <v>1955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210"/>
        <v>6.9894800000000004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10">
        <f t="shared" si="215"/>
        <v>42394.580740740741</v>
      </c>
      <c r="U1956" s="9">
        <f t="shared" si="216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210"/>
        <v>3.9859528571428569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10">
        <f t="shared" si="215"/>
        <v>41020.271770833337</v>
      </c>
      <c r="U1957" s="9">
        <f t="shared" si="216"/>
        <v>41052.791666666664</v>
      </c>
    </row>
    <row r="1958" spans="1:21" ht="60" hidden="1" x14ac:dyDescent="0.25">
      <c r="A1958">
        <v>1956</v>
      </c>
      <c r="B1958" s="3" t="s">
        <v>1957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210"/>
        <v>2.9403333333333332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10">
        <f t="shared" si="215"/>
        <v>42067.923668981486</v>
      </c>
      <c r="U1958" s="9">
        <f t="shared" si="216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210"/>
        <v>1.6750470000000002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10">
        <f t="shared" si="215"/>
        <v>41179.098530092589</v>
      </c>
      <c r="U1959" s="9">
        <f t="shared" si="216"/>
        <v>41209.098530092589</v>
      </c>
    </row>
    <row r="1960" spans="1:21" ht="60" hidden="1" x14ac:dyDescent="0.25">
      <c r="A1960">
        <v>1958</v>
      </c>
      <c r="B1960" s="3" t="s">
        <v>1959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210"/>
        <v>14.355717142857143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10">
        <f t="shared" si="215"/>
        <v>41326.987974537034</v>
      </c>
      <c r="U1960" s="9">
        <f t="shared" si="216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210"/>
        <v>1.5673440000000001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10">
        <f t="shared" si="215"/>
        <v>41871.845601851855</v>
      </c>
      <c r="U1961" s="9">
        <f t="shared" si="216"/>
        <v>41913</v>
      </c>
    </row>
    <row r="1962" spans="1:21" ht="60" hidden="1" x14ac:dyDescent="0.25">
      <c r="A1962">
        <v>1960</v>
      </c>
      <c r="B1962" s="3" t="s">
        <v>1961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210"/>
        <v>1.1790285714285715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10">
        <f t="shared" si="215"/>
        <v>41964.362743055557</v>
      </c>
      <c r="U1962" s="9">
        <f t="shared" si="216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210"/>
        <v>11.053811999999999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10">
        <f t="shared" si="215"/>
        <v>41148.194641203707</v>
      </c>
      <c r="U1963" s="9">
        <f t="shared" si="216"/>
        <v>41188.165972222225</v>
      </c>
    </row>
    <row r="1964" spans="1:21" ht="60" hidden="1" x14ac:dyDescent="0.25">
      <c r="A1964">
        <v>1962</v>
      </c>
      <c r="B1964" s="3" t="s">
        <v>1963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210"/>
        <v>1.9292499999999999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10">
        <f t="shared" si="215"/>
        <v>41742.780509259261</v>
      </c>
      <c r="U1964" s="9">
        <f t="shared" si="216"/>
        <v>41772.780509259261</v>
      </c>
    </row>
    <row r="1965" spans="1:21" ht="60" hidden="1" x14ac:dyDescent="0.25">
      <c r="A1965">
        <v>1963</v>
      </c>
      <c r="B1965" s="3" t="s">
        <v>1964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210"/>
        <v>1.268842105263158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10">
        <f t="shared" si="215"/>
        <v>41863.429791666669</v>
      </c>
      <c r="U1965" s="9">
        <f t="shared" si="216"/>
        <v>41898.429791666669</v>
      </c>
    </row>
    <row r="1966" spans="1:21" ht="45" hidden="1" x14ac:dyDescent="0.25">
      <c r="A1966">
        <v>1964</v>
      </c>
      <c r="B1966" s="3" t="s">
        <v>1965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210"/>
        <v>2.5957748878923765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10">
        <f t="shared" si="215"/>
        <v>42452.272824074069</v>
      </c>
      <c r="U1966" s="9">
        <f t="shared" si="216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210"/>
        <v>2.6227999999999998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10">
        <f t="shared" si="215"/>
        <v>40898.089236111111</v>
      </c>
      <c r="U1967" s="9">
        <f t="shared" si="216"/>
        <v>40920.041666666664</v>
      </c>
    </row>
    <row r="1968" spans="1:21" ht="60" hidden="1" x14ac:dyDescent="0.25">
      <c r="A1968">
        <v>1966</v>
      </c>
      <c r="B1968" s="3" t="s">
        <v>1967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210"/>
        <v>2.0674309000000002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10">
        <f t="shared" si="215"/>
        <v>41835.540486111109</v>
      </c>
      <c r="U1968" s="9">
        <f t="shared" si="216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210"/>
        <v>3.7012999999999998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10">
        <f t="shared" si="215"/>
        <v>41730.663530092592</v>
      </c>
      <c r="U1969" s="9">
        <f t="shared" si="216"/>
        <v>41760.663530092592</v>
      </c>
    </row>
    <row r="1970" spans="1:21" ht="30" hidden="1" x14ac:dyDescent="0.25">
      <c r="A1970">
        <v>1968</v>
      </c>
      <c r="B1970" s="3" t="s">
        <v>1969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210"/>
        <v>2.8496600000000001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10">
        <f t="shared" si="215"/>
        <v>42676.586979166663</v>
      </c>
      <c r="U1970" s="9">
        <f t="shared" si="216"/>
        <v>42707.628645833334</v>
      </c>
    </row>
    <row r="1971" spans="1:21" ht="60" hidden="1" x14ac:dyDescent="0.25">
      <c r="A1971">
        <v>1969</v>
      </c>
      <c r="B1971" s="3" t="s">
        <v>1970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210"/>
        <v>5.7907999999999999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10">
        <f t="shared" si="215"/>
        <v>42557.792453703703</v>
      </c>
      <c r="U1971" s="9">
        <f t="shared" si="216"/>
        <v>42587.792453703703</v>
      </c>
    </row>
    <row r="1972" spans="1:21" ht="45" hidden="1" x14ac:dyDescent="0.25">
      <c r="A1972">
        <v>1970</v>
      </c>
      <c r="B1972" s="3" t="s">
        <v>1971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210"/>
        <v>11.318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10">
        <f t="shared" si="215"/>
        <v>41324.193298611113</v>
      </c>
      <c r="U1972" s="9">
        <f t="shared" si="216"/>
        <v>41384.151631944449</v>
      </c>
    </row>
    <row r="1973" spans="1:21" ht="60" hidden="1" x14ac:dyDescent="0.25">
      <c r="A1973">
        <v>1971</v>
      </c>
      <c r="B1973" s="3" t="s">
        <v>1972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210"/>
        <v>2.6302771750000002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10">
        <f t="shared" si="215"/>
        <v>41561.500706018516</v>
      </c>
      <c r="U1973" s="9">
        <f t="shared" si="216"/>
        <v>41593.166666666664</v>
      </c>
    </row>
    <row r="1974" spans="1:21" ht="60" hidden="1" x14ac:dyDescent="0.25">
      <c r="A1974">
        <v>1972</v>
      </c>
      <c r="B1974" s="3" t="s">
        <v>1973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210"/>
        <v>6.7447999999999997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10">
        <f t="shared" si="215"/>
        <v>41201.012083333335</v>
      </c>
      <c r="U1974" s="9">
        <f t="shared" si="216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210"/>
        <v>2.5683081313131315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10">
        <f t="shared" si="215"/>
        <v>42549.722962962958</v>
      </c>
      <c r="U1975" s="9">
        <f t="shared" si="216"/>
        <v>42588.291666666672</v>
      </c>
    </row>
    <row r="1976" spans="1:21" ht="60" hidden="1" x14ac:dyDescent="0.25">
      <c r="A1976">
        <v>1974</v>
      </c>
      <c r="B1976" s="3" t="s">
        <v>1975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210"/>
        <v>3.7549600000000001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10">
        <f t="shared" si="215"/>
        <v>41445.334131944444</v>
      </c>
      <c r="U1976" s="9">
        <f t="shared" si="216"/>
        <v>41505.334131944444</v>
      </c>
    </row>
    <row r="1977" spans="1:21" ht="30" hidden="1" x14ac:dyDescent="0.25">
      <c r="A1977">
        <v>1975</v>
      </c>
      <c r="B1977" s="3" t="s">
        <v>1976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210"/>
        <v>2.0870837499999997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10">
        <f t="shared" si="215"/>
        <v>41313.755219907405</v>
      </c>
      <c r="U1977" s="9">
        <f t="shared" si="216"/>
        <v>41343.755219907405</v>
      </c>
    </row>
    <row r="1978" spans="1:21" ht="30" hidden="1" x14ac:dyDescent="0.25">
      <c r="A1978">
        <v>1976</v>
      </c>
      <c r="B1978" s="3" t="s">
        <v>1977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210"/>
        <v>3.4660000000000002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10">
        <f t="shared" si="215"/>
        <v>41438.899594907409</v>
      </c>
      <c r="U1978" s="9">
        <f t="shared" si="216"/>
        <v>41468.899594907409</v>
      </c>
    </row>
    <row r="1979" spans="1:21" ht="45" hidden="1" x14ac:dyDescent="0.25">
      <c r="A1979">
        <v>1977</v>
      </c>
      <c r="B1979" s="3" t="s">
        <v>1978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210"/>
        <v>4.0232999999999999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10">
        <f t="shared" si="215"/>
        <v>42311.216898148152</v>
      </c>
      <c r="U1979" s="9">
        <f t="shared" si="216"/>
        <v>42357.332638888889</v>
      </c>
    </row>
    <row r="1980" spans="1:21" ht="60" hidden="1" x14ac:dyDescent="0.25">
      <c r="A1980">
        <v>1978</v>
      </c>
      <c r="B1980" s="3" t="s">
        <v>1979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210"/>
        <v>10.2684514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10">
        <f t="shared" si="215"/>
        <v>41039.225601851853</v>
      </c>
      <c r="U1980" s="9">
        <f t="shared" si="216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210"/>
        <v>1.14901155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10">
        <f t="shared" si="215"/>
        <v>42290.460023148145</v>
      </c>
      <c r="U1981" s="9">
        <f t="shared" si="216"/>
        <v>42327.207638888889</v>
      </c>
    </row>
    <row r="1982" spans="1:21" ht="30" hidden="1" x14ac:dyDescent="0.25">
      <c r="A1982">
        <v>1980</v>
      </c>
      <c r="B1982" s="3" t="s">
        <v>1981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210"/>
        <v>3.5482402000000004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10">
        <f t="shared" si="215"/>
        <v>42423.542384259257</v>
      </c>
      <c r="U1982" s="9">
        <f t="shared" si="216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210"/>
        <v>5.0799999999999998E-2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10">
        <f t="shared" si="215"/>
        <v>41799.725289351853</v>
      </c>
      <c r="U1983" s="9">
        <f t="shared" si="216"/>
        <v>41829.725289351853</v>
      </c>
    </row>
    <row r="1984" spans="1:21" ht="45" hidden="1" x14ac:dyDescent="0.25">
      <c r="A1984">
        <v>1982</v>
      </c>
      <c r="B1984" s="3" t="s">
        <v>1983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210"/>
        <v>0</v>
      </c>
      <c r="P1984" s="7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10">
        <f t="shared" si="215"/>
        <v>42678.586655092593</v>
      </c>
      <c r="U1984" s="9">
        <f t="shared" si="216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210"/>
        <v>4.2999999999999997E-2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10">
        <f t="shared" si="215"/>
        <v>42593.011782407411</v>
      </c>
      <c r="U1985" s="9">
        <f t="shared" si="216"/>
        <v>42615.291666666672</v>
      </c>
    </row>
    <row r="1986" spans="1:21" ht="60" hidden="1" x14ac:dyDescent="0.25">
      <c r="A1986">
        <v>1984</v>
      </c>
      <c r="B1986" s="3" t="s">
        <v>1985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210"/>
        <v>0.21146666666666666</v>
      </c>
      <c r="P1986" s="7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10">
        <f t="shared" si="215"/>
        <v>41913.790289351848</v>
      </c>
      <c r="U1986" s="9">
        <f t="shared" si="216"/>
        <v>41973.831956018519</v>
      </c>
    </row>
    <row r="1987" spans="1:21" ht="60" hidden="1" x14ac:dyDescent="0.25">
      <c r="A1987">
        <v>1985</v>
      </c>
      <c r="B1987" s="3" t="s">
        <v>1986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217">E1987/D1987</f>
        <v>3.1875000000000001E-2</v>
      </c>
      <c r="P1987" s="7">
        <f t="shared" ref="P1987:P2050" si="218">E1987/L1987</f>
        <v>12.75</v>
      </c>
      <c r="Q1987" t="str">
        <f t="shared" ref="Q1987:Q2050" si="219">LEFT(N:N,SEARCH("/",N1987)-1)</f>
        <v>photography</v>
      </c>
      <c r="R1987" t="str">
        <f t="shared" ref="R1987:R2050" si="220">RIGHT(N1987,LEN(N1987)-SEARCH("/",N1987))</f>
        <v>people</v>
      </c>
      <c r="S1987" s="9">
        <f t="shared" ref="S1987:S2050" si="221">(((J1987/60)/60)/24)+DATE(1970,1,1)</f>
        <v>42555.698738425926</v>
      </c>
      <c r="T1987" s="10">
        <f t="shared" ref="T1987:T2050" si="222">S1987</f>
        <v>42555.698738425926</v>
      </c>
      <c r="U1987" s="9">
        <f t="shared" ref="U1987:U2050" si="223">(((I1987/60)/60)/24)+DATE(1970,1,1)</f>
        <v>42584.958333333328</v>
      </c>
    </row>
    <row r="1988" spans="1:21" ht="60" hidden="1" x14ac:dyDescent="0.25">
      <c r="A1988">
        <v>1986</v>
      </c>
      <c r="B1988" s="3" t="s">
        <v>1987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217"/>
        <v>5.0000000000000001E-4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10">
        <f t="shared" si="222"/>
        <v>42413.433831018512</v>
      </c>
      <c r="U1988" s="9">
        <f t="shared" si="223"/>
        <v>42443.392164351855</v>
      </c>
    </row>
    <row r="1989" spans="1:21" ht="30" hidden="1" x14ac:dyDescent="0.25">
      <c r="A1989">
        <v>1987</v>
      </c>
      <c r="B1989" s="3" t="s">
        <v>1988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217"/>
        <v>0.42472727272727273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10">
        <f t="shared" si="222"/>
        <v>42034.639768518522</v>
      </c>
      <c r="U1989" s="9">
        <f t="shared" si="223"/>
        <v>42064.639768518522</v>
      </c>
    </row>
    <row r="1990" spans="1:21" hidden="1" x14ac:dyDescent="0.25">
      <c r="A1990">
        <v>1988</v>
      </c>
      <c r="B1990" s="3" t="s">
        <v>1989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217"/>
        <v>4.1666666666666666E-3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10">
        <f t="shared" si="222"/>
        <v>42206.763217592597</v>
      </c>
      <c r="U1990" s="9">
        <f t="shared" si="223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217"/>
        <v>0.01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10">
        <f t="shared" si="222"/>
        <v>42685.680648148147</v>
      </c>
      <c r="U1991" s="9">
        <f t="shared" si="223"/>
        <v>42715.680648148147</v>
      </c>
    </row>
    <row r="1992" spans="1:21" ht="60" hidden="1" x14ac:dyDescent="0.25">
      <c r="A1992">
        <v>1990</v>
      </c>
      <c r="B1992" s="3" t="s">
        <v>1991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217"/>
        <v>0.16966666666666666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10">
        <f t="shared" si="222"/>
        <v>42398.195972222224</v>
      </c>
      <c r="U1992" s="9">
        <f t="shared" si="223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217"/>
        <v>7.0000000000000007E-2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10">
        <f t="shared" si="222"/>
        <v>42167.89335648148</v>
      </c>
      <c r="U1993" s="9">
        <f t="shared" si="223"/>
        <v>42188.89335648148</v>
      </c>
    </row>
    <row r="1994" spans="1:21" ht="30" hidden="1" x14ac:dyDescent="0.25">
      <c r="A1994">
        <v>1992</v>
      </c>
      <c r="B1994" s="3" t="s">
        <v>1993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217"/>
        <v>1.3333333333333333E-3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10">
        <f t="shared" si="222"/>
        <v>42023.143414351856</v>
      </c>
      <c r="U1994" s="9">
        <f t="shared" si="223"/>
        <v>42053.143414351856</v>
      </c>
    </row>
    <row r="1995" spans="1:21" ht="60" hidden="1" x14ac:dyDescent="0.25">
      <c r="A1995">
        <v>1993</v>
      </c>
      <c r="B1995" s="3" t="s">
        <v>1994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217"/>
        <v>0</v>
      </c>
      <c r="P1995" s="7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10">
        <f t="shared" si="222"/>
        <v>42329.58839120371</v>
      </c>
      <c r="U1995" s="9">
        <f t="shared" si="223"/>
        <v>42359.58839120371</v>
      </c>
    </row>
    <row r="1996" spans="1:21" ht="60" hidden="1" x14ac:dyDescent="0.25">
      <c r="A1996">
        <v>1994</v>
      </c>
      <c r="B1996" s="3" t="s">
        <v>1995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217"/>
        <v>0</v>
      </c>
      <c r="P1996" s="7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10">
        <f t="shared" si="222"/>
        <v>42651.006273148145</v>
      </c>
      <c r="U1996" s="9">
        <f t="shared" si="223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217"/>
        <v>7.8E-2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10">
        <f t="shared" si="222"/>
        <v>42181.902037037042</v>
      </c>
      <c r="U1997" s="9">
        <f t="shared" si="223"/>
        <v>42201.902037037042</v>
      </c>
    </row>
    <row r="1998" spans="1:21" ht="60" hidden="1" x14ac:dyDescent="0.25">
      <c r="A1998">
        <v>1996</v>
      </c>
      <c r="B1998" s="3" t="s">
        <v>1997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217"/>
        <v>0</v>
      </c>
      <c r="P1998" s="7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10">
        <f t="shared" si="222"/>
        <v>41800.819571759261</v>
      </c>
      <c r="U1998" s="9">
        <f t="shared" si="223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217"/>
        <v>0</v>
      </c>
      <c r="P1999" s="7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10">
        <f t="shared" si="222"/>
        <v>41847.930694444447</v>
      </c>
      <c r="U1999" s="9">
        <f t="shared" si="223"/>
        <v>41877.930694444447</v>
      </c>
    </row>
    <row r="2000" spans="1:21" ht="60" hidden="1" x14ac:dyDescent="0.25">
      <c r="A2000">
        <v>1998</v>
      </c>
      <c r="B2000" s="3" t="s">
        <v>1999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217"/>
        <v>0.26200000000000001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10">
        <f t="shared" si="222"/>
        <v>41807.118495370371</v>
      </c>
      <c r="U2000" s="9">
        <f t="shared" si="223"/>
        <v>41852.118495370371</v>
      </c>
    </row>
    <row r="2001" spans="1:21" ht="45" hidden="1" x14ac:dyDescent="0.25">
      <c r="A2001">
        <v>1999</v>
      </c>
      <c r="B2001" s="3" t="s">
        <v>2000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217"/>
        <v>7.6129032258064515E-3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10">
        <f t="shared" si="222"/>
        <v>41926.482731481483</v>
      </c>
      <c r="U2001" s="9">
        <f t="shared" si="223"/>
        <v>41956.524398148147</v>
      </c>
    </row>
    <row r="2002" spans="1:21" ht="60" hidden="1" x14ac:dyDescent="0.25">
      <c r="A2002">
        <v>2000</v>
      </c>
      <c r="B2002" s="3" t="s">
        <v>2001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217"/>
        <v>0.125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10">
        <f t="shared" si="222"/>
        <v>42345.951539351852</v>
      </c>
      <c r="U2002" s="9">
        <f t="shared" si="223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217"/>
        <v>3.8212909090909091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10">
        <f t="shared" si="222"/>
        <v>42136.209675925929</v>
      </c>
      <c r="U2003" s="9">
        <f t="shared" si="223"/>
        <v>42167.833333333328</v>
      </c>
    </row>
    <row r="2004" spans="1:21" ht="45" hidden="1" x14ac:dyDescent="0.25">
      <c r="A2004">
        <v>2002</v>
      </c>
      <c r="B2004" s="3" t="s">
        <v>2003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217"/>
        <v>2.1679422000000002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10">
        <f t="shared" si="222"/>
        <v>42728.71230324074</v>
      </c>
      <c r="U2004" s="9">
        <f t="shared" si="223"/>
        <v>42758.71230324074</v>
      </c>
    </row>
    <row r="2005" spans="1:21" ht="60" hidden="1" x14ac:dyDescent="0.25">
      <c r="A2005">
        <v>2003</v>
      </c>
      <c r="B2005" s="3" t="s">
        <v>2004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217"/>
        <v>3.12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10">
        <f t="shared" si="222"/>
        <v>40347.125601851854</v>
      </c>
      <c r="U2005" s="9">
        <f t="shared" si="223"/>
        <v>40361.958333333336</v>
      </c>
    </row>
    <row r="2006" spans="1:21" ht="60" hidden="1" x14ac:dyDescent="0.25">
      <c r="A2006">
        <v>2004</v>
      </c>
      <c r="B2006" s="3" t="s">
        <v>2005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217"/>
        <v>2.3442048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10">
        <f t="shared" si="222"/>
        <v>41800.604895833334</v>
      </c>
      <c r="U2006" s="9">
        <f t="shared" si="223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217"/>
        <v>1.236801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10">
        <f t="shared" si="222"/>
        <v>41535.812708333331</v>
      </c>
      <c r="U2007" s="9">
        <f t="shared" si="223"/>
        <v>41563.165972222225</v>
      </c>
    </row>
    <row r="2008" spans="1:21" ht="60" hidden="1" x14ac:dyDescent="0.25">
      <c r="A2008">
        <v>2006</v>
      </c>
      <c r="B2008" s="3" t="s">
        <v>2007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217"/>
        <v>2.4784000000000002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10">
        <f t="shared" si="222"/>
        <v>41941.500520833331</v>
      </c>
      <c r="U2008" s="9">
        <f t="shared" si="223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217"/>
        <v>1.157092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10">
        <f t="shared" si="222"/>
        <v>40347.837800925925</v>
      </c>
      <c r="U2009" s="9">
        <f t="shared" si="223"/>
        <v>40414.166666666664</v>
      </c>
    </row>
    <row r="2010" spans="1:21" ht="60" hidden="1" x14ac:dyDescent="0.25">
      <c r="A2010">
        <v>2008</v>
      </c>
      <c r="B2010" s="3" t="s">
        <v>2009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217"/>
        <v>1.1707484768810599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10">
        <f t="shared" si="222"/>
        <v>40761.604421296295</v>
      </c>
      <c r="U2010" s="9">
        <f t="shared" si="223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217"/>
        <v>3.05158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10">
        <f t="shared" si="222"/>
        <v>42661.323414351849</v>
      </c>
      <c r="U2011" s="9">
        <f t="shared" si="223"/>
        <v>42697.365081018521</v>
      </c>
    </row>
    <row r="2012" spans="1:21" ht="30" hidden="1" x14ac:dyDescent="0.25">
      <c r="A2012">
        <v>2010</v>
      </c>
      <c r="B2012" s="3" t="s">
        <v>2011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217"/>
        <v>3.2005299999999997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10">
        <f t="shared" si="222"/>
        <v>42570.996423611112</v>
      </c>
      <c r="U2012" s="9">
        <f t="shared" si="223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217"/>
        <v>8.1956399999999991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10">
        <f t="shared" si="222"/>
        <v>42347.358483796299</v>
      </c>
      <c r="U2013" s="9">
        <f t="shared" si="223"/>
        <v>42380.958333333328</v>
      </c>
    </row>
    <row r="2014" spans="1:21" ht="45" hidden="1" x14ac:dyDescent="0.25">
      <c r="A2014">
        <v>2012</v>
      </c>
      <c r="B2014" s="3" t="s">
        <v>2013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217"/>
        <v>2.3490000000000002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10">
        <f t="shared" si="222"/>
        <v>42010.822233796294</v>
      </c>
      <c r="U2014" s="9">
        <f t="shared" si="223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217"/>
        <v>4.9491375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10">
        <f t="shared" si="222"/>
        <v>42499.960810185185</v>
      </c>
      <c r="U2015" s="9">
        <f t="shared" si="223"/>
        <v>42559.960810185185</v>
      </c>
    </row>
    <row r="2016" spans="1:21" ht="45" hidden="1" x14ac:dyDescent="0.25">
      <c r="A2016">
        <v>2014</v>
      </c>
      <c r="B2016" s="3" t="s">
        <v>2015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217"/>
        <v>78.137822333333332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10">
        <f t="shared" si="222"/>
        <v>41324.214571759258</v>
      </c>
      <c r="U2016" s="9">
        <f t="shared" si="223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217"/>
        <v>1.1300013888888889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10">
        <f t="shared" si="222"/>
        <v>40765.876886574071</v>
      </c>
      <c r="U2017" s="9">
        <f t="shared" si="223"/>
        <v>40795.876886574071</v>
      </c>
    </row>
    <row r="2018" spans="1:21" ht="30" hidden="1" x14ac:dyDescent="0.25">
      <c r="A2018">
        <v>2016</v>
      </c>
      <c r="B2018" s="3" t="s">
        <v>2017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217"/>
        <v>9.2154220000000002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10">
        <f t="shared" si="222"/>
        <v>41312.88077546296</v>
      </c>
      <c r="U2018" s="9">
        <f t="shared" si="223"/>
        <v>41342.88077546296</v>
      </c>
    </row>
    <row r="2019" spans="1:21" ht="60" hidden="1" x14ac:dyDescent="0.25">
      <c r="A2019">
        <v>2017</v>
      </c>
      <c r="B2019" s="3" t="s">
        <v>2018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217"/>
        <v>1.2510239999999999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10">
        <f t="shared" si="222"/>
        <v>40961.057349537034</v>
      </c>
      <c r="U2019" s="9">
        <f t="shared" si="223"/>
        <v>40992.166666666664</v>
      </c>
    </row>
    <row r="2020" spans="1:21" ht="60" hidden="1" x14ac:dyDescent="0.25">
      <c r="A2020">
        <v>2018</v>
      </c>
      <c r="B2020" s="3" t="s">
        <v>2019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217"/>
        <v>1.0224343076923077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10">
        <f t="shared" si="222"/>
        <v>42199.365844907406</v>
      </c>
      <c r="U2020" s="9">
        <f t="shared" si="223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217"/>
        <v>4.8490975000000001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10">
        <f t="shared" si="222"/>
        <v>42605.70857638889</v>
      </c>
      <c r="U2021" s="9">
        <f t="shared" si="223"/>
        <v>42635.70857638889</v>
      </c>
    </row>
    <row r="2022" spans="1:21" ht="60" hidden="1" x14ac:dyDescent="0.25">
      <c r="A2022">
        <v>2020</v>
      </c>
      <c r="B2022" s="3" t="s">
        <v>2021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217"/>
        <v>1.9233333333333333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10">
        <f t="shared" si="222"/>
        <v>41737.097499999996</v>
      </c>
      <c r="U2022" s="9">
        <f t="shared" si="223"/>
        <v>41773.961111111108</v>
      </c>
    </row>
    <row r="2023" spans="1:21" ht="60" hidden="1" x14ac:dyDescent="0.25">
      <c r="A2023">
        <v>2021</v>
      </c>
      <c r="B2023" s="3" t="s">
        <v>2022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217"/>
        <v>2.8109999999999999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10">
        <f t="shared" si="222"/>
        <v>41861.070567129631</v>
      </c>
      <c r="U2023" s="9">
        <f t="shared" si="223"/>
        <v>41906.070567129631</v>
      </c>
    </row>
    <row r="2024" spans="1:21" ht="60" hidden="1" x14ac:dyDescent="0.25">
      <c r="A2024">
        <v>2022</v>
      </c>
      <c r="B2024" s="3" t="s">
        <v>2023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217"/>
        <v>1.2513700000000001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10">
        <f t="shared" si="222"/>
        <v>42502.569120370375</v>
      </c>
      <c r="U2024" s="9">
        <f t="shared" si="223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217"/>
        <v>1.61459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10">
        <f t="shared" si="222"/>
        <v>42136.420752314814</v>
      </c>
      <c r="U2025" s="9">
        <f t="shared" si="223"/>
        <v>42166.420752314814</v>
      </c>
    </row>
    <row r="2026" spans="1:21" ht="60" hidden="1" x14ac:dyDescent="0.25">
      <c r="A2026">
        <v>2024</v>
      </c>
      <c r="B2026" s="3" t="s">
        <v>2025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217"/>
        <v>5.8535000000000004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10">
        <f t="shared" si="222"/>
        <v>41099.966944444444</v>
      </c>
      <c r="U2026" s="9">
        <f t="shared" si="223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217"/>
        <v>2.0114999999999998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10">
        <f t="shared" si="222"/>
        <v>42136.184560185182</v>
      </c>
      <c r="U2027" s="9">
        <f t="shared" si="223"/>
        <v>42166.184560185182</v>
      </c>
    </row>
    <row r="2028" spans="1:21" ht="30" hidden="1" x14ac:dyDescent="0.25">
      <c r="A2028">
        <v>2026</v>
      </c>
      <c r="B2028" s="3" t="s">
        <v>2027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217"/>
        <v>1.3348307999999998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10">
        <f t="shared" si="222"/>
        <v>41704.735937500001</v>
      </c>
      <c r="U2028" s="9">
        <f t="shared" si="223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217"/>
        <v>1.2024900000000001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10">
        <f t="shared" si="222"/>
        <v>42048.813877314817</v>
      </c>
      <c r="U2029" s="9">
        <f t="shared" si="223"/>
        <v>42093.772210648152</v>
      </c>
    </row>
    <row r="2030" spans="1:21" ht="30" hidden="1" x14ac:dyDescent="0.25">
      <c r="A2030">
        <v>2028</v>
      </c>
      <c r="B2030" s="3" t="s">
        <v>2029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217"/>
        <v>1.2616666666666667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10">
        <f t="shared" si="222"/>
        <v>40215.919050925928</v>
      </c>
      <c r="U2030" s="9">
        <f t="shared" si="223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217"/>
        <v>3.6120000000000001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10">
        <f t="shared" si="222"/>
        <v>41848.021770833337</v>
      </c>
      <c r="U2031" s="9">
        <f t="shared" si="223"/>
        <v>41878.021770833337</v>
      </c>
    </row>
    <row r="2032" spans="1:21" ht="45" hidden="1" x14ac:dyDescent="0.25">
      <c r="A2032">
        <v>2030</v>
      </c>
      <c r="B2032" s="3" t="s">
        <v>2031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217"/>
        <v>2.26239013671875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10">
        <f t="shared" si="222"/>
        <v>41212.996481481481</v>
      </c>
      <c r="U2032" s="9">
        <f t="shared" si="223"/>
        <v>41242.996481481481</v>
      </c>
    </row>
    <row r="2033" spans="1:21" ht="45" hidden="1" x14ac:dyDescent="0.25">
      <c r="A2033">
        <v>2031</v>
      </c>
      <c r="B2033" s="3" t="s">
        <v>2032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217"/>
        <v>1.2035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10">
        <f t="shared" si="222"/>
        <v>41975.329317129625</v>
      </c>
      <c r="U2033" s="9">
        <f t="shared" si="223"/>
        <v>42013.041666666672</v>
      </c>
    </row>
    <row r="2034" spans="1:21" ht="60" hidden="1" x14ac:dyDescent="0.25">
      <c r="A2034">
        <v>2032</v>
      </c>
      <c r="B2034" s="3" t="s">
        <v>2033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217"/>
        <v>3.0418799999999999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10">
        <f t="shared" si="222"/>
        <v>42689.565671296295</v>
      </c>
      <c r="U2034" s="9">
        <f t="shared" si="223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217"/>
        <v>1.7867599999999999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10">
        <f t="shared" si="222"/>
        <v>41725.082384259258</v>
      </c>
      <c r="U2035" s="9">
        <f t="shared" si="223"/>
        <v>41755.082384259258</v>
      </c>
    </row>
    <row r="2036" spans="1:21" ht="60" hidden="1" x14ac:dyDescent="0.25">
      <c r="A2036">
        <v>2034</v>
      </c>
      <c r="B2036" s="3" t="s">
        <v>2035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217"/>
        <v>3.868199871794872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10">
        <f t="shared" si="222"/>
        <v>42076.130011574074</v>
      </c>
      <c r="U2036" s="9">
        <f t="shared" si="223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217"/>
        <v>2.1103642500000004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10">
        <f t="shared" si="222"/>
        <v>42311.625081018516</v>
      </c>
      <c r="U2037" s="9">
        <f t="shared" si="223"/>
        <v>42357.041666666672</v>
      </c>
    </row>
    <row r="2038" spans="1:21" ht="60" hidden="1" x14ac:dyDescent="0.25">
      <c r="A2038">
        <v>2036</v>
      </c>
      <c r="B2038" s="3" t="s">
        <v>2037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217"/>
        <v>1.3166833333333334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10">
        <f t="shared" si="222"/>
        <v>41738.864803240744</v>
      </c>
      <c r="U2038" s="9">
        <f t="shared" si="223"/>
        <v>41768.864803240744</v>
      </c>
    </row>
    <row r="2039" spans="1:21" ht="45" hidden="1" x14ac:dyDescent="0.25">
      <c r="A2039">
        <v>2037</v>
      </c>
      <c r="B2039" s="3" t="s">
        <v>2038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217"/>
        <v>3.0047639999999998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10">
        <f t="shared" si="222"/>
        <v>41578.210104166668</v>
      </c>
      <c r="U2039" s="9">
        <f t="shared" si="223"/>
        <v>41638.251770833333</v>
      </c>
    </row>
    <row r="2040" spans="1:21" ht="60" hidden="1" x14ac:dyDescent="0.25">
      <c r="A2040">
        <v>2038</v>
      </c>
      <c r="B2040" s="3" t="s">
        <v>2039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217"/>
        <v>4.2051249999999998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10">
        <f t="shared" si="222"/>
        <v>41424.27107638889</v>
      </c>
      <c r="U2040" s="9">
        <f t="shared" si="223"/>
        <v>41456.75</v>
      </c>
    </row>
    <row r="2041" spans="1:21" ht="45" hidden="1" x14ac:dyDescent="0.25">
      <c r="A2041">
        <v>2039</v>
      </c>
      <c r="B2041" s="3" t="s">
        <v>2040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217"/>
        <v>1.362168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10">
        <f t="shared" si="222"/>
        <v>42675.438946759255</v>
      </c>
      <c r="U2041" s="9">
        <f t="shared" si="223"/>
        <v>42705.207638888889</v>
      </c>
    </row>
    <row r="2042" spans="1:21" ht="30" hidden="1" x14ac:dyDescent="0.25">
      <c r="A2042">
        <v>2040</v>
      </c>
      <c r="B2042" s="3" t="s">
        <v>2041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217"/>
        <v>2.4817133333333334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10">
        <f t="shared" si="222"/>
        <v>41578.927118055559</v>
      </c>
      <c r="U2042" s="9">
        <f t="shared" si="223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217"/>
        <v>1.8186315789473684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10">
        <f t="shared" si="222"/>
        <v>42654.525775462964</v>
      </c>
      <c r="U2043" s="9">
        <f t="shared" si="223"/>
        <v>42684.567442129628</v>
      </c>
    </row>
    <row r="2044" spans="1:21" ht="45" hidden="1" x14ac:dyDescent="0.25">
      <c r="A2044">
        <v>2042</v>
      </c>
      <c r="B2044" s="3" t="s">
        <v>2043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217"/>
        <v>1.2353000000000001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10">
        <f t="shared" si="222"/>
        <v>42331.708032407405</v>
      </c>
      <c r="U2044" s="9">
        <f t="shared" si="223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217"/>
        <v>5.0620938628158845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10">
        <f t="shared" si="222"/>
        <v>42661.176817129628</v>
      </c>
      <c r="U2045" s="9">
        <f t="shared" si="223"/>
        <v>42715.207638888889</v>
      </c>
    </row>
    <row r="2046" spans="1:21" ht="60" hidden="1" x14ac:dyDescent="0.25">
      <c r="A2046">
        <v>2044</v>
      </c>
      <c r="B2046" s="3" t="s">
        <v>2045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217"/>
        <v>1.0821333333333334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10">
        <f t="shared" si="222"/>
        <v>42138.684189814812</v>
      </c>
      <c r="U2046" s="9">
        <f t="shared" si="223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217"/>
        <v>8.1918387755102042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10">
        <f t="shared" si="222"/>
        <v>41069.088506944441</v>
      </c>
      <c r="U2047" s="9">
        <f t="shared" si="223"/>
        <v>41099.088506944441</v>
      </c>
    </row>
    <row r="2048" spans="1:21" ht="60" hidden="1" x14ac:dyDescent="0.25">
      <c r="A2048">
        <v>2046</v>
      </c>
      <c r="B2048" s="3" t="s">
        <v>2047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217"/>
        <v>1.2110000000000001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10">
        <f t="shared" si="222"/>
        <v>41387.171805555554</v>
      </c>
      <c r="U2048" s="9">
        <f t="shared" si="223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217"/>
        <v>1.0299897959183673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10">
        <f t="shared" si="222"/>
        <v>42081.903587962966</v>
      </c>
      <c r="U2049" s="9">
        <f t="shared" si="223"/>
        <v>42111</v>
      </c>
    </row>
    <row r="2050" spans="1:21" ht="60" hidden="1" x14ac:dyDescent="0.25">
      <c r="A2050">
        <v>2048</v>
      </c>
      <c r="B2050" s="3" t="s">
        <v>2049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217"/>
        <v>1.4833229411764706</v>
      </c>
      <c r="P2050" s="7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10">
        <f t="shared" si="222"/>
        <v>41387.651516203703</v>
      </c>
      <c r="U2050" s="9">
        <f t="shared" si="223"/>
        <v>41417.651516203703</v>
      </c>
    </row>
    <row r="2051" spans="1:21" hidden="1" x14ac:dyDescent="0.25">
      <c r="A2051">
        <v>2049</v>
      </c>
      <c r="B2051" s="3" t="s">
        <v>2050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224">E2051/D2051</f>
        <v>1.2019070000000001</v>
      </c>
      <c r="P2051" s="7">
        <f t="shared" ref="P2051:P2114" si="225">E2051/L2051</f>
        <v>80.991037735849048</v>
      </c>
      <c r="Q2051" t="str">
        <f t="shared" ref="Q2051:Q2114" si="226">LEFT(N:N,SEARCH("/",N2051)-1)</f>
        <v>technology</v>
      </c>
      <c r="R2051" t="str">
        <f t="shared" ref="R2051:R2114" si="227">RIGHT(N2051,LEN(N2051)-SEARCH("/",N2051))</f>
        <v>hardware</v>
      </c>
      <c r="S2051" s="9">
        <f t="shared" ref="S2051:S2114" si="228">(((J2051/60)/60)/24)+DATE(1970,1,1)</f>
        <v>41575.527349537035</v>
      </c>
      <c r="T2051" s="10">
        <f t="shared" ref="T2051:T2114" si="229">S2051</f>
        <v>41575.527349537035</v>
      </c>
      <c r="U2051" s="9">
        <f t="shared" ref="U2051:U2114" si="230">(((I2051/60)/60)/24)+DATE(1970,1,1)</f>
        <v>41610.957638888889</v>
      </c>
    </row>
    <row r="2052" spans="1:21" ht="60" hidden="1" x14ac:dyDescent="0.25">
      <c r="A2052">
        <v>2050</v>
      </c>
      <c r="B2052" s="3" t="s">
        <v>2051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24"/>
        <v>4.7327000000000004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10">
        <f t="shared" si="229"/>
        <v>42115.071504629625</v>
      </c>
      <c r="U2052" s="9">
        <f t="shared" si="230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24"/>
        <v>1.303625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10">
        <f t="shared" si="229"/>
        <v>41604.022418981483</v>
      </c>
      <c r="U2053" s="9">
        <f t="shared" si="230"/>
        <v>41634.022418981483</v>
      </c>
    </row>
    <row r="2054" spans="1:21" ht="60" hidden="1" x14ac:dyDescent="0.25">
      <c r="A2054">
        <v>2052</v>
      </c>
      <c r="B2054" s="3" t="s">
        <v>2053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24"/>
        <v>3.5304799999999998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10">
        <f t="shared" si="229"/>
        <v>42375.08394675926</v>
      </c>
      <c r="U2054" s="9">
        <f t="shared" si="230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24"/>
        <v>1.0102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10">
        <f t="shared" si="229"/>
        <v>42303.617488425924</v>
      </c>
      <c r="U2055" s="9">
        <f t="shared" si="230"/>
        <v>42333.659155092595</v>
      </c>
    </row>
    <row r="2056" spans="1:21" ht="60" hidden="1" x14ac:dyDescent="0.25">
      <c r="A2056">
        <v>2054</v>
      </c>
      <c r="B2056" s="3" t="s">
        <v>2055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24"/>
        <v>1.1359142857142857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10">
        <f t="shared" si="229"/>
        <v>41731.520949074074</v>
      </c>
      <c r="U2056" s="9">
        <f t="shared" si="230"/>
        <v>41761.520949074074</v>
      </c>
    </row>
    <row r="2057" spans="1:21" ht="60" hidden="1" x14ac:dyDescent="0.25">
      <c r="A2057">
        <v>2055</v>
      </c>
      <c r="B2057" s="3" t="s">
        <v>2056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24"/>
        <v>1.6741666666666666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10">
        <f t="shared" si="229"/>
        <v>41946.674108796295</v>
      </c>
      <c r="U2057" s="9">
        <f t="shared" si="230"/>
        <v>41976.166666666672</v>
      </c>
    </row>
    <row r="2058" spans="1:21" ht="45" hidden="1" x14ac:dyDescent="0.25">
      <c r="A2058">
        <v>2056</v>
      </c>
      <c r="B2058" s="3" t="s">
        <v>2057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24"/>
        <v>1.5345200000000001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10">
        <f t="shared" si="229"/>
        <v>41351.76090277778</v>
      </c>
      <c r="U2058" s="9">
        <f t="shared" si="230"/>
        <v>41381.76090277778</v>
      </c>
    </row>
    <row r="2059" spans="1:21" ht="60" hidden="1" x14ac:dyDescent="0.25">
      <c r="A2059">
        <v>2057</v>
      </c>
      <c r="B2059" s="3" t="s">
        <v>2058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24"/>
        <v>2.022322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10">
        <f t="shared" si="229"/>
        <v>42396.494583333333</v>
      </c>
      <c r="U2059" s="9">
        <f t="shared" si="230"/>
        <v>42426.494583333333</v>
      </c>
    </row>
    <row r="2060" spans="1:21" ht="30" hidden="1" x14ac:dyDescent="0.25">
      <c r="A2060">
        <v>2058</v>
      </c>
      <c r="B2060" s="3" t="s">
        <v>2059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24"/>
        <v>1.6828125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10">
        <f t="shared" si="229"/>
        <v>42026.370717592596</v>
      </c>
      <c r="U2060" s="9">
        <f t="shared" si="230"/>
        <v>42065.833333333328</v>
      </c>
    </row>
    <row r="2061" spans="1:21" ht="60" hidden="1" x14ac:dyDescent="0.25">
      <c r="A2061">
        <v>2059</v>
      </c>
      <c r="B2061" s="3" t="s">
        <v>2060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24"/>
        <v>1.4345666666666668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10">
        <f t="shared" si="229"/>
        <v>42361.602476851855</v>
      </c>
      <c r="U2061" s="9">
        <f t="shared" si="230"/>
        <v>42400.915972222225</v>
      </c>
    </row>
    <row r="2062" spans="1:21" ht="60" hidden="1" x14ac:dyDescent="0.25">
      <c r="A2062">
        <v>2060</v>
      </c>
      <c r="B2062" s="3" t="s">
        <v>2061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24"/>
        <v>1.964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10">
        <f t="shared" si="229"/>
        <v>41783.642939814818</v>
      </c>
      <c r="U2062" s="9">
        <f t="shared" si="230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24"/>
        <v>1.0791999999999999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10">
        <f t="shared" si="229"/>
        <v>42705.764513888891</v>
      </c>
      <c r="U2063" s="9">
        <f t="shared" si="230"/>
        <v>42735.764513888891</v>
      </c>
    </row>
    <row r="2064" spans="1:21" ht="60" hidden="1" x14ac:dyDescent="0.25">
      <c r="A2064">
        <v>2062</v>
      </c>
      <c r="B2064" s="3" t="s">
        <v>2063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24"/>
        <v>1.14977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10">
        <f t="shared" si="229"/>
        <v>42423.3830787037</v>
      </c>
      <c r="U2064" s="9">
        <f t="shared" si="230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24"/>
        <v>1.4804999999999999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10">
        <f t="shared" si="229"/>
        <v>42472.73265046296</v>
      </c>
      <c r="U2065" s="9">
        <f t="shared" si="230"/>
        <v>42505.73265046296</v>
      </c>
    </row>
    <row r="2066" spans="1:21" ht="60" hidden="1" x14ac:dyDescent="0.25">
      <c r="A2066">
        <v>2064</v>
      </c>
      <c r="B2066" s="3" t="s">
        <v>2065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24"/>
        <v>1.9116676082790633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10">
        <f t="shared" si="229"/>
        <v>41389.364849537036</v>
      </c>
      <c r="U2066" s="9">
        <f t="shared" si="230"/>
        <v>41425.5</v>
      </c>
    </row>
    <row r="2067" spans="1:21" ht="60" hidden="1" x14ac:dyDescent="0.25">
      <c r="A2067">
        <v>2065</v>
      </c>
      <c r="B2067" s="3" t="s">
        <v>2066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24"/>
        <v>1.99215125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10">
        <f t="shared" si="229"/>
        <v>41603.333668981482</v>
      </c>
      <c r="U2067" s="9">
        <f t="shared" si="230"/>
        <v>41633.333668981482</v>
      </c>
    </row>
    <row r="2068" spans="1:21" ht="45" hidden="1" x14ac:dyDescent="0.25">
      <c r="A2068">
        <v>2066</v>
      </c>
      <c r="B2068" s="3" t="s">
        <v>2067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24"/>
        <v>2.1859999999999999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10">
        <f t="shared" si="229"/>
        <v>41844.771793981483</v>
      </c>
      <c r="U2068" s="9">
        <f t="shared" si="230"/>
        <v>41874.771793981483</v>
      </c>
    </row>
    <row r="2069" spans="1:21" ht="45" hidden="1" x14ac:dyDescent="0.25">
      <c r="A2069">
        <v>2067</v>
      </c>
      <c r="B2069" s="3" t="s">
        <v>2068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24"/>
        <v>1.2686868686868686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10">
        <f t="shared" si="229"/>
        <v>42115.853888888887</v>
      </c>
      <c r="U2069" s="9">
        <f t="shared" si="230"/>
        <v>42148.853888888887</v>
      </c>
    </row>
    <row r="2070" spans="1:21" ht="60" hidden="1" x14ac:dyDescent="0.25">
      <c r="A2070">
        <v>2068</v>
      </c>
      <c r="B2070" s="3" t="s">
        <v>2069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24"/>
        <v>1.0522388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10">
        <f t="shared" si="229"/>
        <v>42633.841608796298</v>
      </c>
      <c r="U2070" s="9">
        <f t="shared" si="230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24"/>
        <v>1.2840666000000001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10">
        <f t="shared" si="229"/>
        <v>42340.972118055557</v>
      </c>
      <c r="U2071" s="9">
        <f t="shared" si="230"/>
        <v>42371.972118055557</v>
      </c>
    </row>
    <row r="2072" spans="1:21" ht="60" hidden="1" x14ac:dyDescent="0.25">
      <c r="A2072">
        <v>2070</v>
      </c>
      <c r="B2072" s="3" t="s">
        <v>2071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24"/>
        <v>3.1732719999999999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10">
        <f t="shared" si="229"/>
        <v>42519.6565162037</v>
      </c>
      <c r="U2072" s="9">
        <f t="shared" si="230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24"/>
        <v>2.8073000000000001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10">
        <f t="shared" si="229"/>
        <v>42600.278749999998</v>
      </c>
      <c r="U2073" s="9">
        <f t="shared" si="230"/>
        <v>42645.278749999998</v>
      </c>
    </row>
    <row r="2074" spans="1:21" ht="60" hidden="1" x14ac:dyDescent="0.25">
      <c r="A2074">
        <v>2072</v>
      </c>
      <c r="B2074" s="3" t="s">
        <v>2073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24"/>
        <v>1.1073146853146854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10">
        <f t="shared" si="229"/>
        <v>42467.581388888888</v>
      </c>
      <c r="U2074" s="9">
        <f t="shared" si="230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24"/>
        <v>1.5260429999999998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10">
        <f t="shared" si="229"/>
        <v>42087.668032407411</v>
      </c>
      <c r="U2075" s="9">
        <f t="shared" si="230"/>
        <v>42132.668032407411</v>
      </c>
    </row>
    <row r="2076" spans="1:21" ht="30" hidden="1" x14ac:dyDescent="0.25">
      <c r="A2076">
        <v>2074</v>
      </c>
      <c r="B2076" s="3" t="s">
        <v>2075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24"/>
        <v>1.0249999999999999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10">
        <f t="shared" si="229"/>
        <v>42466.826180555552</v>
      </c>
      <c r="U2076" s="9">
        <f t="shared" si="230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24"/>
        <v>16.783738373837384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10">
        <f t="shared" si="229"/>
        <v>41450.681574074071</v>
      </c>
      <c r="U2077" s="9">
        <f t="shared" si="230"/>
        <v>41480.681574074071</v>
      </c>
    </row>
    <row r="2078" spans="1:21" ht="30" hidden="1" x14ac:dyDescent="0.25">
      <c r="A2078">
        <v>2076</v>
      </c>
      <c r="B2078" s="3" t="s">
        <v>2077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24"/>
        <v>5.4334915642458101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10">
        <f t="shared" si="229"/>
        <v>41803.880659722221</v>
      </c>
      <c r="U2078" s="9">
        <f t="shared" si="230"/>
        <v>41843.880659722221</v>
      </c>
    </row>
    <row r="2079" spans="1:21" ht="45" hidden="1" x14ac:dyDescent="0.25">
      <c r="A2079">
        <v>2077</v>
      </c>
      <c r="B2079" s="3" t="s">
        <v>2078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24"/>
        <v>1.1550800000000001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10">
        <f t="shared" si="229"/>
        <v>42103.042546296296</v>
      </c>
      <c r="U2079" s="9">
        <f t="shared" si="230"/>
        <v>42160.875</v>
      </c>
    </row>
    <row r="2080" spans="1:21" ht="45" hidden="1" x14ac:dyDescent="0.25">
      <c r="A2080">
        <v>2078</v>
      </c>
      <c r="B2080" s="3" t="s">
        <v>2079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24"/>
        <v>1.3120499999999999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10">
        <f t="shared" si="229"/>
        <v>42692.771493055552</v>
      </c>
      <c r="U2080" s="9">
        <f t="shared" si="230"/>
        <v>42722.771493055552</v>
      </c>
    </row>
    <row r="2081" spans="1:21" ht="60" hidden="1" x14ac:dyDescent="0.25">
      <c r="A2081">
        <v>2079</v>
      </c>
      <c r="B2081" s="3" t="s">
        <v>2080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24"/>
        <v>2.8816999999999999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10">
        <f t="shared" si="229"/>
        <v>42150.71056712963</v>
      </c>
      <c r="U2081" s="9">
        <f t="shared" si="230"/>
        <v>42180.791666666672</v>
      </c>
    </row>
    <row r="2082" spans="1:21" ht="60" hidden="1" x14ac:dyDescent="0.25">
      <c r="A2082">
        <v>2080</v>
      </c>
      <c r="B2082" s="3" t="s">
        <v>2081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24"/>
        <v>5.0780000000000003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10">
        <f t="shared" si="229"/>
        <v>42289.957175925927</v>
      </c>
      <c r="U2082" s="9">
        <f t="shared" si="230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24"/>
        <v>1.1457142857142857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10">
        <f t="shared" si="229"/>
        <v>41004.156886574077</v>
      </c>
      <c r="U2083" s="9">
        <f t="shared" si="230"/>
        <v>41045.207638888889</v>
      </c>
    </row>
    <row r="2084" spans="1:21" ht="60" hidden="1" x14ac:dyDescent="0.25">
      <c r="A2084">
        <v>2082</v>
      </c>
      <c r="B2084" s="3" t="s">
        <v>2083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24"/>
        <v>1.1073333333333333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10">
        <f t="shared" si="229"/>
        <v>40811.120324074072</v>
      </c>
      <c r="U2084" s="9">
        <f t="shared" si="230"/>
        <v>40871.161990740737</v>
      </c>
    </row>
    <row r="2085" spans="1:21" ht="60" hidden="1" x14ac:dyDescent="0.25">
      <c r="A2085">
        <v>2083</v>
      </c>
      <c r="B2085" s="3" t="s">
        <v>2084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24"/>
        <v>1.1333333333333333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10">
        <f t="shared" si="229"/>
        <v>41034.72216435185</v>
      </c>
      <c r="U2085" s="9">
        <f t="shared" si="230"/>
        <v>41064.72216435185</v>
      </c>
    </row>
    <row r="2086" spans="1:21" ht="45" hidden="1" x14ac:dyDescent="0.25">
      <c r="A2086">
        <v>2084</v>
      </c>
      <c r="B2086" s="3" t="s">
        <v>2085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24"/>
        <v>1.0833333333333333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10">
        <f t="shared" si="229"/>
        <v>41731.833124999997</v>
      </c>
      <c r="U2086" s="9">
        <f t="shared" si="230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24"/>
        <v>1.2353333333333334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10">
        <f t="shared" si="229"/>
        <v>41075.835497685184</v>
      </c>
      <c r="U2087" s="9">
        <f t="shared" si="230"/>
        <v>41105.835497685184</v>
      </c>
    </row>
    <row r="2088" spans="1:21" ht="45" hidden="1" x14ac:dyDescent="0.25">
      <c r="A2088">
        <v>2086</v>
      </c>
      <c r="B2088" s="3" t="s">
        <v>2087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24"/>
        <v>1.0069999999999999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10">
        <f t="shared" si="229"/>
        <v>40860.67050925926</v>
      </c>
      <c r="U2088" s="9">
        <f t="shared" si="230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24"/>
        <v>1.0353333333333334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10">
        <f t="shared" si="229"/>
        <v>40764.204375000001</v>
      </c>
      <c r="U2089" s="9">
        <f t="shared" si="230"/>
        <v>40794.204375000001</v>
      </c>
    </row>
    <row r="2090" spans="1:21" ht="60" hidden="1" x14ac:dyDescent="0.25">
      <c r="A2090">
        <v>2088</v>
      </c>
      <c r="B2090" s="3" t="s">
        <v>2089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24"/>
        <v>1.1551066666666667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10">
        <f t="shared" si="229"/>
        <v>40395.714722222219</v>
      </c>
      <c r="U2090" s="9">
        <f t="shared" si="230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24"/>
        <v>1.2040040000000001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10">
        <f t="shared" si="229"/>
        <v>41453.076319444444</v>
      </c>
      <c r="U2091" s="9">
        <f t="shared" si="230"/>
        <v>41488.076319444444</v>
      </c>
    </row>
    <row r="2092" spans="1:21" ht="60" hidden="1" x14ac:dyDescent="0.25">
      <c r="A2092">
        <v>2090</v>
      </c>
      <c r="B2092" s="3" t="s">
        <v>2091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24"/>
        <v>1.1504037499999999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10">
        <f t="shared" si="229"/>
        <v>41299.381423611114</v>
      </c>
      <c r="U2092" s="9">
        <f t="shared" si="230"/>
        <v>41329.381423611114</v>
      </c>
    </row>
    <row r="2093" spans="1:21" ht="60" hidden="1" x14ac:dyDescent="0.25">
      <c r="A2093">
        <v>2091</v>
      </c>
      <c r="B2093" s="3" t="s">
        <v>2092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24"/>
        <v>1.2046777777777777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10">
        <f t="shared" si="229"/>
        <v>40555.322662037033</v>
      </c>
      <c r="U2093" s="9">
        <f t="shared" si="230"/>
        <v>40603.833333333336</v>
      </c>
    </row>
    <row r="2094" spans="1:21" ht="45" hidden="1" x14ac:dyDescent="0.25">
      <c r="A2094">
        <v>2092</v>
      </c>
      <c r="B2094" s="3" t="s">
        <v>2093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24"/>
        <v>1.0128333333333333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10">
        <f t="shared" si="229"/>
        <v>40763.707546296297</v>
      </c>
      <c r="U2094" s="9">
        <f t="shared" si="230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24"/>
        <v>1.0246666666666666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10">
        <f t="shared" si="229"/>
        <v>41205.854537037041</v>
      </c>
      <c r="U2095" s="9">
        <f t="shared" si="230"/>
        <v>41265.896203703705</v>
      </c>
    </row>
    <row r="2096" spans="1:21" ht="60" hidden="1" x14ac:dyDescent="0.25">
      <c r="A2096">
        <v>2094</v>
      </c>
      <c r="B2096" s="3" t="s">
        <v>2095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24"/>
        <v>1.2054285714285715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10">
        <f t="shared" si="229"/>
        <v>40939.02002314815</v>
      </c>
      <c r="U2096" s="9">
        <f t="shared" si="230"/>
        <v>40973.125</v>
      </c>
    </row>
    <row r="2097" spans="1:21" ht="45" hidden="1" x14ac:dyDescent="0.25">
      <c r="A2097">
        <v>2095</v>
      </c>
      <c r="B2097" s="3" t="s">
        <v>2096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24"/>
        <v>1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10">
        <f t="shared" si="229"/>
        <v>40758.733483796292</v>
      </c>
      <c r="U2097" s="9">
        <f t="shared" si="230"/>
        <v>40818.733483796292</v>
      </c>
    </row>
    <row r="2098" spans="1:21" ht="45" hidden="1" x14ac:dyDescent="0.25">
      <c r="A2098">
        <v>2096</v>
      </c>
      <c r="B2098" s="3" t="s">
        <v>2097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24"/>
        <v>1.0166666666666666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10">
        <f t="shared" si="229"/>
        <v>41192.758506944447</v>
      </c>
      <c r="U2098" s="9">
        <f t="shared" si="230"/>
        <v>41208.165972222225</v>
      </c>
    </row>
    <row r="2099" spans="1:21" ht="60" hidden="1" x14ac:dyDescent="0.25">
      <c r="A2099">
        <v>2097</v>
      </c>
      <c r="B2099" s="3" t="s">
        <v>2098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24"/>
        <v>1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10">
        <f t="shared" si="229"/>
        <v>40818.58489583333</v>
      </c>
      <c r="U2099" s="9">
        <f t="shared" si="230"/>
        <v>40878.626562500001</v>
      </c>
    </row>
    <row r="2100" spans="1:21" ht="45" hidden="1" x14ac:dyDescent="0.25">
      <c r="A2100">
        <v>2098</v>
      </c>
      <c r="B2100" s="3" t="s">
        <v>2099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24"/>
        <v>1.0033333333333334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10">
        <f t="shared" si="229"/>
        <v>40946.11383101852</v>
      </c>
      <c r="U2100" s="9">
        <f t="shared" si="230"/>
        <v>40976.11383101852</v>
      </c>
    </row>
    <row r="2101" spans="1:21" hidden="1" x14ac:dyDescent="0.25">
      <c r="A2101">
        <v>2099</v>
      </c>
      <c r="B2101" s="3" t="s">
        <v>2100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24"/>
        <v>1.3236666666666668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10">
        <f t="shared" si="229"/>
        <v>42173.746342592596</v>
      </c>
      <c r="U2101" s="9">
        <f t="shared" si="230"/>
        <v>42187.152777777781</v>
      </c>
    </row>
    <row r="2102" spans="1:21" ht="60" hidden="1" x14ac:dyDescent="0.25">
      <c r="A2102">
        <v>2100</v>
      </c>
      <c r="B2102" s="3" t="s">
        <v>2101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24"/>
        <v>1.3666666666666667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10">
        <f t="shared" si="229"/>
        <v>41074.834965277776</v>
      </c>
      <c r="U2102" s="9">
        <f t="shared" si="230"/>
        <v>41090.165972222225</v>
      </c>
    </row>
    <row r="2103" spans="1:21" ht="60" hidden="1" x14ac:dyDescent="0.25">
      <c r="A2103">
        <v>2101</v>
      </c>
      <c r="B2103" s="3" t="s">
        <v>2102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24"/>
        <v>1.1325000000000001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10">
        <f t="shared" si="229"/>
        <v>40892.149467592593</v>
      </c>
      <c r="U2103" s="9">
        <f t="shared" si="230"/>
        <v>40952.149467592593</v>
      </c>
    </row>
    <row r="2104" spans="1:21" ht="60" hidden="1" x14ac:dyDescent="0.25">
      <c r="A2104">
        <v>2102</v>
      </c>
      <c r="B2104" s="3" t="s">
        <v>2103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24"/>
        <v>1.36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10">
        <f t="shared" si="229"/>
        <v>40638.868611111109</v>
      </c>
      <c r="U2104" s="9">
        <f t="shared" si="230"/>
        <v>40668.868611111109</v>
      </c>
    </row>
    <row r="2105" spans="1:21" ht="30" hidden="1" x14ac:dyDescent="0.25">
      <c r="A2105">
        <v>2103</v>
      </c>
      <c r="B2105" s="3" t="s">
        <v>2104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24"/>
        <v>1.4612318374694613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10">
        <f t="shared" si="229"/>
        <v>41192.754942129628</v>
      </c>
      <c r="U2105" s="9">
        <f t="shared" si="230"/>
        <v>41222.7966087963</v>
      </c>
    </row>
    <row r="2106" spans="1:21" ht="45" hidden="1" x14ac:dyDescent="0.25">
      <c r="A2106">
        <v>2104</v>
      </c>
      <c r="B2106" s="3" t="s">
        <v>2105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24"/>
        <v>1.2949999999999999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10">
        <f t="shared" si="229"/>
        <v>41394.074467592596</v>
      </c>
      <c r="U2106" s="9">
        <f t="shared" si="230"/>
        <v>41425</v>
      </c>
    </row>
    <row r="2107" spans="1:21" ht="45" hidden="1" x14ac:dyDescent="0.25">
      <c r="A2107">
        <v>2105</v>
      </c>
      <c r="B2107" s="3" t="s">
        <v>2106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24"/>
        <v>2.54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10">
        <f t="shared" si="229"/>
        <v>41951.788807870369</v>
      </c>
      <c r="U2107" s="9">
        <f t="shared" si="230"/>
        <v>41964.166666666672</v>
      </c>
    </row>
    <row r="2108" spans="1:21" ht="60" hidden="1" x14ac:dyDescent="0.25">
      <c r="A2108">
        <v>2106</v>
      </c>
      <c r="B2108" s="3" t="s">
        <v>2107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24"/>
        <v>1.0704545454545455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10">
        <f t="shared" si="229"/>
        <v>41270.21497685185</v>
      </c>
      <c r="U2108" s="9">
        <f t="shared" si="230"/>
        <v>41300.21497685185</v>
      </c>
    </row>
    <row r="2109" spans="1:21" ht="45" hidden="1" x14ac:dyDescent="0.25">
      <c r="A2109">
        <v>2107</v>
      </c>
      <c r="B2109" s="3" t="s">
        <v>2108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24"/>
        <v>1.0773299999999999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10">
        <f t="shared" si="229"/>
        <v>41934.71056712963</v>
      </c>
      <c r="U2109" s="9">
        <f t="shared" si="230"/>
        <v>41955.752233796295</v>
      </c>
    </row>
    <row r="2110" spans="1:21" ht="60" hidden="1" x14ac:dyDescent="0.25">
      <c r="A2110">
        <v>2108</v>
      </c>
      <c r="B2110" s="3" t="s">
        <v>2109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24"/>
        <v>1.0731250000000001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10">
        <f t="shared" si="229"/>
        <v>41135.175694444442</v>
      </c>
      <c r="U2110" s="9">
        <f t="shared" si="230"/>
        <v>41162.163194444445</v>
      </c>
    </row>
    <row r="2111" spans="1:21" ht="45" hidden="1" x14ac:dyDescent="0.25">
      <c r="A2111">
        <v>2109</v>
      </c>
      <c r="B2111" s="3" t="s">
        <v>2110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24"/>
        <v>1.06525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10">
        <f t="shared" si="229"/>
        <v>42160.708530092597</v>
      </c>
      <c r="U2111" s="9">
        <f t="shared" si="230"/>
        <v>42190.708530092597</v>
      </c>
    </row>
    <row r="2112" spans="1:21" ht="30" hidden="1" x14ac:dyDescent="0.25">
      <c r="A2112">
        <v>2110</v>
      </c>
      <c r="B2112" s="3" t="s">
        <v>2111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24"/>
        <v>1.0035000000000001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10">
        <f t="shared" si="229"/>
        <v>41759.670937499999</v>
      </c>
      <c r="U2112" s="9">
        <f t="shared" si="230"/>
        <v>41787.207638888889</v>
      </c>
    </row>
    <row r="2113" spans="1:21" ht="60" hidden="1" x14ac:dyDescent="0.25">
      <c r="A2113">
        <v>2111</v>
      </c>
      <c r="B2113" s="3" t="s">
        <v>2112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24"/>
        <v>1.0649999999999999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10">
        <f t="shared" si="229"/>
        <v>40703.197048611109</v>
      </c>
      <c r="U2113" s="9">
        <f t="shared" si="230"/>
        <v>40770.041666666664</v>
      </c>
    </row>
    <row r="2114" spans="1:21" ht="45" hidden="1" x14ac:dyDescent="0.25">
      <c r="A2114">
        <v>2112</v>
      </c>
      <c r="B2114" s="3" t="s">
        <v>2113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224"/>
        <v>1</v>
      </c>
      <c r="P2114" s="7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10">
        <f t="shared" si="229"/>
        <v>41365.928159722222</v>
      </c>
      <c r="U2114" s="9">
        <f t="shared" si="230"/>
        <v>41379.928159722222</v>
      </c>
    </row>
    <row r="2115" spans="1:21" ht="30" hidden="1" x14ac:dyDescent="0.25">
      <c r="A2115">
        <v>2113</v>
      </c>
      <c r="B2115" s="3" t="s">
        <v>2114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231">E2115/D2115</f>
        <v>1.0485714285714285</v>
      </c>
      <c r="P2115" s="7">
        <f t="shared" ref="P2115:P2178" si="232">E2115/L2115</f>
        <v>68.598130841121488</v>
      </c>
      <c r="Q2115" t="str">
        <f t="shared" ref="Q2115:Q2178" si="233">LEFT(N:N,SEARCH("/",N2115)-1)</f>
        <v>music</v>
      </c>
      <c r="R2115" t="str">
        <f t="shared" ref="R2115:R2178" si="234">RIGHT(N2115,LEN(N2115)-SEARCH("/",N2115))</f>
        <v>indie rock</v>
      </c>
      <c r="S2115" s="9">
        <f t="shared" ref="S2115:S2178" si="235">(((J2115/60)/60)/24)+DATE(1970,1,1)</f>
        <v>41870.86546296296</v>
      </c>
      <c r="T2115" s="10">
        <f t="shared" ref="T2115:T2178" si="236">S2115</f>
        <v>41870.86546296296</v>
      </c>
      <c r="U2115" s="9">
        <f t="shared" ref="U2115:U2178" si="237">(((I2115/60)/60)/24)+DATE(1970,1,1)</f>
        <v>41905.86546296296</v>
      </c>
    </row>
    <row r="2116" spans="1:21" ht="60" hidden="1" x14ac:dyDescent="0.25">
      <c r="A2116">
        <v>2114</v>
      </c>
      <c r="B2116" s="3" t="s">
        <v>2115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31"/>
        <v>1.0469999999999999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10">
        <f t="shared" si="236"/>
        <v>40458.815625000003</v>
      </c>
      <c r="U2116" s="9">
        <f t="shared" si="237"/>
        <v>40521.207638888889</v>
      </c>
    </row>
    <row r="2117" spans="1:21" ht="45" hidden="1" x14ac:dyDescent="0.25">
      <c r="A2117">
        <v>2115</v>
      </c>
      <c r="B2117" s="3" t="s">
        <v>2116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31"/>
        <v>2.2566666666666668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10">
        <f t="shared" si="236"/>
        <v>40564.081030092595</v>
      </c>
      <c r="U2117" s="9">
        <f t="shared" si="237"/>
        <v>40594.081030092595</v>
      </c>
    </row>
    <row r="2118" spans="1:21" ht="45" hidden="1" x14ac:dyDescent="0.25">
      <c r="A2118">
        <v>2116</v>
      </c>
      <c r="B2118" s="3" t="s">
        <v>2117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31"/>
        <v>1.0090416666666666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10">
        <f t="shared" si="236"/>
        <v>41136.777812500004</v>
      </c>
      <c r="U2118" s="9">
        <f t="shared" si="237"/>
        <v>41184.777812500004</v>
      </c>
    </row>
    <row r="2119" spans="1:21" ht="60" hidden="1" x14ac:dyDescent="0.25">
      <c r="A2119">
        <v>2117</v>
      </c>
      <c r="B2119" s="3" t="s">
        <v>2118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31"/>
        <v>1.4775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10">
        <f t="shared" si="236"/>
        <v>42290.059594907405</v>
      </c>
      <c r="U2119" s="9">
        <f t="shared" si="237"/>
        <v>42304.207638888889</v>
      </c>
    </row>
    <row r="2120" spans="1:21" ht="30" hidden="1" x14ac:dyDescent="0.25">
      <c r="A2120">
        <v>2118</v>
      </c>
      <c r="B2120" s="3" t="s">
        <v>2119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31"/>
        <v>1.3461099999999999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10">
        <f t="shared" si="236"/>
        <v>40718.839537037034</v>
      </c>
      <c r="U2120" s="9">
        <f t="shared" si="237"/>
        <v>40748.839537037034</v>
      </c>
    </row>
    <row r="2121" spans="1:21" ht="45" hidden="1" x14ac:dyDescent="0.25">
      <c r="A2121">
        <v>2119</v>
      </c>
      <c r="B2121" s="3" t="s">
        <v>2120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31"/>
        <v>1.0075000000000001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10">
        <f t="shared" si="236"/>
        <v>41107.130150462966</v>
      </c>
      <c r="U2121" s="9">
        <f t="shared" si="237"/>
        <v>41137.130150462966</v>
      </c>
    </row>
    <row r="2122" spans="1:21" ht="45" hidden="1" x14ac:dyDescent="0.25">
      <c r="A2122">
        <v>2120</v>
      </c>
      <c r="B2122" s="3" t="s">
        <v>2121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31"/>
        <v>1.00880375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10">
        <f t="shared" si="236"/>
        <v>41591.964537037034</v>
      </c>
      <c r="U2122" s="9">
        <f t="shared" si="237"/>
        <v>41640.964537037034</v>
      </c>
    </row>
    <row r="2123" spans="1:21" ht="45" hidden="1" x14ac:dyDescent="0.25">
      <c r="A2123">
        <v>2121</v>
      </c>
      <c r="B2123" s="3" t="s">
        <v>2122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31"/>
        <v>5.6800000000000002E-3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10">
        <f t="shared" si="236"/>
        <v>42716.7424537037</v>
      </c>
      <c r="U2123" s="9">
        <f t="shared" si="237"/>
        <v>42746.7424537037</v>
      </c>
    </row>
    <row r="2124" spans="1:21" ht="45" hidden="1" x14ac:dyDescent="0.25">
      <c r="A2124">
        <v>2122</v>
      </c>
      <c r="B2124" s="3" t="s">
        <v>2123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31"/>
        <v>3.875E-3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10">
        <f t="shared" si="236"/>
        <v>42712.300567129627</v>
      </c>
      <c r="U2124" s="9">
        <f t="shared" si="237"/>
        <v>42742.300567129627</v>
      </c>
    </row>
    <row r="2125" spans="1:21" ht="60" hidden="1" x14ac:dyDescent="0.25">
      <c r="A2125">
        <v>2123</v>
      </c>
      <c r="B2125" s="3" t="s">
        <v>2124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31"/>
        <v>0.1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10">
        <f t="shared" si="236"/>
        <v>40198.424849537041</v>
      </c>
      <c r="U2125" s="9">
        <f t="shared" si="237"/>
        <v>40252.290972222225</v>
      </c>
    </row>
    <row r="2126" spans="1:21" ht="60" hidden="1" x14ac:dyDescent="0.25">
      <c r="A2126">
        <v>2124</v>
      </c>
      <c r="B2126" s="3" t="s">
        <v>2125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31"/>
        <v>0.10454545454545454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10">
        <f t="shared" si="236"/>
        <v>40464.028182870366</v>
      </c>
      <c r="U2126" s="9">
        <f t="shared" si="237"/>
        <v>40512.208333333336</v>
      </c>
    </row>
    <row r="2127" spans="1:21" ht="45" hidden="1" x14ac:dyDescent="0.25">
      <c r="A2127">
        <v>2125</v>
      </c>
      <c r="B2127" s="3" t="s">
        <v>2126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31"/>
        <v>1.4200000000000001E-2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10">
        <f t="shared" si="236"/>
        <v>42191.023530092592</v>
      </c>
      <c r="U2127" s="9">
        <f t="shared" si="237"/>
        <v>42221.023530092592</v>
      </c>
    </row>
    <row r="2128" spans="1:21" ht="45" hidden="1" x14ac:dyDescent="0.25">
      <c r="A2128">
        <v>2126</v>
      </c>
      <c r="B2128" s="3" t="s">
        <v>2127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31"/>
        <v>5.0000000000000001E-4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10">
        <f t="shared" si="236"/>
        <v>41951.973229166666</v>
      </c>
      <c r="U2128" s="9">
        <f t="shared" si="237"/>
        <v>41981.973229166666</v>
      </c>
    </row>
    <row r="2129" spans="1:21" ht="30" hidden="1" x14ac:dyDescent="0.25">
      <c r="A2129">
        <v>2127</v>
      </c>
      <c r="B2129" s="3" t="s">
        <v>2128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31"/>
        <v>0.28842857142857142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10">
        <f t="shared" si="236"/>
        <v>42045.50535879629</v>
      </c>
      <c r="U2129" s="9">
        <f t="shared" si="237"/>
        <v>42075.463692129633</v>
      </c>
    </row>
    <row r="2130" spans="1:21" ht="60" hidden="1" x14ac:dyDescent="0.25">
      <c r="A2130">
        <v>2128</v>
      </c>
      <c r="B2130" s="3" t="s">
        <v>2129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31"/>
        <v>1.6666666666666668E-3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10">
        <f t="shared" si="236"/>
        <v>41843.772789351853</v>
      </c>
      <c r="U2130" s="9">
        <f t="shared" si="237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31"/>
        <v>0.11799999999999999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10">
        <f t="shared" si="236"/>
        <v>42409.024305555555</v>
      </c>
      <c r="U2131" s="9">
        <f t="shared" si="237"/>
        <v>42439.024305555555</v>
      </c>
    </row>
    <row r="2132" spans="1:21" ht="30" hidden="1" x14ac:dyDescent="0.25">
      <c r="A2132">
        <v>2130</v>
      </c>
      <c r="B2132" s="3" t="s">
        <v>2131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31"/>
        <v>2.0238095238095236E-3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10">
        <f t="shared" si="236"/>
        <v>41832.086377314816</v>
      </c>
      <c r="U2132" s="9">
        <f t="shared" si="237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31"/>
        <v>0.05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10">
        <f t="shared" si="236"/>
        <v>42167.207071759258</v>
      </c>
      <c r="U2133" s="9">
        <f t="shared" si="237"/>
        <v>42197.207071759258</v>
      </c>
    </row>
    <row r="2134" spans="1:21" ht="60" hidden="1" x14ac:dyDescent="0.25">
      <c r="A2134">
        <v>2132</v>
      </c>
      <c r="B2134" s="3" t="s">
        <v>2133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31"/>
        <v>2.1129899999999997E-2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10">
        <f t="shared" si="236"/>
        <v>41643.487175925926</v>
      </c>
      <c r="U2134" s="9">
        <f t="shared" si="237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31"/>
        <v>1.6E-2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10">
        <f t="shared" si="236"/>
        <v>40619.097210648149</v>
      </c>
      <c r="U2135" s="9">
        <f t="shared" si="237"/>
        <v>40657.290972222225</v>
      </c>
    </row>
    <row r="2136" spans="1:21" ht="45" hidden="1" x14ac:dyDescent="0.25">
      <c r="A2136">
        <v>2134</v>
      </c>
      <c r="B2136" s="3" t="s">
        <v>2135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31"/>
        <v>1.7333333333333333E-2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10">
        <f t="shared" si="236"/>
        <v>41361.886469907404</v>
      </c>
      <c r="U2136" s="9">
        <f t="shared" si="237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31"/>
        <v>9.5600000000000004E-2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10">
        <f t="shared" si="236"/>
        <v>41156.963344907403</v>
      </c>
      <c r="U2137" s="9">
        <f t="shared" si="237"/>
        <v>41186.963344907403</v>
      </c>
    </row>
    <row r="2138" spans="1:21" ht="45" hidden="1" x14ac:dyDescent="0.25">
      <c r="A2138">
        <v>2136</v>
      </c>
      <c r="B2138" s="3" t="s">
        <v>2137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31"/>
        <v>5.9612499999999998E-4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10">
        <f t="shared" si="236"/>
        <v>41536.509097222224</v>
      </c>
      <c r="U2138" s="9">
        <f t="shared" si="237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31"/>
        <v>0.28405999999999998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10">
        <f t="shared" si="236"/>
        <v>41948.771168981482</v>
      </c>
      <c r="U2139" s="9">
        <f t="shared" si="237"/>
        <v>41978.771168981482</v>
      </c>
    </row>
    <row r="2140" spans="1:21" ht="45" hidden="1" x14ac:dyDescent="0.25">
      <c r="A2140">
        <v>2138</v>
      </c>
      <c r="B2140" s="3" t="s">
        <v>2139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31"/>
        <v>0.128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10">
        <f t="shared" si="236"/>
        <v>41557.013182870374</v>
      </c>
      <c r="U2140" s="9">
        <f t="shared" si="237"/>
        <v>41587.054849537039</v>
      </c>
    </row>
    <row r="2141" spans="1:21" ht="60" hidden="1" x14ac:dyDescent="0.25">
      <c r="A2141">
        <v>2139</v>
      </c>
      <c r="B2141" s="3" t="s">
        <v>2140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31"/>
        <v>5.4199999999999998E-2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10">
        <f t="shared" si="236"/>
        <v>42647.750092592592</v>
      </c>
      <c r="U2141" s="9">
        <f t="shared" si="237"/>
        <v>42677.750092592592</v>
      </c>
    </row>
    <row r="2142" spans="1:21" ht="60" hidden="1" x14ac:dyDescent="0.25">
      <c r="A2142">
        <v>2140</v>
      </c>
      <c r="B2142" s="3" t="s">
        <v>2141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31"/>
        <v>1.1199999999999999E-3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10">
        <f t="shared" si="236"/>
        <v>41255.833611111113</v>
      </c>
      <c r="U2142" s="9">
        <f t="shared" si="237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31"/>
        <v>0</v>
      </c>
      <c r="P2143" s="7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10">
        <f t="shared" si="236"/>
        <v>41927.235636574071</v>
      </c>
      <c r="U2143" s="9">
        <f t="shared" si="237"/>
        <v>41957.277303240742</v>
      </c>
    </row>
    <row r="2144" spans="1:21" ht="60" hidden="1" x14ac:dyDescent="0.25">
      <c r="A2144">
        <v>2142</v>
      </c>
      <c r="B2144" s="3" t="s">
        <v>2143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31"/>
        <v>5.7238095238095241E-2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10">
        <f t="shared" si="236"/>
        <v>42340.701504629629</v>
      </c>
      <c r="U2144" s="9">
        <f t="shared" si="237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31"/>
        <v>0.1125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10">
        <f t="shared" si="236"/>
        <v>40332.886712962965</v>
      </c>
      <c r="U2145" s="9">
        <f t="shared" si="237"/>
        <v>40380.791666666664</v>
      </c>
    </row>
    <row r="2146" spans="1:21" ht="45" hidden="1" x14ac:dyDescent="0.25">
      <c r="A2146">
        <v>2144</v>
      </c>
      <c r="B2146" s="3" t="s">
        <v>2145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31"/>
        <v>1.7098591549295775E-2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10">
        <f t="shared" si="236"/>
        <v>41499.546759259261</v>
      </c>
      <c r="U2146" s="9">
        <f t="shared" si="237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31"/>
        <v>0.30433333333333334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10">
        <f t="shared" si="236"/>
        <v>41575.237430555557</v>
      </c>
      <c r="U2147" s="9">
        <f t="shared" si="237"/>
        <v>41605.279097222221</v>
      </c>
    </row>
    <row r="2148" spans="1:21" ht="60" hidden="1" x14ac:dyDescent="0.25">
      <c r="A2148">
        <v>2146</v>
      </c>
      <c r="B2148" s="3" t="s">
        <v>2147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31"/>
        <v>2.0000000000000001E-4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10">
        <f t="shared" si="236"/>
        <v>42397.679513888885</v>
      </c>
      <c r="U2148" s="9">
        <f t="shared" si="237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31"/>
        <v>6.9641025641025639E-3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10">
        <f t="shared" si="236"/>
        <v>41927.295694444445</v>
      </c>
      <c r="U2149" s="9">
        <f t="shared" si="237"/>
        <v>41959.337361111116</v>
      </c>
    </row>
    <row r="2150" spans="1:21" ht="60" hidden="1" x14ac:dyDescent="0.25">
      <c r="A2150">
        <v>2148</v>
      </c>
      <c r="B2150" s="3" t="s">
        <v>2149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31"/>
        <v>0.02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10">
        <f t="shared" si="236"/>
        <v>42066.733587962968</v>
      </c>
      <c r="U2150" s="9">
        <f t="shared" si="237"/>
        <v>42096.691921296297</v>
      </c>
    </row>
    <row r="2151" spans="1:21" ht="60" hidden="1" x14ac:dyDescent="0.25">
      <c r="A2151">
        <v>2149</v>
      </c>
      <c r="B2151" s="3" t="s">
        <v>2150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31"/>
        <v>0</v>
      </c>
      <c r="P2151" s="7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10">
        <f t="shared" si="236"/>
        <v>40355.024953703702</v>
      </c>
      <c r="U2151" s="9">
        <f t="shared" si="237"/>
        <v>40390</v>
      </c>
    </row>
    <row r="2152" spans="1:21" hidden="1" x14ac:dyDescent="0.25">
      <c r="A2152">
        <v>2150</v>
      </c>
      <c r="B2152" s="3" t="s">
        <v>2151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31"/>
        <v>8.0999999999999996E-3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10">
        <f t="shared" si="236"/>
        <v>42534.284710648149</v>
      </c>
      <c r="U2152" s="9">
        <f t="shared" si="237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31"/>
        <v>2.6222222222222224E-3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10">
        <f t="shared" si="236"/>
        <v>42520.847384259265</v>
      </c>
      <c r="U2153" s="9">
        <f t="shared" si="237"/>
        <v>42550.847384259265</v>
      </c>
    </row>
    <row r="2154" spans="1:21" ht="60" hidden="1" x14ac:dyDescent="0.25">
      <c r="A2154">
        <v>2152</v>
      </c>
      <c r="B2154" s="3" t="s">
        <v>2153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31"/>
        <v>1.6666666666666668E-3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10">
        <f t="shared" si="236"/>
        <v>41683.832280092596</v>
      </c>
      <c r="U2154" s="9">
        <f t="shared" si="237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31"/>
        <v>9.1244548809124457E-5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10">
        <f t="shared" si="236"/>
        <v>41974.911087962959</v>
      </c>
      <c r="U2155" s="9">
        <f t="shared" si="237"/>
        <v>42014.332638888889</v>
      </c>
    </row>
    <row r="2156" spans="1:21" ht="30" hidden="1" x14ac:dyDescent="0.25">
      <c r="A2156">
        <v>2154</v>
      </c>
      <c r="B2156" s="3" t="s">
        <v>2155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31"/>
        <v>8.0000000000000002E-3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10">
        <f t="shared" si="236"/>
        <v>41647.632256944446</v>
      </c>
      <c r="U2156" s="9">
        <f t="shared" si="237"/>
        <v>41667.632256944446</v>
      </c>
    </row>
    <row r="2157" spans="1:21" ht="45" hidden="1" x14ac:dyDescent="0.25">
      <c r="A2157">
        <v>2155</v>
      </c>
      <c r="B2157" s="3" t="s">
        <v>2156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31"/>
        <v>2.3E-2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10">
        <f t="shared" si="236"/>
        <v>42430.747511574074</v>
      </c>
      <c r="U2157" s="9">
        <f t="shared" si="237"/>
        <v>42460.70584490741</v>
      </c>
    </row>
    <row r="2158" spans="1:21" ht="45" hidden="1" x14ac:dyDescent="0.25">
      <c r="A2158">
        <v>2156</v>
      </c>
      <c r="B2158" s="3" t="s">
        <v>2157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31"/>
        <v>2.6660714285714284E-2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10">
        <f t="shared" si="236"/>
        <v>41488.85423611111</v>
      </c>
      <c r="U2158" s="9">
        <f t="shared" si="237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31"/>
        <v>0.28192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10">
        <f t="shared" si="236"/>
        <v>42694.98128472222</v>
      </c>
      <c r="U2159" s="9">
        <f t="shared" si="237"/>
        <v>42727.332638888889</v>
      </c>
    </row>
    <row r="2160" spans="1:21" ht="60" hidden="1" x14ac:dyDescent="0.25">
      <c r="A2160">
        <v>2158</v>
      </c>
      <c r="B2160" s="3" t="s">
        <v>2159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31"/>
        <v>6.5900366666666668E-2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10">
        <f t="shared" si="236"/>
        <v>41264.853865740741</v>
      </c>
      <c r="U2160" s="9">
        <f t="shared" si="237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31"/>
        <v>7.2222222222222219E-3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10">
        <f t="shared" si="236"/>
        <v>40710.731180555551</v>
      </c>
      <c r="U2161" s="9">
        <f t="shared" si="237"/>
        <v>40740.731180555551</v>
      </c>
    </row>
    <row r="2162" spans="1:21" ht="45" hidden="1" x14ac:dyDescent="0.25">
      <c r="A2162">
        <v>2160</v>
      </c>
      <c r="B2162" s="3" t="s">
        <v>2161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31"/>
        <v>8.5000000000000006E-3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10">
        <f t="shared" si="236"/>
        <v>41018.711863425924</v>
      </c>
      <c r="U2162" s="9">
        <f t="shared" si="237"/>
        <v>41048.711863425924</v>
      </c>
    </row>
    <row r="2163" spans="1:21" ht="30" hidden="1" x14ac:dyDescent="0.25">
      <c r="A2163">
        <v>2161</v>
      </c>
      <c r="B2163" s="3" t="s">
        <v>2162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31"/>
        <v>1.1575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10">
        <f t="shared" si="236"/>
        <v>42240.852534722217</v>
      </c>
      <c r="U2163" s="9">
        <f t="shared" si="237"/>
        <v>42270.852534722217</v>
      </c>
    </row>
    <row r="2164" spans="1:21" ht="60" hidden="1" x14ac:dyDescent="0.25">
      <c r="A2164">
        <v>2162</v>
      </c>
      <c r="B2164" s="3" t="s">
        <v>2163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31"/>
        <v>1.1226666666666667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10">
        <f t="shared" si="236"/>
        <v>41813.766099537039</v>
      </c>
      <c r="U2164" s="9">
        <f t="shared" si="237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31"/>
        <v>1.3220000000000001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10">
        <f t="shared" si="236"/>
        <v>42111.899537037039</v>
      </c>
      <c r="U2165" s="9">
        <f t="shared" si="237"/>
        <v>42163.159722222219</v>
      </c>
    </row>
    <row r="2166" spans="1:21" ht="30" hidden="1" x14ac:dyDescent="0.25">
      <c r="A2166">
        <v>2164</v>
      </c>
      <c r="B2166" s="3" t="s">
        <v>2165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31"/>
        <v>1.0263636363636364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10">
        <f t="shared" si="236"/>
        <v>42515.71775462963</v>
      </c>
      <c r="U2166" s="9">
        <f t="shared" si="237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31"/>
        <v>1.3864000000000001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10">
        <f t="shared" si="236"/>
        <v>42438.667071759264</v>
      </c>
      <c r="U2167" s="9">
        <f t="shared" si="237"/>
        <v>42468.625405092593</v>
      </c>
    </row>
    <row r="2168" spans="1:21" ht="60" hidden="1" x14ac:dyDescent="0.25">
      <c r="A2168">
        <v>2166</v>
      </c>
      <c r="B2168" s="3" t="s">
        <v>2167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31"/>
        <v>1.466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10">
        <f t="shared" si="236"/>
        <v>41933.838171296295</v>
      </c>
      <c r="U2168" s="9">
        <f t="shared" si="237"/>
        <v>41978.879837962959</v>
      </c>
    </row>
    <row r="2169" spans="1:21" ht="30" hidden="1" x14ac:dyDescent="0.25">
      <c r="A2169">
        <v>2167</v>
      </c>
      <c r="B2169" s="3" t="s">
        <v>2168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31"/>
        <v>1.2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10">
        <f t="shared" si="236"/>
        <v>41153.066400462965</v>
      </c>
      <c r="U2169" s="9">
        <f t="shared" si="237"/>
        <v>41167.066400462965</v>
      </c>
    </row>
    <row r="2170" spans="1:21" ht="45" hidden="1" x14ac:dyDescent="0.25">
      <c r="A2170">
        <v>2168</v>
      </c>
      <c r="B2170" s="3" t="s">
        <v>2169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31"/>
        <v>1.215816111111111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10">
        <f t="shared" si="236"/>
        <v>42745.600243055553</v>
      </c>
      <c r="U2170" s="9">
        <f t="shared" si="237"/>
        <v>42776.208333333328</v>
      </c>
    </row>
    <row r="2171" spans="1:21" ht="60" hidden="1" x14ac:dyDescent="0.25">
      <c r="A2171">
        <v>2169</v>
      </c>
      <c r="B2171" s="3" t="s">
        <v>2170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31"/>
        <v>1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10">
        <f t="shared" si="236"/>
        <v>42793.700821759259</v>
      </c>
      <c r="U2171" s="9">
        <f t="shared" si="237"/>
        <v>42796.700821759259</v>
      </c>
    </row>
    <row r="2172" spans="1:21" ht="45" hidden="1" x14ac:dyDescent="0.25">
      <c r="A2172">
        <v>2170</v>
      </c>
      <c r="B2172" s="3" t="s">
        <v>2171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31"/>
        <v>1.8085714285714285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10">
        <f t="shared" si="236"/>
        <v>42198.750254629631</v>
      </c>
      <c r="U2172" s="9">
        <f t="shared" si="237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31"/>
        <v>1.0607500000000001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10">
        <f t="shared" si="236"/>
        <v>42141.95711805555</v>
      </c>
      <c r="U2173" s="9">
        <f t="shared" si="237"/>
        <v>42177.208333333328</v>
      </c>
    </row>
    <row r="2174" spans="1:21" ht="45" hidden="1" x14ac:dyDescent="0.25">
      <c r="A2174">
        <v>2172</v>
      </c>
      <c r="B2174" s="3" t="s">
        <v>2173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31"/>
        <v>1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10">
        <f t="shared" si="236"/>
        <v>42082.580092592587</v>
      </c>
      <c r="U2174" s="9">
        <f t="shared" si="237"/>
        <v>42112.580092592587</v>
      </c>
    </row>
    <row r="2175" spans="1:21" ht="60" hidden="1" x14ac:dyDescent="0.25">
      <c r="A2175">
        <v>2173</v>
      </c>
      <c r="B2175" s="3" t="s">
        <v>2174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31"/>
        <v>1.2692857142857144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10">
        <f t="shared" si="236"/>
        <v>41495.692627314813</v>
      </c>
      <c r="U2175" s="9">
        <f t="shared" si="237"/>
        <v>41527.165972222225</v>
      </c>
    </row>
    <row r="2176" spans="1:21" ht="60" hidden="1" x14ac:dyDescent="0.25">
      <c r="A2176">
        <v>2174</v>
      </c>
      <c r="B2176" s="3" t="s">
        <v>2175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31"/>
        <v>1.0297499999999999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10">
        <f t="shared" si="236"/>
        <v>42465.542905092589</v>
      </c>
      <c r="U2176" s="9">
        <f t="shared" si="237"/>
        <v>42495.542905092589</v>
      </c>
    </row>
    <row r="2177" spans="1:21" ht="60" hidden="1" x14ac:dyDescent="0.25">
      <c r="A2177">
        <v>2175</v>
      </c>
      <c r="B2177" s="3" t="s">
        <v>2176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31"/>
        <v>2.5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10">
        <f t="shared" si="236"/>
        <v>42565.009097222224</v>
      </c>
      <c r="U2177" s="9">
        <f t="shared" si="237"/>
        <v>42572.009097222224</v>
      </c>
    </row>
    <row r="2178" spans="1:21" ht="45" hidden="1" x14ac:dyDescent="0.25">
      <c r="A2178">
        <v>2176</v>
      </c>
      <c r="B2178" s="3" t="s">
        <v>2177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231"/>
        <v>1.2602</v>
      </c>
      <c r="P2178" s="7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10">
        <f t="shared" si="236"/>
        <v>42096.633206018523</v>
      </c>
      <c r="U2178" s="9">
        <f t="shared" si="237"/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38">E2179/D2179</f>
        <v>1.0012000000000001</v>
      </c>
      <c r="P2179" s="7">
        <f t="shared" ref="P2179:P2242" si="239">E2179/L2179</f>
        <v>65.868421052631575</v>
      </c>
      <c r="Q2179" t="str">
        <f t="shared" ref="Q2179:Q2242" si="240">LEFT(N:N,SEARCH("/",N2179)-1)</f>
        <v>music</v>
      </c>
      <c r="R2179" t="str">
        <f t="shared" ref="R2179:R2242" si="241">RIGHT(N2179,LEN(N2179)-SEARCH("/",N2179))</f>
        <v>rock</v>
      </c>
      <c r="S2179" s="9">
        <f t="shared" ref="S2179:S2242" si="242">(((J2179/60)/60)/24)+DATE(1970,1,1)</f>
        <v>42502.250775462962</v>
      </c>
      <c r="T2179" s="10">
        <f t="shared" ref="T2179:T2242" si="243">S2179</f>
        <v>42502.250775462962</v>
      </c>
      <c r="U2179" s="9">
        <f t="shared" ref="U2179:U2242" si="244">(((I2179/60)/60)/24)+DATE(1970,1,1)</f>
        <v>42527.250775462962</v>
      </c>
    </row>
    <row r="2180" spans="1:21" ht="45" hidden="1" x14ac:dyDescent="0.25">
      <c r="A2180">
        <v>2178</v>
      </c>
      <c r="B2180" s="3" t="s">
        <v>2179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38"/>
        <v>1.3864000000000001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10">
        <f t="shared" si="243"/>
        <v>42723.63653935185</v>
      </c>
      <c r="U2180" s="9">
        <f t="shared" si="244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38"/>
        <v>1.6140000000000001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10">
        <f t="shared" si="243"/>
        <v>42075.171203703707</v>
      </c>
      <c r="U2181" s="9">
        <f t="shared" si="244"/>
        <v>42105.171203703707</v>
      </c>
    </row>
    <row r="2182" spans="1:21" ht="45" hidden="1" x14ac:dyDescent="0.25">
      <c r="A2182">
        <v>2180</v>
      </c>
      <c r="B2182" s="3" t="s">
        <v>2181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38"/>
        <v>1.071842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10">
        <f t="shared" si="243"/>
        <v>42279.669768518521</v>
      </c>
      <c r="U2182" s="9">
        <f t="shared" si="244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38"/>
        <v>1.5309999999999999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10">
        <f t="shared" si="243"/>
        <v>42773.005243055552</v>
      </c>
      <c r="U2183" s="9">
        <f t="shared" si="244"/>
        <v>42787.005243055552</v>
      </c>
    </row>
    <row r="2184" spans="1:21" ht="45" hidden="1" x14ac:dyDescent="0.25">
      <c r="A2184">
        <v>2182</v>
      </c>
      <c r="B2184" s="3" t="s">
        <v>2183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38"/>
        <v>5.2416666666666663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10">
        <f t="shared" si="243"/>
        <v>41879.900752314818</v>
      </c>
      <c r="U2184" s="9">
        <f t="shared" si="244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38"/>
        <v>4.8927777777777779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10">
        <f t="shared" si="243"/>
        <v>42745.365474537044</v>
      </c>
      <c r="U2185" s="9">
        <f t="shared" si="244"/>
        <v>42775.208333333328</v>
      </c>
    </row>
    <row r="2186" spans="1:21" ht="60" hidden="1" x14ac:dyDescent="0.25">
      <c r="A2186">
        <v>2184</v>
      </c>
      <c r="B2186" s="3" t="s">
        <v>2185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38"/>
        <v>2.8473999999999999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10">
        <f t="shared" si="243"/>
        <v>42380.690289351856</v>
      </c>
      <c r="U2186" s="9">
        <f t="shared" si="244"/>
        <v>42394.666666666672</v>
      </c>
    </row>
    <row r="2187" spans="1:21" ht="60" hidden="1" x14ac:dyDescent="0.25">
      <c r="A2187">
        <v>2185</v>
      </c>
      <c r="B2187" s="3" t="s">
        <v>2186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38"/>
        <v>18.569700000000001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10">
        <f t="shared" si="243"/>
        <v>41319.349988425929</v>
      </c>
      <c r="U2187" s="9">
        <f t="shared" si="244"/>
        <v>41359.349988425929</v>
      </c>
    </row>
    <row r="2188" spans="1:21" ht="45" hidden="1" x14ac:dyDescent="0.25">
      <c r="A2188">
        <v>2186</v>
      </c>
      <c r="B2188" s="3" t="s">
        <v>2187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38"/>
        <v>1.0967499999999999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10">
        <f t="shared" si="243"/>
        <v>42583.615081018521</v>
      </c>
      <c r="U2188" s="9">
        <f t="shared" si="244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38"/>
        <v>10.146425000000001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10">
        <f t="shared" si="243"/>
        <v>42068.209097222221</v>
      </c>
      <c r="U2189" s="9">
        <f t="shared" si="244"/>
        <v>42097.165972222225</v>
      </c>
    </row>
    <row r="2190" spans="1:21" ht="45" hidden="1" x14ac:dyDescent="0.25">
      <c r="A2190">
        <v>2188</v>
      </c>
      <c r="B2190" s="3" t="s">
        <v>2189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38"/>
        <v>4.1217692027666546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10">
        <f t="shared" si="243"/>
        <v>42633.586122685185</v>
      </c>
      <c r="U2190" s="9">
        <f t="shared" si="244"/>
        <v>42668.708333333328</v>
      </c>
    </row>
    <row r="2191" spans="1:21" ht="60" hidden="1" x14ac:dyDescent="0.25">
      <c r="A2191">
        <v>2189</v>
      </c>
      <c r="B2191" s="3" t="s">
        <v>2190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38"/>
        <v>5.0324999999999998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10">
        <f t="shared" si="243"/>
        <v>42467.788194444445</v>
      </c>
      <c r="U2191" s="9">
        <f t="shared" si="244"/>
        <v>42481.916666666672</v>
      </c>
    </row>
    <row r="2192" spans="1:21" ht="45" hidden="1" x14ac:dyDescent="0.25">
      <c r="A2192">
        <v>2190</v>
      </c>
      <c r="B2192" s="3" t="s">
        <v>2191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38"/>
        <v>1.8461052631578947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10">
        <f t="shared" si="243"/>
        <v>42417.625046296293</v>
      </c>
      <c r="U2192" s="9">
        <f t="shared" si="244"/>
        <v>42452.290972222225</v>
      </c>
    </row>
    <row r="2193" spans="1:21" ht="60" hidden="1" x14ac:dyDescent="0.25">
      <c r="A2193">
        <v>2191</v>
      </c>
      <c r="B2193" s="3" t="s">
        <v>2192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38"/>
        <v>1.1973333333333334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10">
        <f t="shared" si="243"/>
        <v>42768.833645833336</v>
      </c>
      <c r="U2193" s="9">
        <f t="shared" si="244"/>
        <v>42780.833645833336</v>
      </c>
    </row>
    <row r="2194" spans="1:21" ht="60" hidden="1" x14ac:dyDescent="0.25">
      <c r="A2194">
        <v>2192</v>
      </c>
      <c r="B2194" s="3" t="s">
        <v>2193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38"/>
        <v>10.812401666666668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10">
        <f t="shared" si="243"/>
        <v>42691.8512037037</v>
      </c>
      <c r="U2194" s="9">
        <f t="shared" si="244"/>
        <v>42719.958333333328</v>
      </c>
    </row>
    <row r="2195" spans="1:21" ht="60" hidden="1" x14ac:dyDescent="0.25">
      <c r="A2195">
        <v>2193</v>
      </c>
      <c r="B2195" s="3" t="s">
        <v>2194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38"/>
        <v>4.5237333333333334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10">
        <f t="shared" si="243"/>
        <v>42664.405925925923</v>
      </c>
      <c r="U2195" s="9">
        <f t="shared" si="244"/>
        <v>42695.207638888889</v>
      </c>
    </row>
    <row r="2196" spans="1:21" ht="60" hidden="1" x14ac:dyDescent="0.25">
      <c r="A2196">
        <v>2194</v>
      </c>
      <c r="B2196" s="3" t="s">
        <v>2195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38"/>
        <v>5.3737000000000004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10">
        <f t="shared" si="243"/>
        <v>42425.757986111115</v>
      </c>
      <c r="U2196" s="9">
        <f t="shared" si="244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38"/>
        <v>1.2032608695652174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10">
        <f t="shared" si="243"/>
        <v>42197.771990740745</v>
      </c>
      <c r="U2197" s="9">
        <f t="shared" si="244"/>
        <v>42227.771990740745</v>
      </c>
    </row>
    <row r="2198" spans="1:21" ht="30" hidden="1" x14ac:dyDescent="0.25">
      <c r="A2198">
        <v>2196</v>
      </c>
      <c r="B2198" s="3" t="s">
        <v>2197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38"/>
        <v>1.1383571428571428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10">
        <f t="shared" si="243"/>
        <v>42675.487291666665</v>
      </c>
      <c r="U2198" s="9">
        <f t="shared" si="244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38"/>
        <v>9.5103109999999997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10">
        <f t="shared" si="243"/>
        <v>42033.584016203706</v>
      </c>
      <c r="U2199" s="9">
        <f t="shared" si="244"/>
        <v>42063.584016203706</v>
      </c>
    </row>
    <row r="2200" spans="1:21" ht="60" hidden="1" x14ac:dyDescent="0.25">
      <c r="A2200">
        <v>2198</v>
      </c>
      <c r="B2200" s="3" t="s">
        <v>2199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38"/>
        <v>1.3289249999999999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10">
        <f t="shared" si="243"/>
        <v>42292.513888888891</v>
      </c>
      <c r="U2200" s="9">
        <f t="shared" si="244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38"/>
        <v>1.4697777777777778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10">
        <f t="shared" si="243"/>
        <v>42262.416643518518</v>
      </c>
      <c r="U2201" s="9">
        <f t="shared" si="244"/>
        <v>42292.416643518518</v>
      </c>
    </row>
    <row r="2202" spans="1:21" ht="60" hidden="1" x14ac:dyDescent="0.25">
      <c r="A2202">
        <v>2200</v>
      </c>
      <c r="B2202" s="3" t="s">
        <v>2201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38"/>
        <v>5.4215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10">
        <f t="shared" si="243"/>
        <v>42163.625787037032</v>
      </c>
      <c r="U2202" s="9">
        <f t="shared" si="244"/>
        <v>42191.125</v>
      </c>
    </row>
    <row r="2203" spans="1:21" ht="60" hidden="1" x14ac:dyDescent="0.25">
      <c r="A2203">
        <v>2201</v>
      </c>
      <c r="B2203" s="3" t="s">
        <v>2202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38"/>
        <v>3.8271818181818182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10">
        <f t="shared" si="243"/>
        <v>41276.846817129634</v>
      </c>
      <c r="U2203" s="9">
        <f t="shared" si="244"/>
        <v>41290.846817129634</v>
      </c>
    </row>
    <row r="2204" spans="1:21" ht="45" hidden="1" x14ac:dyDescent="0.25">
      <c r="A2204">
        <v>2202</v>
      </c>
      <c r="B2204" s="3" t="s">
        <v>2203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38"/>
        <v>7.0418124999999998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10">
        <f t="shared" si="243"/>
        <v>41184.849166666667</v>
      </c>
      <c r="U2204" s="9">
        <f t="shared" si="244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38"/>
        <v>1.0954999999999999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10">
        <f t="shared" si="243"/>
        <v>42241.85974537037</v>
      </c>
      <c r="U2205" s="9">
        <f t="shared" si="244"/>
        <v>42271.85974537037</v>
      </c>
    </row>
    <row r="2206" spans="1:21" ht="45" hidden="1" x14ac:dyDescent="0.25">
      <c r="A2206">
        <v>2204</v>
      </c>
      <c r="B2206" s="3" t="s">
        <v>2205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38"/>
        <v>1.3286666666666667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10">
        <f t="shared" si="243"/>
        <v>41312.311562499999</v>
      </c>
      <c r="U2206" s="9">
        <f t="shared" si="244"/>
        <v>41342.311562499999</v>
      </c>
    </row>
    <row r="2207" spans="1:21" ht="45" hidden="1" x14ac:dyDescent="0.25">
      <c r="A2207">
        <v>2205</v>
      </c>
      <c r="B2207" s="3" t="s">
        <v>2206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38"/>
        <v>1.52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10">
        <f t="shared" si="243"/>
        <v>41031.82163194444</v>
      </c>
      <c r="U2207" s="9">
        <f t="shared" si="244"/>
        <v>41061.82163194444</v>
      </c>
    </row>
    <row r="2208" spans="1:21" ht="60" hidden="1" x14ac:dyDescent="0.25">
      <c r="A2208">
        <v>2206</v>
      </c>
      <c r="B2208" s="3" t="s">
        <v>2207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38"/>
        <v>1.0272727272727273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10">
        <f t="shared" si="243"/>
        <v>40997.257222222222</v>
      </c>
      <c r="U2208" s="9">
        <f t="shared" si="244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38"/>
        <v>1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10">
        <f t="shared" si="243"/>
        <v>41564.194131944445</v>
      </c>
      <c r="U2209" s="9">
        <f t="shared" si="244"/>
        <v>41594.235798611109</v>
      </c>
    </row>
    <row r="2210" spans="1:21" ht="60" hidden="1" x14ac:dyDescent="0.25">
      <c r="A2210">
        <v>2208</v>
      </c>
      <c r="B2210" s="3" t="s">
        <v>2209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38"/>
        <v>1.016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10">
        <f t="shared" si="243"/>
        <v>40946.882245370369</v>
      </c>
      <c r="U2210" s="9">
        <f t="shared" si="244"/>
        <v>41006.166666666664</v>
      </c>
    </row>
    <row r="2211" spans="1:21" ht="45" hidden="1" x14ac:dyDescent="0.25">
      <c r="A2211">
        <v>2209</v>
      </c>
      <c r="B2211" s="3" t="s">
        <v>2210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38"/>
        <v>1.508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10">
        <f t="shared" si="243"/>
        <v>41732.479675925926</v>
      </c>
      <c r="U2211" s="9">
        <f t="shared" si="244"/>
        <v>41743.958333333336</v>
      </c>
    </row>
    <row r="2212" spans="1:21" ht="60" hidden="1" x14ac:dyDescent="0.25">
      <c r="A2212">
        <v>2210</v>
      </c>
      <c r="B2212" s="3" t="s">
        <v>2211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38"/>
        <v>1.11425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10">
        <f t="shared" si="243"/>
        <v>40956.066087962965</v>
      </c>
      <c r="U2212" s="9">
        <f t="shared" si="244"/>
        <v>41013.73333333333</v>
      </c>
    </row>
    <row r="2213" spans="1:21" ht="60" hidden="1" x14ac:dyDescent="0.25">
      <c r="A2213">
        <v>2211</v>
      </c>
      <c r="B2213" s="3" t="s">
        <v>2212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38"/>
        <v>1.956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10">
        <f t="shared" si="243"/>
        <v>41716.785011574073</v>
      </c>
      <c r="U2213" s="9">
        <f t="shared" si="244"/>
        <v>41739.290972222225</v>
      </c>
    </row>
    <row r="2214" spans="1:21" ht="60" hidden="1" x14ac:dyDescent="0.25">
      <c r="A2214">
        <v>2212</v>
      </c>
      <c r="B2214" s="3" t="s">
        <v>2213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38"/>
        <v>1.1438333333333333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10">
        <f t="shared" si="243"/>
        <v>41548.747418981482</v>
      </c>
      <c r="U2214" s="9">
        <f t="shared" si="244"/>
        <v>41582.041666666664</v>
      </c>
    </row>
    <row r="2215" spans="1:21" ht="75" hidden="1" x14ac:dyDescent="0.25">
      <c r="A2215">
        <v>2213</v>
      </c>
      <c r="B2215" s="3" t="s">
        <v>2214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38"/>
        <v>2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10">
        <f t="shared" si="243"/>
        <v>42109.826145833329</v>
      </c>
      <c r="U2215" s="9">
        <f t="shared" si="244"/>
        <v>42139.826145833329</v>
      </c>
    </row>
    <row r="2216" spans="1:21" ht="45" hidden="1" x14ac:dyDescent="0.25">
      <c r="A2216">
        <v>2214</v>
      </c>
      <c r="B2216" s="3" t="s">
        <v>2215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38"/>
        <v>2.9250166666666666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10">
        <f t="shared" si="243"/>
        <v>41646.792222222226</v>
      </c>
      <c r="U2216" s="9">
        <f t="shared" si="244"/>
        <v>41676.792222222226</v>
      </c>
    </row>
    <row r="2217" spans="1:21" ht="30" hidden="1" x14ac:dyDescent="0.25">
      <c r="A2217">
        <v>2215</v>
      </c>
      <c r="B2217" s="3" t="s">
        <v>2216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38"/>
        <v>1.5636363636363637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10">
        <f t="shared" si="243"/>
        <v>40958.717268518521</v>
      </c>
      <c r="U2217" s="9">
        <f t="shared" si="244"/>
        <v>40981.290972222225</v>
      </c>
    </row>
    <row r="2218" spans="1:21" ht="60" hidden="1" x14ac:dyDescent="0.25">
      <c r="A2218">
        <v>2216</v>
      </c>
      <c r="B2218" s="3" t="s">
        <v>2217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38"/>
        <v>1.0566666666666666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10">
        <f t="shared" si="243"/>
        <v>42194.751678240747</v>
      </c>
      <c r="U2218" s="9">
        <f t="shared" si="244"/>
        <v>42208.751678240747</v>
      </c>
    </row>
    <row r="2219" spans="1:21" ht="60" hidden="1" x14ac:dyDescent="0.25">
      <c r="A2219">
        <v>2217</v>
      </c>
      <c r="B2219" s="3" t="s">
        <v>2218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38"/>
        <v>1.0119047619047619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10">
        <f t="shared" si="243"/>
        <v>42299.776770833334</v>
      </c>
      <c r="U2219" s="9">
        <f t="shared" si="244"/>
        <v>42310.333333333328</v>
      </c>
    </row>
    <row r="2220" spans="1:21" ht="45" hidden="1" x14ac:dyDescent="0.25">
      <c r="A2220">
        <v>2218</v>
      </c>
      <c r="B2220" s="3" t="s">
        <v>2219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38"/>
        <v>1.2283299999999999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10">
        <f t="shared" si="243"/>
        <v>41127.812303240738</v>
      </c>
      <c r="U2220" s="9">
        <f t="shared" si="244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38"/>
        <v>1.0149999999999999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10">
        <f t="shared" si="243"/>
        <v>42205.718888888892</v>
      </c>
      <c r="U2221" s="9">
        <f t="shared" si="244"/>
        <v>42235.718888888892</v>
      </c>
    </row>
    <row r="2222" spans="1:21" ht="45" hidden="1" x14ac:dyDescent="0.25">
      <c r="A2222">
        <v>2220</v>
      </c>
      <c r="B2222" s="3" t="s">
        <v>2221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38"/>
        <v>1.0114285714285713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10">
        <f t="shared" si="243"/>
        <v>41452.060601851852</v>
      </c>
      <c r="U2222" s="9">
        <f t="shared" si="244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38"/>
        <v>1.0811999999999999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10">
        <f t="shared" si="243"/>
        <v>42452.666770833333</v>
      </c>
      <c r="U2223" s="9">
        <f t="shared" si="244"/>
        <v>42483</v>
      </c>
    </row>
    <row r="2224" spans="1:21" ht="60" hidden="1" x14ac:dyDescent="0.25">
      <c r="A2224">
        <v>2222</v>
      </c>
      <c r="B2224" s="3" t="s">
        <v>2223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38"/>
        <v>1.6259999999999999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10">
        <f t="shared" si="243"/>
        <v>40906.787581018521</v>
      </c>
      <c r="U2224" s="9">
        <f t="shared" si="244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38"/>
        <v>1.0580000000000001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10">
        <f t="shared" si="243"/>
        <v>42152.640833333338</v>
      </c>
      <c r="U2225" s="9">
        <f t="shared" si="244"/>
        <v>42182.640833333338</v>
      </c>
    </row>
    <row r="2226" spans="1:21" ht="60" hidden="1" x14ac:dyDescent="0.25">
      <c r="A2226">
        <v>2224</v>
      </c>
      <c r="B2226" s="3" t="s">
        <v>2225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38"/>
        <v>2.4315000000000002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10">
        <f t="shared" si="243"/>
        <v>42644.667534722219</v>
      </c>
      <c r="U2226" s="9">
        <f t="shared" si="244"/>
        <v>42672.791666666672</v>
      </c>
    </row>
    <row r="2227" spans="1:21" ht="60" hidden="1" x14ac:dyDescent="0.25">
      <c r="A2227">
        <v>2225</v>
      </c>
      <c r="B2227" s="3" t="s">
        <v>2226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38"/>
        <v>9.4483338095238096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10">
        <f t="shared" si="243"/>
        <v>41873.79184027778</v>
      </c>
      <c r="U2227" s="9">
        <f t="shared" si="244"/>
        <v>41903.79184027778</v>
      </c>
    </row>
    <row r="2228" spans="1:21" ht="60" hidden="1" x14ac:dyDescent="0.25">
      <c r="A2228">
        <v>2226</v>
      </c>
      <c r="B2228" s="3" t="s">
        <v>2227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38"/>
        <v>1.0846283333333333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10">
        <f t="shared" si="243"/>
        <v>42381.79886574074</v>
      </c>
      <c r="U2228" s="9">
        <f t="shared" si="244"/>
        <v>42412.207638888889</v>
      </c>
    </row>
    <row r="2229" spans="1:21" ht="60" hidden="1" x14ac:dyDescent="0.25">
      <c r="A2229">
        <v>2227</v>
      </c>
      <c r="B2229" s="3" t="s">
        <v>2228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38"/>
        <v>1.5737692307692308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10">
        <f t="shared" si="243"/>
        <v>41561.807349537034</v>
      </c>
      <c r="U2229" s="9">
        <f t="shared" si="244"/>
        <v>41591.849016203705</v>
      </c>
    </row>
    <row r="2230" spans="1:21" ht="60" hidden="1" x14ac:dyDescent="0.25">
      <c r="A2230">
        <v>2228</v>
      </c>
      <c r="B2230" s="3" t="s">
        <v>2229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38"/>
        <v>11.744899999999999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10">
        <f t="shared" si="243"/>
        <v>42202.278194444443</v>
      </c>
      <c r="U2230" s="9">
        <f t="shared" si="244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38"/>
        <v>1.7104755366949576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10">
        <f t="shared" si="243"/>
        <v>41484.664247685185</v>
      </c>
      <c r="U2231" s="9">
        <f t="shared" si="244"/>
        <v>41520.166666666664</v>
      </c>
    </row>
    <row r="2232" spans="1:21" ht="60" hidden="1" x14ac:dyDescent="0.25">
      <c r="A2232">
        <v>2230</v>
      </c>
      <c r="B2232" s="3" t="s">
        <v>2231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38"/>
        <v>1.2595294117647058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10">
        <f t="shared" si="243"/>
        <v>41724.881099537037</v>
      </c>
      <c r="U2232" s="9">
        <f t="shared" si="244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38"/>
        <v>12.121296000000001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10">
        <f t="shared" si="243"/>
        <v>41423.910891203705</v>
      </c>
      <c r="U2233" s="9">
        <f t="shared" si="244"/>
        <v>41450.208333333336</v>
      </c>
    </row>
    <row r="2234" spans="1:21" ht="45" hidden="1" x14ac:dyDescent="0.25">
      <c r="A2234">
        <v>2232</v>
      </c>
      <c r="B2234" s="3" t="s">
        <v>2233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38"/>
        <v>4.9580000000000002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10">
        <f t="shared" si="243"/>
        <v>41806.794074074074</v>
      </c>
      <c r="U2234" s="9">
        <f t="shared" si="244"/>
        <v>41839.125</v>
      </c>
    </row>
    <row r="2235" spans="1:21" ht="45" hidden="1" x14ac:dyDescent="0.25">
      <c r="A2235">
        <v>2233</v>
      </c>
      <c r="B2235" s="3" t="s">
        <v>2234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38"/>
        <v>3.3203999999999998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10">
        <f t="shared" si="243"/>
        <v>42331.378923611104</v>
      </c>
      <c r="U2235" s="9">
        <f t="shared" si="244"/>
        <v>42352</v>
      </c>
    </row>
    <row r="2236" spans="1:21" ht="45" hidden="1" x14ac:dyDescent="0.25">
      <c r="A2236">
        <v>2234</v>
      </c>
      <c r="B2236" s="3" t="s">
        <v>2235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38"/>
        <v>11.65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10">
        <f t="shared" si="243"/>
        <v>42710.824618055558</v>
      </c>
      <c r="U2236" s="9">
        <f t="shared" si="244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38"/>
        <v>1.5331538461538461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10">
        <f t="shared" si="243"/>
        <v>42062.022118055553</v>
      </c>
      <c r="U2237" s="9">
        <f t="shared" si="244"/>
        <v>42091.980451388896</v>
      </c>
    </row>
    <row r="2238" spans="1:21" ht="45" hidden="1" x14ac:dyDescent="0.25">
      <c r="A2238">
        <v>2236</v>
      </c>
      <c r="B2238" s="3" t="s">
        <v>2237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38"/>
        <v>5.3710714285714287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10">
        <f t="shared" si="243"/>
        <v>42371.617164351846</v>
      </c>
      <c r="U2238" s="9">
        <f t="shared" si="244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38"/>
        <v>3.5292777777777777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10">
        <f t="shared" si="243"/>
        <v>41915.003275462965</v>
      </c>
      <c r="U2239" s="9">
        <f t="shared" si="244"/>
        <v>41955.332638888889</v>
      </c>
    </row>
    <row r="2240" spans="1:21" ht="30" hidden="1" x14ac:dyDescent="0.25">
      <c r="A2240">
        <v>2238</v>
      </c>
      <c r="B2240" s="3" t="s">
        <v>2239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38"/>
        <v>1.3740000000000001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10">
        <f t="shared" si="243"/>
        <v>42774.621712962966</v>
      </c>
      <c r="U2240" s="9">
        <f t="shared" si="244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38"/>
        <v>1.2802667999999999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10">
        <f t="shared" si="243"/>
        <v>41572.958495370374</v>
      </c>
      <c r="U2241" s="9">
        <f t="shared" si="244"/>
        <v>41609.168055555558</v>
      </c>
    </row>
    <row r="2242" spans="1:21" ht="45" hidden="1" x14ac:dyDescent="0.25">
      <c r="A2242">
        <v>2240</v>
      </c>
      <c r="B2242" s="3" t="s">
        <v>2241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38"/>
        <v>2.7067999999999999</v>
      </c>
      <c r="P2242" s="7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10">
        <f t="shared" si="243"/>
        <v>42452.825740740736</v>
      </c>
      <c r="U2242" s="9">
        <f t="shared" si="244"/>
        <v>42482.825740740736</v>
      </c>
    </row>
    <row r="2243" spans="1:21" ht="60" hidden="1" x14ac:dyDescent="0.25">
      <c r="A2243">
        <v>2241</v>
      </c>
      <c r="B2243" s="3" t="s">
        <v>2242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45">E2243/D2243</f>
        <v>8.0640000000000001</v>
      </c>
      <c r="P2243" s="7">
        <f t="shared" ref="P2243:P2306" si="246">E2243/L2243</f>
        <v>49.472392638036808</v>
      </c>
      <c r="Q2243" t="str">
        <f t="shared" ref="Q2243:Q2306" si="247">LEFT(N:N,SEARCH("/",N2243)-1)</f>
        <v>games</v>
      </c>
      <c r="R2243" t="str">
        <f t="shared" ref="R2243:R2306" si="248">RIGHT(N2243,LEN(N2243)-SEARCH("/",N2243))</f>
        <v>tabletop games</v>
      </c>
      <c r="S2243" s="9">
        <f t="shared" ref="S2243:S2306" si="249">(((J2243/60)/60)/24)+DATE(1970,1,1)</f>
        <v>42766.827546296292</v>
      </c>
      <c r="T2243" s="10">
        <f t="shared" ref="T2243:T2306" si="250">S2243</f>
        <v>42766.827546296292</v>
      </c>
      <c r="U2243" s="9">
        <f t="shared" ref="U2243:U2306" si="251">(((I2243/60)/60)/24)+DATE(1970,1,1)</f>
        <v>42796.827546296292</v>
      </c>
    </row>
    <row r="2244" spans="1:21" ht="30" hidden="1" x14ac:dyDescent="0.25">
      <c r="A2244">
        <v>2242</v>
      </c>
      <c r="B2244" s="3" t="s">
        <v>2243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45"/>
        <v>13.600976000000001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10">
        <f t="shared" si="250"/>
        <v>41569.575613425928</v>
      </c>
      <c r="U2244" s="9">
        <f t="shared" si="251"/>
        <v>41605.126388888886</v>
      </c>
    </row>
    <row r="2245" spans="1:21" ht="60" hidden="1" x14ac:dyDescent="0.25">
      <c r="A2245">
        <v>2243</v>
      </c>
      <c r="B2245" s="3" t="s">
        <v>2244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45"/>
        <v>9302.5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10">
        <f t="shared" si="250"/>
        <v>42800.751041666663</v>
      </c>
      <c r="U2245" s="9">
        <f t="shared" si="251"/>
        <v>42807.125</v>
      </c>
    </row>
    <row r="2246" spans="1:21" ht="45" hidden="1" x14ac:dyDescent="0.25">
      <c r="A2246">
        <v>2244</v>
      </c>
      <c r="B2246" s="3" t="s">
        <v>2245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45"/>
        <v>3.7702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10">
        <f t="shared" si="250"/>
        <v>42647.818819444445</v>
      </c>
      <c r="U2246" s="9">
        <f t="shared" si="251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45"/>
        <v>26.47025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10">
        <f t="shared" si="250"/>
        <v>41660.708530092597</v>
      </c>
      <c r="U2247" s="9">
        <f t="shared" si="251"/>
        <v>41691.75</v>
      </c>
    </row>
    <row r="2248" spans="1:21" ht="60" hidden="1" x14ac:dyDescent="0.25">
      <c r="A2248">
        <v>2246</v>
      </c>
      <c r="B2248" s="3" t="s">
        <v>2247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45"/>
        <v>1.0012000000000001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10">
        <f t="shared" si="250"/>
        <v>42221.79178240741</v>
      </c>
      <c r="U2248" s="9">
        <f t="shared" si="251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45"/>
        <v>1.0445405405405406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10">
        <f t="shared" si="250"/>
        <v>42200.666261574079</v>
      </c>
      <c r="U2249" s="9">
        <f t="shared" si="251"/>
        <v>42214.666261574079</v>
      </c>
    </row>
    <row r="2250" spans="1:21" ht="60" hidden="1" x14ac:dyDescent="0.25">
      <c r="A2250">
        <v>2248</v>
      </c>
      <c r="B2250" s="3" t="s">
        <v>2249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45"/>
        <v>1.0721428571428571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10">
        <f t="shared" si="250"/>
        <v>42688.875902777778</v>
      </c>
      <c r="U2250" s="9">
        <f t="shared" si="251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45"/>
        <v>1.6877142857142857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10">
        <f t="shared" si="250"/>
        <v>41336.703298611108</v>
      </c>
      <c r="U2251" s="9">
        <f t="shared" si="251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45"/>
        <v>9.7511200000000002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10">
        <f t="shared" si="250"/>
        <v>42677.005474537036</v>
      </c>
      <c r="U2252" s="9">
        <f t="shared" si="251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45"/>
        <v>1.3444929411764706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10">
        <f t="shared" si="250"/>
        <v>41846.34579861111</v>
      </c>
      <c r="U2253" s="9">
        <f t="shared" si="251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45"/>
        <v>2.722777777777778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10">
        <f t="shared" si="250"/>
        <v>42573.327986111108</v>
      </c>
      <c r="U2254" s="9">
        <f t="shared" si="251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45"/>
        <v>1.1268750000000001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10">
        <f t="shared" si="250"/>
        <v>42296.631331018521</v>
      </c>
      <c r="U2255" s="9">
        <f t="shared" si="251"/>
        <v>42326.672997685186</v>
      </c>
    </row>
    <row r="2256" spans="1:21" ht="45" hidden="1" x14ac:dyDescent="0.25">
      <c r="A2256">
        <v>2254</v>
      </c>
      <c r="B2256" s="3" t="s">
        <v>2255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45"/>
        <v>4.5979999999999999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10">
        <f t="shared" si="250"/>
        <v>42752.647777777776</v>
      </c>
      <c r="U2256" s="9">
        <f t="shared" si="251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45"/>
        <v>2.8665822784810127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10">
        <f t="shared" si="250"/>
        <v>42467.951979166668</v>
      </c>
      <c r="U2257" s="9">
        <f t="shared" si="251"/>
        <v>42497.951979166668</v>
      </c>
    </row>
    <row r="2258" spans="1:21" ht="45" hidden="1" x14ac:dyDescent="0.25">
      <c r="A2258">
        <v>2256</v>
      </c>
      <c r="B2258" s="3" t="s">
        <v>2257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45"/>
        <v>2.2270833333333333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10">
        <f t="shared" si="250"/>
        <v>42682.451921296291</v>
      </c>
      <c r="U2258" s="9">
        <f t="shared" si="251"/>
        <v>42696.451921296291</v>
      </c>
    </row>
    <row r="2259" spans="1:21" ht="60" hidden="1" x14ac:dyDescent="0.25">
      <c r="A2259">
        <v>2257</v>
      </c>
      <c r="B2259" s="3" t="s">
        <v>2258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45"/>
        <v>6.3613999999999997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10">
        <f t="shared" si="250"/>
        <v>42505.936678240745</v>
      </c>
      <c r="U2259" s="9">
        <f t="shared" si="251"/>
        <v>42540.958333333328</v>
      </c>
    </row>
    <row r="2260" spans="1:21" ht="30" hidden="1" x14ac:dyDescent="0.25">
      <c r="A2260">
        <v>2258</v>
      </c>
      <c r="B2260" s="3" t="s">
        <v>2259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45"/>
        <v>1.4650000000000001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10">
        <f t="shared" si="250"/>
        <v>42136.75100694444</v>
      </c>
      <c r="U2260" s="9">
        <f t="shared" si="251"/>
        <v>42166.75100694444</v>
      </c>
    </row>
    <row r="2261" spans="1:21" ht="60" hidden="1" x14ac:dyDescent="0.25">
      <c r="A2261">
        <v>2259</v>
      </c>
      <c r="B2261" s="3" t="s">
        <v>2260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45"/>
        <v>18.670999999999999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10">
        <f t="shared" si="250"/>
        <v>42702.804814814815</v>
      </c>
      <c r="U2261" s="9">
        <f t="shared" si="251"/>
        <v>42712.804814814815</v>
      </c>
    </row>
    <row r="2262" spans="1:21" ht="60" hidden="1" x14ac:dyDescent="0.25">
      <c r="A2262">
        <v>2260</v>
      </c>
      <c r="B2262" s="3" t="s">
        <v>2261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45"/>
        <v>3.2692000000000001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10">
        <f t="shared" si="250"/>
        <v>41695.016782407409</v>
      </c>
      <c r="U2262" s="9">
        <f t="shared" si="251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45"/>
        <v>7.7949999999999999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10">
        <f t="shared" si="250"/>
        <v>42759.724768518514</v>
      </c>
      <c r="U2263" s="9">
        <f t="shared" si="251"/>
        <v>42780.724768518514</v>
      </c>
    </row>
    <row r="2264" spans="1:21" ht="45" hidden="1" x14ac:dyDescent="0.25">
      <c r="A2264">
        <v>2262</v>
      </c>
      <c r="B2264" s="3" t="s">
        <v>2263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45"/>
        <v>1.5415151515151515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10">
        <f t="shared" si="250"/>
        <v>41926.585162037038</v>
      </c>
      <c r="U2264" s="9">
        <f t="shared" si="251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45"/>
        <v>1.1554666666666666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10">
        <f t="shared" si="250"/>
        <v>42014.832326388889</v>
      </c>
      <c r="U2265" s="9">
        <f t="shared" si="251"/>
        <v>42035.832326388889</v>
      </c>
    </row>
    <row r="2266" spans="1:21" ht="60" hidden="1" x14ac:dyDescent="0.25">
      <c r="A2266">
        <v>2264</v>
      </c>
      <c r="B2266" s="3" t="s">
        <v>2265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45"/>
        <v>1.8003333333333333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10">
        <f t="shared" si="250"/>
        <v>42496.582337962958</v>
      </c>
      <c r="U2266" s="9">
        <f t="shared" si="251"/>
        <v>42513.125</v>
      </c>
    </row>
    <row r="2267" spans="1:21" ht="60" hidden="1" x14ac:dyDescent="0.25">
      <c r="A2267">
        <v>2265</v>
      </c>
      <c r="B2267" s="3" t="s">
        <v>2266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45"/>
        <v>2.9849999999999999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10">
        <f t="shared" si="250"/>
        <v>42689.853090277778</v>
      </c>
      <c r="U2267" s="9">
        <f t="shared" si="251"/>
        <v>42696.853090277778</v>
      </c>
    </row>
    <row r="2268" spans="1:21" ht="45" hidden="1" x14ac:dyDescent="0.25">
      <c r="A2268">
        <v>2266</v>
      </c>
      <c r="B2268" s="3" t="s">
        <v>2267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45"/>
        <v>3.2026666666666666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10">
        <f t="shared" si="250"/>
        <v>42469.874907407408</v>
      </c>
      <c r="U2268" s="9">
        <f t="shared" si="251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45"/>
        <v>3.80525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10">
        <f t="shared" si="250"/>
        <v>41968.829826388886</v>
      </c>
      <c r="U2269" s="9">
        <f t="shared" si="251"/>
        <v>41994.041666666672</v>
      </c>
    </row>
    <row r="2270" spans="1:21" ht="60" hidden="1" x14ac:dyDescent="0.25">
      <c r="A2270">
        <v>2268</v>
      </c>
      <c r="B2270" s="3" t="s">
        <v>2269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45"/>
        <v>1.026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10">
        <f t="shared" si="250"/>
        <v>42776.082349537035</v>
      </c>
      <c r="U2270" s="9">
        <f t="shared" si="251"/>
        <v>42806.082349537035</v>
      </c>
    </row>
    <row r="2271" spans="1:21" ht="45" hidden="1" x14ac:dyDescent="0.25">
      <c r="A2271">
        <v>2269</v>
      </c>
      <c r="B2271" s="3" t="s">
        <v>2270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45"/>
        <v>18.016400000000001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10">
        <f t="shared" si="250"/>
        <v>42776.704432870371</v>
      </c>
      <c r="U2271" s="9">
        <f t="shared" si="251"/>
        <v>42801.208333333328</v>
      </c>
    </row>
    <row r="2272" spans="1:21" ht="45" hidden="1" x14ac:dyDescent="0.25">
      <c r="A2272">
        <v>2270</v>
      </c>
      <c r="B2272" s="3" t="s">
        <v>2271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45"/>
        <v>7.2024800000000004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10">
        <f t="shared" si="250"/>
        <v>42725.869363425925</v>
      </c>
      <c r="U2272" s="9">
        <f t="shared" si="251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45"/>
        <v>2.8309000000000002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10">
        <f t="shared" si="250"/>
        <v>42684.000046296293</v>
      </c>
      <c r="U2273" s="9">
        <f t="shared" si="251"/>
        <v>42714.000046296293</v>
      </c>
    </row>
    <row r="2274" spans="1:21" ht="45" hidden="1" x14ac:dyDescent="0.25">
      <c r="A2274">
        <v>2272</v>
      </c>
      <c r="B2274" s="3" t="s">
        <v>2273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45"/>
        <v>13.566000000000001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10">
        <f t="shared" si="250"/>
        <v>42315.699490740735</v>
      </c>
      <c r="U2274" s="9">
        <f t="shared" si="251"/>
        <v>42345.699490740735</v>
      </c>
    </row>
    <row r="2275" spans="1:21" ht="60" hidden="1" x14ac:dyDescent="0.25">
      <c r="A2275">
        <v>2273</v>
      </c>
      <c r="B2275" s="3" t="s">
        <v>2274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45"/>
        <v>2.2035999999999998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10">
        <f t="shared" si="250"/>
        <v>42781.549097222218</v>
      </c>
      <c r="U2275" s="9">
        <f t="shared" si="251"/>
        <v>42806.507430555561</v>
      </c>
    </row>
    <row r="2276" spans="1:21" ht="60" hidden="1" x14ac:dyDescent="0.25">
      <c r="A2276">
        <v>2274</v>
      </c>
      <c r="B2276" s="3" t="s">
        <v>2275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45"/>
        <v>1.196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10">
        <f t="shared" si="250"/>
        <v>41663.500659722224</v>
      </c>
      <c r="U2276" s="9">
        <f t="shared" si="251"/>
        <v>41693.500659722224</v>
      </c>
    </row>
    <row r="2277" spans="1:21" ht="45" hidden="1" x14ac:dyDescent="0.25">
      <c r="A2277">
        <v>2275</v>
      </c>
      <c r="B2277" s="3" t="s">
        <v>2276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45"/>
        <v>4.0776923076923079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10">
        <f t="shared" si="250"/>
        <v>41965.616655092599</v>
      </c>
      <c r="U2277" s="9">
        <f t="shared" si="251"/>
        <v>41995.616655092599</v>
      </c>
    </row>
    <row r="2278" spans="1:21" ht="60" hidden="1" x14ac:dyDescent="0.25">
      <c r="A2278">
        <v>2276</v>
      </c>
      <c r="B2278" s="3" t="s">
        <v>2277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45"/>
        <v>1.0581826105905425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10">
        <f t="shared" si="250"/>
        <v>41614.651493055557</v>
      </c>
      <c r="U2278" s="9">
        <f t="shared" si="251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45"/>
        <v>1.4108235294117648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10">
        <f t="shared" si="250"/>
        <v>40936.678506944445</v>
      </c>
      <c r="U2279" s="9">
        <f t="shared" si="251"/>
        <v>40966.678506944445</v>
      </c>
    </row>
    <row r="2280" spans="1:21" ht="45" hidden="1" x14ac:dyDescent="0.25">
      <c r="A2280">
        <v>2278</v>
      </c>
      <c r="B2280" s="3" t="s">
        <v>2279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45"/>
        <v>2.7069999999999999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10">
        <f t="shared" si="250"/>
        <v>42338.709108796291</v>
      </c>
      <c r="U2280" s="9">
        <f t="shared" si="251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45"/>
        <v>1.538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10">
        <f t="shared" si="250"/>
        <v>42020.806701388887</v>
      </c>
      <c r="U2281" s="9">
        <f t="shared" si="251"/>
        <v>42039.166666666672</v>
      </c>
    </row>
    <row r="2282" spans="1:21" ht="60" hidden="1" x14ac:dyDescent="0.25">
      <c r="A2282">
        <v>2280</v>
      </c>
      <c r="B2282" s="3" t="s">
        <v>2281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45"/>
        <v>4.0357653061224488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10">
        <f t="shared" si="250"/>
        <v>42234.624895833331</v>
      </c>
      <c r="U2282" s="9">
        <f t="shared" si="251"/>
        <v>42264.624895833331</v>
      </c>
    </row>
    <row r="2283" spans="1:21" ht="60" hidden="1" x14ac:dyDescent="0.25">
      <c r="A2283">
        <v>2281</v>
      </c>
      <c r="B2283" s="3" t="s">
        <v>2282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45"/>
        <v>1.85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10">
        <f t="shared" si="250"/>
        <v>40687.285844907405</v>
      </c>
      <c r="U2283" s="9">
        <f t="shared" si="251"/>
        <v>40749.284722222219</v>
      </c>
    </row>
    <row r="2284" spans="1:21" ht="45" hidden="1" x14ac:dyDescent="0.25">
      <c r="A2284">
        <v>2282</v>
      </c>
      <c r="B2284" s="3" t="s">
        <v>2283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45"/>
        <v>1.8533333333333333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10">
        <f t="shared" si="250"/>
        <v>42323.17460648148</v>
      </c>
      <c r="U2284" s="9">
        <f t="shared" si="251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45"/>
        <v>1.0085533333333332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10">
        <f t="shared" si="250"/>
        <v>40978.125046296293</v>
      </c>
      <c r="U2285" s="9">
        <f t="shared" si="251"/>
        <v>41038.083379629628</v>
      </c>
    </row>
    <row r="2286" spans="1:21" ht="30" hidden="1" x14ac:dyDescent="0.25">
      <c r="A2286">
        <v>2284</v>
      </c>
      <c r="B2286" s="3" t="s">
        <v>2285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45"/>
        <v>1.0622116666666668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10">
        <f t="shared" si="250"/>
        <v>40585.796817129631</v>
      </c>
      <c r="U2286" s="9">
        <f t="shared" si="251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45"/>
        <v>1.2136666666666667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10">
        <f t="shared" si="250"/>
        <v>41059.185682870368</v>
      </c>
      <c r="U2287" s="9">
        <f t="shared" si="251"/>
        <v>41089.185682870368</v>
      </c>
    </row>
    <row r="2288" spans="1:21" ht="45" hidden="1" x14ac:dyDescent="0.25">
      <c r="A2288">
        <v>2286</v>
      </c>
      <c r="B2288" s="3" t="s">
        <v>2287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45"/>
        <v>1.0006666666666666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10">
        <f t="shared" si="250"/>
        <v>41494.963587962964</v>
      </c>
      <c r="U2288" s="9">
        <f t="shared" si="251"/>
        <v>41523.165972222225</v>
      </c>
    </row>
    <row r="2289" spans="1:21" ht="45" hidden="1" x14ac:dyDescent="0.25">
      <c r="A2289">
        <v>2287</v>
      </c>
      <c r="B2289" s="3" t="s">
        <v>2288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45"/>
        <v>1.1997755555555556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10">
        <f t="shared" si="250"/>
        <v>41792.667361111111</v>
      </c>
      <c r="U2289" s="9">
        <f t="shared" si="251"/>
        <v>41813.667361111111</v>
      </c>
    </row>
    <row r="2290" spans="1:21" ht="60" hidden="1" x14ac:dyDescent="0.25">
      <c r="A2290">
        <v>2288</v>
      </c>
      <c r="B2290" s="3" t="s">
        <v>2289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45"/>
        <v>1.0009999999999999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10">
        <f t="shared" si="250"/>
        <v>41067.827418981484</v>
      </c>
      <c r="U2290" s="9">
        <f t="shared" si="251"/>
        <v>41086.75</v>
      </c>
    </row>
    <row r="2291" spans="1:21" ht="60" hidden="1" x14ac:dyDescent="0.25">
      <c r="A2291">
        <v>2289</v>
      </c>
      <c r="B2291" s="3" t="s">
        <v>2290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45"/>
        <v>1.0740000000000001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10">
        <f t="shared" si="250"/>
        <v>41571.998379629629</v>
      </c>
      <c r="U2291" s="9">
        <f t="shared" si="251"/>
        <v>41614.973611111112</v>
      </c>
    </row>
    <row r="2292" spans="1:21" ht="45" hidden="1" x14ac:dyDescent="0.25">
      <c r="A2292">
        <v>2290</v>
      </c>
      <c r="B2292" s="3" t="s">
        <v>2291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45"/>
        <v>1.0406666666666666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10">
        <f t="shared" si="250"/>
        <v>40070.253819444442</v>
      </c>
      <c r="U2292" s="9">
        <f t="shared" si="251"/>
        <v>40148.708333333336</v>
      </c>
    </row>
    <row r="2293" spans="1:21" ht="60" hidden="1" x14ac:dyDescent="0.25">
      <c r="A2293">
        <v>2291</v>
      </c>
      <c r="B2293" s="3" t="s">
        <v>2292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45"/>
        <v>1.728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10">
        <f t="shared" si="250"/>
        <v>40987.977060185185</v>
      </c>
      <c r="U2293" s="9">
        <f t="shared" si="251"/>
        <v>41022.166666666664</v>
      </c>
    </row>
    <row r="2294" spans="1:21" ht="60" hidden="1" x14ac:dyDescent="0.25">
      <c r="A2294">
        <v>2292</v>
      </c>
      <c r="B2294" s="3" t="s">
        <v>2293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45"/>
        <v>1.072505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10">
        <f t="shared" si="250"/>
        <v>40987.697638888887</v>
      </c>
      <c r="U2294" s="9">
        <f t="shared" si="251"/>
        <v>41017.697638888887</v>
      </c>
    </row>
    <row r="2295" spans="1:21" ht="30" hidden="1" x14ac:dyDescent="0.25">
      <c r="A2295">
        <v>2293</v>
      </c>
      <c r="B2295" s="3" t="s">
        <v>2294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45"/>
        <v>1.0823529411764705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10">
        <f t="shared" si="250"/>
        <v>41151.708321759259</v>
      </c>
      <c r="U2295" s="9">
        <f t="shared" si="251"/>
        <v>41177.165972222225</v>
      </c>
    </row>
    <row r="2296" spans="1:21" ht="60" hidden="1" x14ac:dyDescent="0.25">
      <c r="A2296">
        <v>2294</v>
      </c>
      <c r="B2296" s="3" t="s">
        <v>2295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45"/>
        <v>1.4608079999999999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10">
        <f t="shared" si="250"/>
        <v>41264.72314814815</v>
      </c>
      <c r="U2296" s="9">
        <f t="shared" si="251"/>
        <v>41294.72314814815</v>
      </c>
    </row>
    <row r="2297" spans="1:21" ht="60" hidden="1" x14ac:dyDescent="0.25">
      <c r="A2297">
        <v>2295</v>
      </c>
      <c r="B2297" s="3" t="s">
        <v>2296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45"/>
        <v>1.2524999999999999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10">
        <f t="shared" si="250"/>
        <v>41270.954351851848</v>
      </c>
      <c r="U2297" s="9">
        <f t="shared" si="251"/>
        <v>41300.954351851848</v>
      </c>
    </row>
    <row r="2298" spans="1:21" ht="45" hidden="1" x14ac:dyDescent="0.25">
      <c r="A2298">
        <v>2296</v>
      </c>
      <c r="B2298" s="3" t="s">
        <v>2297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45"/>
        <v>1.4907142857142857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10">
        <f t="shared" si="250"/>
        <v>40927.731782407405</v>
      </c>
      <c r="U2298" s="9">
        <f t="shared" si="251"/>
        <v>40962.731782407405</v>
      </c>
    </row>
    <row r="2299" spans="1:21" ht="30" hidden="1" x14ac:dyDescent="0.25">
      <c r="A2299">
        <v>2297</v>
      </c>
      <c r="B2299" s="3" t="s">
        <v>2298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45"/>
        <v>1.006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10">
        <f t="shared" si="250"/>
        <v>40948.042233796295</v>
      </c>
      <c r="U2299" s="9">
        <f t="shared" si="251"/>
        <v>40982.165972222225</v>
      </c>
    </row>
    <row r="2300" spans="1:21" ht="45" hidden="1" x14ac:dyDescent="0.25">
      <c r="A2300">
        <v>2298</v>
      </c>
      <c r="B2300" s="3" t="s">
        <v>2299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45"/>
        <v>1.0507333333333333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10">
        <f t="shared" si="250"/>
        <v>41694.84065972222</v>
      </c>
      <c r="U2300" s="9">
        <f t="shared" si="251"/>
        <v>41724.798993055556</v>
      </c>
    </row>
    <row r="2301" spans="1:21" ht="45" hidden="1" x14ac:dyDescent="0.25">
      <c r="A2301">
        <v>2299</v>
      </c>
      <c r="B2301" s="3" t="s">
        <v>2300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45"/>
        <v>3.5016666666666665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10">
        <f t="shared" si="250"/>
        <v>40565.032511574071</v>
      </c>
      <c r="U2301" s="9">
        <f t="shared" si="251"/>
        <v>40580.032511574071</v>
      </c>
    </row>
    <row r="2302" spans="1:21" ht="45" hidden="1" x14ac:dyDescent="0.25">
      <c r="A2302">
        <v>2300</v>
      </c>
      <c r="B2302" s="3" t="s">
        <v>2301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45"/>
        <v>1.0125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10">
        <f t="shared" si="250"/>
        <v>41074.727037037039</v>
      </c>
      <c r="U2302" s="9">
        <f t="shared" si="251"/>
        <v>41088.727037037039</v>
      </c>
    </row>
    <row r="2303" spans="1:21" ht="30" hidden="1" x14ac:dyDescent="0.25">
      <c r="A2303">
        <v>2301</v>
      </c>
      <c r="B2303" s="3" t="s">
        <v>2302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45"/>
        <v>1.336044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10">
        <f t="shared" si="250"/>
        <v>41416.146944444445</v>
      </c>
      <c r="U2303" s="9">
        <f t="shared" si="251"/>
        <v>41446.146944444445</v>
      </c>
    </row>
    <row r="2304" spans="1:21" ht="45" hidden="1" x14ac:dyDescent="0.25">
      <c r="A2304">
        <v>2302</v>
      </c>
      <c r="B2304" s="3" t="s">
        <v>2303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45"/>
        <v>1.7065217391304348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10">
        <f t="shared" si="250"/>
        <v>41605.868449074071</v>
      </c>
      <c r="U2304" s="9">
        <f t="shared" si="251"/>
        <v>41639.291666666664</v>
      </c>
    </row>
    <row r="2305" spans="1:21" ht="60" hidden="1" x14ac:dyDescent="0.25">
      <c r="A2305">
        <v>2303</v>
      </c>
      <c r="B2305" s="3" t="s">
        <v>2304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45"/>
        <v>1.0935829457364341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10">
        <f t="shared" si="250"/>
        <v>40850.111064814817</v>
      </c>
      <c r="U2305" s="9">
        <f t="shared" si="251"/>
        <v>40890.152731481481</v>
      </c>
    </row>
    <row r="2306" spans="1:21" ht="45" hidden="1" x14ac:dyDescent="0.25">
      <c r="A2306">
        <v>2304</v>
      </c>
      <c r="B2306" s="3" t="s">
        <v>2305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45"/>
        <v>1.0070033333333335</v>
      </c>
      <c r="P2306" s="7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10">
        <f t="shared" si="250"/>
        <v>40502.815868055557</v>
      </c>
      <c r="U2306" s="9">
        <f t="shared" si="251"/>
        <v>40544.207638888889</v>
      </c>
    </row>
    <row r="2307" spans="1:21" ht="60" hidden="1" x14ac:dyDescent="0.25">
      <c r="A2307">
        <v>2305</v>
      </c>
      <c r="B2307" s="3" t="s">
        <v>2306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52">E2307/D2307</f>
        <v>1.0122777777777778</v>
      </c>
      <c r="P2307" s="7">
        <f t="shared" ref="P2307:P2370" si="253">E2307/L2307</f>
        <v>109.10778443113773</v>
      </c>
      <c r="Q2307" t="str">
        <f t="shared" ref="Q2307:Q2370" si="254">LEFT(N:N,SEARCH("/",N2307)-1)</f>
        <v>music</v>
      </c>
      <c r="R2307" t="str">
        <f t="shared" ref="R2307:R2370" si="255">RIGHT(N2307,LEN(N2307)-SEARCH("/",N2307))</f>
        <v>indie rock</v>
      </c>
      <c r="S2307" s="9">
        <f t="shared" ref="S2307:S2370" si="256">(((J2307/60)/60)/24)+DATE(1970,1,1)</f>
        <v>41834.695277777777</v>
      </c>
      <c r="T2307" s="10">
        <f t="shared" ref="T2307:T2370" si="257">S2307</f>
        <v>41834.695277777777</v>
      </c>
      <c r="U2307" s="9">
        <f t="shared" ref="U2307:U2370" si="258">(((I2307/60)/60)/24)+DATE(1970,1,1)</f>
        <v>41859.75</v>
      </c>
    </row>
    <row r="2308" spans="1:21" ht="45" hidden="1" x14ac:dyDescent="0.25">
      <c r="A2308">
        <v>2306</v>
      </c>
      <c r="B2308" s="3" t="s">
        <v>2307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52"/>
        <v>1.0675857142857144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10">
        <f t="shared" si="257"/>
        <v>40948.16815972222</v>
      </c>
      <c r="U2308" s="9">
        <f t="shared" si="258"/>
        <v>40978.16815972222</v>
      </c>
    </row>
    <row r="2309" spans="1:21" ht="45" hidden="1" x14ac:dyDescent="0.25">
      <c r="A2309">
        <v>2307</v>
      </c>
      <c r="B2309" s="3" t="s">
        <v>2308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52"/>
        <v>1.0665777537961894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10">
        <f t="shared" si="257"/>
        <v>41004.802465277775</v>
      </c>
      <c r="U2309" s="9">
        <f t="shared" si="258"/>
        <v>41034.802407407406</v>
      </c>
    </row>
    <row r="2310" spans="1:21" ht="60" hidden="1" x14ac:dyDescent="0.25">
      <c r="A2310">
        <v>2308</v>
      </c>
      <c r="B2310" s="3" t="s">
        <v>2309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52"/>
        <v>1.0130622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10">
        <f t="shared" si="257"/>
        <v>41851.962916666671</v>
      </c>
      <c r="U2310" s="9">
        <f t="shared" si="258"/>
        <v>41880.041666666664</v>
      </c>
    </row>
    <row r="2311" spans="1:21" ht="45" hidden="1" x14ac:dyDescent="0.25">
      <c r="A2311">
        <v>2309</v>
      </c>
      <c r="B2311" s="3" t="s">
        <v>2310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52"/>
        <v>1.0667450000000001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10">
        <f t="shared" si="257"/>
        <v>41307.987696759257</v>
      </c>
      <c r="U2311" s="9">
        <f t="shared" si="258"/>
        <v>41342.987696759257</v>
      </c>
    </row>
    <row r="2312" spans="1:21" ht="60" hidden="1" x14ac:dyDescent="0.25">
      <c r="A2312">
        <v>2310</v>
      </c>
      <c r="B2312" s="3" t="s">
        <v>2311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52"/>
        <v>4.288397837837838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10">
        <f t="shared" si="257"/>
        <v>41324.79415509259</v>
      </c>
      <c r="U2312" s="9">
        <f t="shared" si="258"/>
        <v>41354.752488425926</v>
      </c>
    </row>
    <row r="2313" spans="1:21" ht="45" hidden="1" x14ac:dyDescent="0.25">
      <c r="A2313">
        <v>2311</v>
      </c>
      <c r="B2313" s="3" t="s">
        <v>2312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52"/>
        <v>1.0411111111111111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10">
        <f t="shared" si="257"/>
        <v>41736.004502314812</v>
      </c>
      <c r="U2313" s="9">
        <f t="shared" si="258"/>
        <v>41766.004502314812</v>
      </c>
    </row>
    <row r="2314" spans="1:21" ht="45" hidden="1" x14ac:dyDescent="0.25">
      <c r="A2314">
        <v>2312</v>
      </c>
      <c r="B2314" s="3" t="s">
        <v>2313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52"/>
        <v>1.0786666666666667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10">
        <f t="shared" si="257"/>
        <v>41716.632847222223</v>
      </c>
      <c r="U2314" s="9">
        <f t="shared" si="258"/>
        <v>41747.958333333336</v>
      </c>
    </row>
    <row r="2315" spans="1:21" ht="30" hidden="1" x14ac:dyDescent="0.25">
      <c r="A2315">
        <v>2313</v>
      </c>
      <c r="B2315" s="3" t="s">
        <v>2314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52"/>
        <v>1.7584040000000001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10">
        <f t="shared" si="257"/>
        <v>41002.958634259259</v>
      </c>
      <c r="U2315" s="9">
        <f t="shared" si="258"/>
        <v>41032.958634259259</v>
      </c>
    </row>
    <row r="2316" spans="1:21" ht="60" hidden="1" x14ac:dyDescent="0.25">
      <c r="A2316">
        <v>2314</v>
      </c>
      <c r="B2316" s="3" t="s">
        <v>2315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52"/>
        <v>1.5697000000000001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10">
        <f t="shared" si="257"/>
        <v>41037.551585648151</v>
      </c>
      <c r="U2316" s="9">
        <f t="shared" si="258"/>
        <v>41067.551585648151</v>
      </c>
    </row>
    <row r="2317" spans="1:21" ht="45" hidden="1" x14ac:dyDescent="0.25">
      <c r="A2317">
        <v>2315</v>
      </c>
      <c r="B2317" s="3" t="s">
        <v>2316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52"/>
        <v>1.026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10">
        <f t="shared" si="257"/>
        <v>41004.72619212963</v>
      </c>
      <c r="U2317" s="9">
        <f t="shared" si="258"/>
        <v>41034.72619212963</v>
      </c>
    </row>
    <row r="2318" spans="1:21" ht="60" hidden="1" x14ac:dyDescent="0.25">
      <c r="A2318">
        <v>2316</v>
      </c>
      <c r="B2318" s="3" t="s">
        <v>2317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52"/>
        <v>1.0404266666666666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10">
        <f t="shared" si="257"/>
        <v>40079.725115740745</v>
      </c>
      <c r="U2318" s="9">
        <f t="shared" si="258"/>
        <v>40156.76666666667</v>
      </c>
    </row>
    <row r="2319" spans="1:21" ht="45" hidden="1" x14ac:dyDescent="0.25">
      <c r="A2319">
        <v>2317</v>
      </c>
      <c r="B2319" s="3" t="s">
        <v>2318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52"/>
        <v>1.04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10">
        <f t="shared" si="257"/>
        <v>40192.542233796295</v>
      </c>
      <c r="U2319" s="9">
        <f t="shared" si="258"/>
        <v>40224.208333333336</v>
      </c>
    </row>
    <row r="2320" spans="1:21" ht="60" hidden="1" x14ac:dyDescent="0.25">
      <c r="A2320">
        <v>2318</v>
      </c>
      <c r="B2320" s="3" t="s">
        <v>2319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52"/>
        <v>1.2105999999999999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10">
        <f t="shared" si="257"/>
        <v>40050.643680555557</v>
      </c>
      <c r="U2320" s="9">
        <f t="shared" si="258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52"/>
        <v>1.077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10">
        <f t="shared" si="257"/>
        <v>41593.082002314812</v>
      </c>
      <c r="U2321" s="9">
        <f t="shared" si="258"/>
        <v>41623.082002314812</v>
      </c>
    </row>
    <row r="2322" spans="1:21" ht="60" hidden="1" x14ac:dyDescent="0.25">
      <c r="A2322">
        <v>2320</v>
      </c>
      <c r="B2322" s="3" t="s">
        <v>2321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52"/>
        <v>1.0866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10">
        <f t="shared" si="257"/>
        <v>41696.817129629628</v>
      </c>
      <c r="U2322" s="9">
        <f t="shared" si="258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52"/>
        <v>0.39120962394619685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10">
        <f t="shared" si="257"/>
        <v>42799.260428240741</v>
      </c>
      <c r="U2323" s="9">
        <f t="shared" si="258"/>
        <v>42829.21876157407</v>
      </c>
    </row>
    <row r="2324" spans="1:21" ht="45" hidden="1" x14ac:dyDescent="0.25">
      <c r="A2324">
        <v>2322</v>
      </c>
      <c r="B2324" s="3" t="s">
        <v>2323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52"/>
        <v>3.1481481481481478E-2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10">
        <f t="shared" si="257"/>
        <v>42804.895474537043</v>
      </c>
      <c r="U2324" s="9">
        <f t="shared" si="258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52"/>
        <v>0.48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10">
        <f t="shared" si="257"/>
        <v>42807.755173611105</v>
      </c>
      <c r="U2325" s="9">
        <f t="shared" si="258"/>
        <v>42814.755173611105</v>
      </c>
    </row>
    <row r="2326" spans="1:21" ht="45" hidden="1" x14ac:dyDescent="0.25">
      <c r="A2326">
        <v>2324</v>
      </c>
      <c r="B2326" s="3" t="s">
        <v>2325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52"/>
        <v>0.20733333333333334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10">
        <f t="shared" si="257"/>
        <v>42790.885243055556</v>
      </c>
      <c r="U2326" s="9">
        <f t="shared" si="258"/>
        <v>42820.843576388885</v>
      </c>
    </row>
    <row r="2327" spans="1:21" ht="60" hidden="1" x14ac:dyDescent="0.25">
      <c r="A2327">
        <v>2325</v>
      </c>
      <c r="B2327" s="3" t="s">
        <v>2326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52"/>
        <v>0.08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10">
        <f t="shared" si="257"/>
        <v>42794.022349537037</v>
      </c>
      <c r="U2327" s="9">
        <f t="shared" si="258"/>
        <v>42823.980682870373</v>
      </c>
    </row>
    <row r="2328" spans="1:21" ht="60" hidden="1" x14ac:dyDescent="0.25">
      <c r="A2328">
        <v>2326</v>
      </c>
      <c r="B2328" s="3" t="s">
        <v>2327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52"/>
        <v>7.1999999999999998E-3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10">
        <f t="shared" si="257"/>
        <v>42804.034120370372</v>
      </c>
      <c r="U2328" s="9">
        <f t="shared" si="258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52"/>
        <v>5.2609431428571432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10">
        <f t="shared" si="257"/>
        <v>41842.917129629634</v>
      </c>
      <c r="U2329" s="9">
        <f t="shared" si="258"/>
        <v>41877.917129629634</v>
      </c>
    </row>
    <row r="2330" spans="1:21" ht="60" hidden="1" x14ac:dyDescent="0.25">
      <c r="A2330">
        <v>2328</v>
      </c>
      <c r="B2330" s="3" t="s">
        <v>2329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52"/>
        <v>2.5445000000000002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10">
        <f t="shared" si="257"/>
        <v>42139.781678240746</v>
      </c>
      <c r="U2330" s="9">
        <f t="shared" si="258"/>
        <v>42169.781678240746</v>
      </c>
    </row>
    <row r="2331" spans="1:21" ht="45" hidden="1" x14ac:dyDescent="0.25">
      <c r="A2331">
        <v>2329</v>
      </c>
      <c r="B2331" s="3" t="s">
        <v>2330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52"/>
        <v>1.0591999999999999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10">
        <f t="shared" si="257"/>
        <v>41807.624374999999</v>
      </c>
      <c r="U2331" s="9">
        <f t="shared" si="258"/>
        <v>41837.624374999999</v>
      </c>
    </row>
    <row r="2332" spans="1:21" ht="60" hidden="1" x14ac:dyDescent="0.25">
      <c r="A2332">
        <v>2330</v>
      </c>
      <c r="B2332" s="3" t="s">
        <v>2331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52"/>
        <v>1.0242285714285715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10">
        <f t="shared" si="257"/>
        <v>42332.89980324074</v>
      </c>
      <c r="U2332" s="9">
        <f t="shared" si="258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52"/>
        <v>1.4431375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10">
        <f t="shared" si="257"/>
        <v>41839.005671296298</v>
      </c>
      <c r="U2333" s="9">
        <f t="shared" si="258"/>
        <v>41869.005671296298</v>
      </c>
    </row>
    <row r="2334" spans="1:21" ht="60" hidden="1" x14ac:dyDescent="0.25">
      <c r="A2334">
        <v>2332</v>
      </c>
      <c r="B2334" s="3" t="s">
        <v>2333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52"/>
        <v>1.06308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10">
        <f t="shared" si="257"/>
        <v>42011.628136574072</v>
      </c>
      <c r="U2334" s="9">
        <f t="shared" si="258"/>
        <v>42041.628136574072</v>
      </c>
    </row>
    <row r="2335" spans="1:21" ht="60" hidden="1" x14ac:dyDescent="0.25">
      <c r="A2335">
        <v>2333</v>
      </c>
      <c r="B2335" s="3" t="s">
        <v>2334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52"/>
        <v>2.1216666666666666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10">
        <f t="shared" si="257"/>
        <v>41767.650347222225</v>
      </c>
      <c r="U2335" s="9">
        <f t="shared" si="258"/>
        <v>41788.743055555555</v>
      </c>
    </row>
    <row r="2336" spans="1:21" ht="45" hidden="1" x14ac:dyDescent="0.25">
      <c r="A2336">
        <v>2334</v>
      </c>
      <c r="B2336" s="3" t="s">
        <v>2335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52"/>
        <v>1.0195000000000001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10">
        <f t="shared" si="257"/>
        <v>41918.670115740737</v>
      </c>
      <c r="U2336" s="9">
        <f t="shared" si="258"/>
        <v>41948.731944444444</v>
      </c>
    </row>
    <row r="2337" spans="1:21" ht="60" hidden="1" x14ac:dyDescent="0.25">
      <c r="A2337">
        <v>2335</v>
      </c>
      <c r="B2337" s="3" t="s">
        <v>2336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52"/>
        <v>1.0227200000000001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10">
        <f t="shared" si="257"/>
        <v>41771.572256944448</v>
      </c>
      <c r="U2337" s="9">
        <f t="shared" si="258"/>
        <v>41801.572256944448</v>
      </c>
    </row>
    <row r="2338" spans="1:21" ht="45" hidden="1" x14ac:dyDescent="0.25">
      <c r="A2338">
        <v>2336</v>
      </c>
      <c r="B2338" s="3" t="s">
        <v>2337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52"/>
        <v>5.2073254999999996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10">
        <f t="shared" si="257"/>
        <v>41666.924710648149</v>
      </c>
      <c r="U2338" s="9">
        <f t="shared" si="258"/>
        <v>41706.924710648149</v>
      </c>
    </row>
    <row r="2339" spans="1:21" ht="45" hidden="1" x14ac:dyDescent="0.25">
      <c r="A2339">
        <v>2337</v>
      </c>
      <c r="B2339" s="3" t="s">
        <v>2338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52"/>
        <v>1.1065833333333333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10">
        <f t="shared" si="257"/>
        <v>41786.640543981484</v>
      </c>
      <c r="U2339" s="9">
        <f t="shared" si="258"/>
        <v>41816.640543981484</v>
      </c>
    </row>
    <row r="2340" spans="1:21" ht="45" hidden="1" x14ac:dyDescent="0.25">
      <c r="A2340">
        <v>2338</v>
      </c>
      <c r="B2340" s="3" t="s">
        <v>2339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52"/>
        <v>1.0114333333333334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10">
        <f t="shared" si="257"/>
        <v>41789.896805555552</v>
      </c>
      <c r="U2340" s="9">
        <f t="shared" si="258"/>
        <v>41819.896805555552</v>
      </c>
    </row>
    <row r="2341" spans="1:21" ht="60" hidden="1" x14ac:dyDescent="0.25">
      <c r="A2341">
        <v>2339</v>
      </c>
      <c r="B2341" s="3" t="s">
        <v>2340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52"/>
        <v>2.9420799999999998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10">
        <f t="shared" si="257"/>
        <v>42692.79987268518</v>
      </c>
      <c r="U2341" s="9">
        <f t="shared" si="258"/>
        <v>42723.332638888889</v>
      </c>
    </row>
    <row r="2342" spans="1:21" ht="45" hidden="1" x14ac:dyDescent="0.25">
      <c r="A2342">
        <v>2340</v>
      </c>
      <c r="B2342" s="3" t="s">
        <v>2341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52"/>
        <v>1.0577749999999999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10">
        <f t="shared" si="257"/>
        <v>42643.642800925925</v>
      </c>
      <c r="U2342" s="9">
        <f t="shared" si="258"/>
        <v>42673.642800925925</v>
      </c>
    </row>
    <row r="2343" spans="1:21" ht="45" x14ac:dyDescent="0.25">
      <c r="A2343">
        <v>2341</v>
      </c>
      <c r="B2343" s="3" t="s">
        <v>2342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52"/>
        <v>0</v>
      </c>
      <c r="P2343" s="7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10">
        <f t="shared" si="257"/>
        <v>42167.813703703709</v>
      </c>
      <c r="U2343" s="9">
        <f t="shared" si="258"/>
        <v>42197.813703703709</v>
      </c>
    </row>
    <row r="2344" spans="1:21" ht="60" x14ac:dyDescent="0.25">
      <c r="A2344">
        <v>2342</v>
      </c>
      <c r="B2344" s="3" t="s">
        <v>2343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52"/>
        <v>0</v>
      </c>
      <c r="P2344" s="7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10">
        <f t="shared" si="257"/>
        <v>41897.702199074076</v>
      </c>
      <c r="U2344" s="9">
        <f t="shared" si="258"/>
        <v>41918.208333333336</v>
      </c>
    </row>
    <row r="2345" spans="1:21" ht="60" x14ac:dyDescent="0.25">
      <c r="A2345">
        <v>2343</v>
      </c>
      <c r="B2345" s="3" t="s">
        <v>2344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52"/>
        <v>0.03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10">
        <f t="shared" si="257"/>
        <v>42327.825289351851</v>
      </c>
      <c r="U2345" s="9">
        <f t="shared" si="258"/>
        <v>42377.82430555555</v>
      </c>
    </row>
    <row r="2346" spans="1:21" ht="60" x14ac:dyDescent="0.25">
      <c r="A2346">
        <v>2344</v>
      </c>
      <c r="B2346" s="3" t="s">
        <v>2345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52"/>
        <v>1E-3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10">
        <f t="shared" si="257"/>
        <v>42515.727650462963</v>
      </c>
      <c r="U2346" s="9">
        <f t="shared" si="258"/>
        <v>42545.727650462963</v>
      </c>
    </row>
    <row r="2347" spans="1:21" ht="60" x14ac:dyDescent="0.25">
      <c r="A2347">
        <v>2345</v>
      </c>
      <c r="B2347" s="3" t="s">
        <v>2346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52"/>
        <v>0</v>
      </c>
      <c r="P2347" s="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10">
        <f t="shared" si="257"/>
        <v>42060.001805555556</v>
      </c>
      <c r="U2347" s="9">
        <f t="shared" si="258"/>
        <v>42094.985416666663</v>
      </c>
    </row>
    <row r="2348" spans="1:21" ht="45" x14ac:dyDescent="0.25">
      <c r="A2348">
        <v>2346</v>
      </c>
      <c r="B2348" s="3" t="s">
        <v>2347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52"/>
        <v>6.4999999999999997E-4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10">
        <f t="shared" si="257"/>
        <v>42615.79896990741</v>
      </c>
      <c r="U2348" s="9">
        <f t="shared" si="258"/>
        <v>42660.79896990741</v>
      </c>
    </row>
    <row r="2349" spans="1:21" ht="45" x14ac:dyDescent="0.25">
      <c r="A2349">
        <v>2347</v>
      </c>
      <c r="B2349" s="3" t="s">
        <v>2348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52"/>
        <v>1.4999999999999999E-2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10">
        <f t="shared" si="257"/>
        <v>42577.607361111113</v>
      </c>
      <c r="U2349" s="9">
        <f t="shared" si="258"/>
        <v>42607.607361111113</v>
      </c>
    </row>
    <row r="2350" spans="1:21" ht="60" x14ac:dyDescent="0.25">
      <c r="A2350">
        <v>2348</v>
      </c>
      <c r="B2350" s="3" t="s">
        <v>2349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52"/>
        <v>3.8571428571428572E-3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10">
        <f t="shared" si="257"/>
        <v>42360.932152777779</v>
      </c>
      <c r="U2350" s="9">
        <f t="shared" si="258"/>
        <v>42420.932152777779</v>
      </c>
    </row>
    <row r="2351" spans="1:21" ht="45" x14ac:dyDescent="0.25">
      <c r="A2351">
        <v>2349</v>
      </c>
      <c r="B2351" s="3" t="s">
        <v>2350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52"/>
        <v>0</v>
      </c>
      <c r="P2351" s="7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10">
        <f t="shared" si="257"/>
        <v>42198.775787037041</v>
      </c>
      <c r="U2351" s="9">
        <f t="shared" si="258"/>
        <v>42227.775787037041</v>
      </c>
    </row>
    <row r="2352" spans="1:21" ht="45" x14ac:dyDescent="0.25">
      <c r="A2352">
        <v>2350</v>
      </c>
      <c r="B2352" s="3" t="s">
        <v>2351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52"/>
        <v>0</v>
      </c>
      <c r="P2352" s="7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10">
        <f t="shared" si="257"/>
        <v>42708.842245370368</v>
      </c>
      <c r="U2352" s="9">
        <f t="shared" si="258"/>
        <v>42738.842245370368</v>
      </c>
    </row>
    <row r="2353" spans="1:21" ht="30" x14ac:dyDescent="0.25">
      <c r="A2353">
        <v>2351</v>
      </c>
      <c r="B2353" s="3" t="s">
        <v>2352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52"/>
        <v>5.7142857142857143E-3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10">
        <f t="shared" si="257"/>
        <v>42094.101145833338</v>
      </c>
      <c r="U2353" s="9">
        <f t="shared" si="258"/>
        <v>42124.101145833338</v>
      </c>
    </row>
    <row r="2354" spans="1:21" ht="45" x14ac:dyDescent="0.25">
      <c r="A2354">
        <v>2352</v>
      </c>
      <c r="B2354" s="3" t="s">
        <v>2353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52"/>
        <v>0</v>
      </c>
      <c r="P2354" s="7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10">
        <f t="shared" si="257"/>
        <v>42101.633703703701</v>
      </c>
      <c r="U2354" s="9">
        <f t="shared" si="258"/>
        <v>42161.633703703701</v>
      </c>
    </row>
    <row r="2355" spans="1:21" ht="60" x14ac:dyDescent="0.25">
      <c r="A2355">
        <v>2353</v>
      </c>
      <c r="B2355" s="3" t="s">
        <v>2354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52"/>
        <v>0</v>
      </c>
      <c r="P2355" s="7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10">
        <f t="shared" si="257"/>
        <v>42103.676180555558</v>
      </c>
      <c r="U2355" s="9">
        <f t="shared" si="258"/>
        <v>42115.676180555558</v>
      </c>
    </row>
    <row r="2356" spans="1:21" ht="45" x14ac:dyDescent="0.25">
      <c r="A2356">
        <v>2354</v>
      </c>
      <c r="B2356" s="3" t="s">
        <v>2355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52"/>
        <v>7.1428571428571429E-4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10">
        <f t="shared" si="257"/>
        <v>41954.722916666666</v>
      </c>
      <c r="U2356" s="9">
        <f t="shared" si="258"/>
        <v>42014.722916666666</v>
      </c>
    </row>
    <row r="2357" spans="1:21" ht="45" x14ac:dyDescent="0.25">
      <c r="A2357">
        <v>2355</v>
      </c>
      <c r="B2357" s="3" t="s">
        <v>2356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52"/>
        <v>6.875E-3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10">
        <f t="shared" si="257"/>
        <v>42096.918240740735</v>
      </c>
      <c r="U2357" s="9">
        <f t="shared" si="258"/>
        <v>42126.918240740735</v>
      </c>
    </row>
    <row r="2358" spans="1:21" ht="30" x14ac:dyDescent="0.25">
      <c r="A2358">
        <v>2356</v>
      </c>
      <c r="B2358" s="3" t="s">
        <v>2357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52"/>
        <v>0</v>
      </c>
      <c r="P2358" s="7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10">
        <f t="shared" si="257"/>
        <v>42130.78361111111</v>
      </c>
      <c r="U2358" s="9">
        <f t="shared" si="258"/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52"/>
        <v>0</v>
      </c>
      <c r="P2359" s="7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10">
        <f t="shared" si="257"/>
        <v>42264.620115740734</v>
      </c>
      <c r="U2359" s="9">
        <f t="shared" si="258"/>
        <v>42294.620115740734</v>
      </c>
    </row>
    <row r="2360" spans="1:21" ht="45" x14ac:dyDescent="0.25">
      <c r="A2360">
        <v>2358</v>
      </c>
      <c r="B2360" s="3" t="s">
        <v>2359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52"/>
        <v>0</v>
      </c>
      <c r="P2360" s="7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10">
        <f t="shared" si="257"/>
        <v>41978.930972222224</v>
      </c>
      <c r="U2360" s="9">
        <f t="shared" si="258"/>
        <v>42035.027083333334</v>
      </c>
    </row>
    <row r="2361" spans="1:21" ht="45" x14ac:dyDescent="0.25">
      <c r="A2361">
        <v>2359</v>
      </c>
      <c r="B2361" s="3" t="s">
        <v>2360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52"/>
        <v>0.14680000000000001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10">
        <f t="shared" si="257"/>
        <v>42159.649583333332</v>
      </c>
      <c r="U2361" s="9">
        <f t="shared" si="258"/>
        <v>42219.649583333332</v>
      </c>
    </row>
    <row r="2362" spans="1:21" ht="45" x14ac:dyDescent="0.25">
      <c r="A2362">
        <v>2360</v>
      </c>
      <c r="B2362" s="3" t="s">
        <v>2361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52"/>
        <v>4.0000000000000002E-4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10">
        <f t="shared" si="257"/>
        <v>42377.70694444445</v>
      </c>
      <c r="U2362" s="9">
        <f t="shared" si="258"/>
        <v>42407.70694444445</v>
      </c>
    </row>
    <row r="2363" spans="1:21" ht="60" x14ac:dyDescent="0.25">
      <c r="A2363">
        <v>2361</v>
      </c>
      <c r="B2363" s="3" t="s">
        <v>2362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52"/>
        <v>0</v>
      </c>
      <c r="P2363" s="7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10">
        <f t="shared" si="257"/>
        <v>42466.858888888892</v>
      </c>
      <c r="U2363" s="9">
        <f t="shared" si="258"/>
        <v>42490.916666666672</v>
      </c>
    </row>
    <row r="2364" spans="1:21" ht="45" x14ac:dyDescent="0.25">
      <c r="A2364">
        <v>2362</v>
      </c>
      <c r="B2364" s="3" t="s">
        <v>2363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52"/>
        <v>0.2857142857142857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10">
        <f t="shared" si="257"/>
        <v>41954.688310185185</v>
      </c>
      <c r="U2364" s="9">
        <f t="shared" si="258"/>
        <v>41984.688310185185</v>
      </c>
    </row>
    <row r="2365" spans="1:21" ht="60" x14ac:dyDescent="0.25">
      <c r="A2365">
        <v>2363</v>
      </c>
      <c r="B2365" s="3" t="s">
        <v>2364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52"/>
        <v>0</v>
      </c>
      <c r="P2365" s="7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10">
        <f t="shared" si="257"/>
        <v>42322.011574074073</v>
      </c>
      <c r="U2365" s="9">
        <f t="shared" si="258"/>
        <v>42367.011574074073</v>
      </c>
    </row>
    <row r="2366" spans="1:21" ht="45" x14ac:dyDescent="0.25">
      <c r="A2366">
        <v>2364</v>
      </c>
      <c r="B2366" s="3" t="s">
        <v>2365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52"/>
        <v>0</v>
      </c>
      <c r="P2366" s="7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10">
        <f t="shared" si="257"/>
        <v>42248.934675925921</v>
      </c>
      <c r="U2366" s="9">
        <f t="shared" si="258"/>
        <v>42303.934675925921</v>
      </c>
    </row>
    <row r="2367" spans="1:21" ht="60" x14ac:dyDescent="0.25">
      <c r="A2367">
        <v>2365</v>
      </c>
      <c r="B2367" s="3" t="s">
        <v>2366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52"/>
        <v>0</v>
      </c>
      <c r="P2367" s="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10">
        <f t="shared" si="257"/>
        <v>42346.736400462964</v>
      </c>
      <c r="U2367" s="9">
        <f t="shared" si="258"/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52"/>
        <v>0.1052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10">
        <f t="shared" si="257"/>
        <v>42268.531631944439</v>
      </c>
      <c r="U2368" s="9">
        <f t="shared" si="258"/>
        <v>42298.531631944439</v>
      </c>
    </row>
    <row r="2369" spans="1:21" ht="60" x14ac:dyDescent="0.25">
      <c r="A2369">
        <v>2367</v>
      </c>
      <c r="B2369" s="3" t="s">
        <v>2368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52"/>
        <v>1.34E-2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10">
        <f t="shared" si="257"/>
        <v>42425.970092592594</v>
      </c>
      <c r="U2369" s="9">
        <f t="shared" si="258"/>
        <v>42485.928425925929</v>
      </c>
    </row>
    <row r="2370" spans="1:21" ht="60" x14ac:dyDescent="0.25">
      <c r="A2370">
        <v>2368</v>
      </c>
      <c r="B2370" s="3" t="s">
        <v>2369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52"/>
        <v>2.5000000000000001E-3</v>
      </c>
      <c r="P2370" s="7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10">
        <f t="shared" si="257"/>
        <v>42063.721817129626</v>
      </c>
      <c r="U2370" s="9">
        <f t="shared" si="258"/>
        <v>42108.680150462969</v>
      </c>
    </row>
    <row r="2371" spans="1:21" ht="60" x14ac:dyDescent="0.25">
      <c r="A2371">
        <v>2369</v>
      </c>
      <c r="B2371" s="3" t="s">
        <v>2370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59">E2371/D2371</f>
        <v>0</v>
      </c>
      <c r="P2371" s="7" t="e">
        <f t="shared" ref="P2371:P2434" si="260">E2371/L2371</f>
        <v>#DIV/0!</v>
      </c>
      <c r="Q2371" t="str">
        <f t="shared" ref="Q2371:Q2434" si="261">LEFT(N:N,SEARCH("/",N2371)-1)</f>
        <v>technology</v>
      </c>
      <c r="R2371" t="str">
        <f t="shared" ref="R2371:R2434" si="262">RIGHT(N2371,LEN(N2371)-SEARCH("/",N2371))</f>
        <v>web</v>
      </c>
      <c r="S2371" s="9">
        <f t="shared" ref="S2371:S2434" si="263">(((J2371/60)/60)/24)+DATE(1970,1,1)</f>
        <v>42380.812627314815</v>
      </c>
      <c r="T2371" s="10">
        <f t="shared" ref="T2371:T2434" si="264">S2371</f>
        <v>42380.812627314815</v>
      </c>
      <c r="U2371" s="9">
        <f t="shared" ref="U2371:U2434" si="265">(((I2371/60)/60)/24)+DATE(1970,1,1)</f>
        <v>42410.812627314815</v>
      </c>
    </row>
    <row r="2372" spans="1:21" ht="60" x14ac:dyDescent="0.25">
      <c r="A2372">
        <v>2370</v>
      </c>
      <c r="B2372" s="3" t="s">
        <v>2371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59"/>
        <v>3.2799999999999999E-3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10">
        <f t="shared" si="264"/>
        <v>41961.18913194444</v>
      </c>
      <c r="U2372" s="9">
        <f t="shared" si="265"/>
        <v>41991.18913194444</v>
      </c>
    </row>
    <row r="2373" spans="1:21" ht="60" x14ac:dyDescent="0.25">
      <c r="A2373">
        <v>2371</v>
      </c>
      <c r="B2373" s="3" t="s">
        <v>2372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59"/>
        <v>0</v>
      </c>
      <c r="P2373" s="7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10">
        <f t="shared" si="264"/>
        <v>42150.777731481481</v>
      </c>
      <c r="U2373" s="9">
        <f t="shared" si="265"/>
        <v>42180.777731481481</v>
      </c>
    </row>
    <row r="2374" spans="1:21" ht="60" x14ac:dyDescent="0.25">
      <c r="A2374">
        <v>2372</v>
      </c>
      <c r="B2374" s="3" t="s">
        <v>2373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59"/>
        <v>3.272727272727273E-2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10">
        <f t="shared" si="264"/>
        <v>42088.069108796291</v>
      </c>
      <c r="U2374" s="9">
        <f t="shared" si="265"/>
        <v>42118.069108796291</v>
      </c>
    </row>
    <row r="2375" spans="1:21" ht="30" x14ac:dyDescent="0.25">
      <c r="A2375">
        <v>2373</v>
      </c>
      <c r="B2375" s="3" t="s">
        <v>2374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59"/>
        <v>5.8823529411764708E-5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10">
        <f t="shared" si="264"/>
        <v>42215.662314814821</v>
      </c>
      <c r="U2375" s="9">
        <f t="shared" si="265"/>
        <v>42245.662314814821</v>
      </c>
    </row>
    <row r="2376" spans="1:21" ht="60" x14ac:dyDescent="0.25">
      <c r="A2376">
        <v>2374</v>
      </c>
      <c r="B2376" s="3" t="s">
        <v>2375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59"/>
        <v>4.5454545454545455E-4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10">
        <f t="shared" si="264"/>
        <v>42017.843287037031</v>
      </c>
      <c r="U2376" s="9">
        <f t="shared" si="265"/>
        <v>42047.843287037031</v>
      </c>
    </row>
    <row r="2377" spans="1:21" ht="60" x14ac:dyDescent="0.25">
      <c r="A2377">
        <v>2375</v>
      </c>
      <c r="B2377" s="3" t="s">
        <v>2376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59"/>
        <v>0</v>
      </c>
      <c r="P2377" s="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10">
        <f t="shared" si="264"/>
        <v>42592.836076388892</v>
      </c>
      <c r="U2377" s="9">
        <f t="shared" si="265"/>
        <v>42622.836076388892</v>
      </c>
    </row>
    <row r="2378" spans="1:21" ht="45" x14ac:dyDescent="0.25">
      <c r="A2378">
        <v>2376</v>
      </c>
      <c r="B2378" s="3" t="s">
        <v>2377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59"/>
        <v>0.10877666666666666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10">
        <f t="shared" si="264"/>
        <v>42318.925532407404</v>
      </c>
      <c r="U2378" s="9">
        <f t="shared" si="265"/>
        <v>42348.925532407404</v>
      </c>
    </row>
    <row r="2379" spans="1:21" ht="45" x14ac:dyDescent="0.25">
      <c r="A2379">
        <v>2377</v>
      </c>
      <c r="B2379" s="3" t="s">
        <v>2378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59"/>
        <v>0</v>
      </c>
      <c r="P2379" s="7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10">
        <f t="shared" si="264"/>
        <v>42669.870173611111</v>
      </c>
      <c r="U2379" s="9">
        <f t="shared" si="265"/>
        <v>42699.911840277782</v>
      </c>
    </row>
    <row r="2380" spans="1:21" ht="45" x14ac:dyDescent="0.25">
      <c r="A2380">
        <v>2378</v>
      </c>
      <c r="B2380" s="3" t="s">
        <v>2379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59"/>
        <v>0</v>
      </c>
      <c r="P2380" s="7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10">
        <f t="shared" si="264"/>
        <v>42213.013078703705</v>
      </c>
      <c r="U2380" s="9">
        <f t="shared" si="265"/>
        <v>42242.013078703705</v>
      </c>
    </row>
    <row r="2381" spans="1:21" ht="45" x14ac:dyDescent="0.25">
      <c r="A2381">
        <v>2379</v>
      </c>
      <c r="B2381" s="3" t="s">
        <v>2380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59"/>
        <v>0</v>
      </c>
      <c r="P2381" s="7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10">
        <f t="shared" si="264"/>
        <v>42237.016388888893</v>
      </c>
      <c r="U2381" s="9">
        <f t="shared" si="265"/>
        <v>42282.016388888893</v>
      </c>
    </row>
    <row r="2382" spans="1:21" ht="45" x14ac:dyDescent="0.25">
      <c r="A2382">
        <v>2380</v>
      </c>
      <c r="B2382" s="3" t="s">
        <v>2381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59"/>
        <v>3.6666666666666666E-3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10">
        <f t="shared" si="264"/>
        <v>42248.793310185181</v>
      </c>
      <c r="U2382" s="9">
        <f t="shared" si="265"/>
        <v>42278.793310185181</v>
      </c>
    </row>
    <row r="2383" spans="1:21" ht="45" x14ac:dyDescent="0.25">
      <c r="A2383">
        <v>2381</v>
      </c>
      <c r="B2383" s="3" t="s">
        <v>2382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59"/>
        <v>1.8193398957730169E-2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10">
        <f t="shared" si="264"/>
        <v>42074.935740740737</v>
      </c>
      <c r="U2383" s="9">
        <f t="shared" si="265"/>
        <v>42104.935740740737</v>
      </c>
    </row>
    <row r="2384" spans="1:21" ht="60" x14ac:dyDescent="0.25">
      <c r="A2384">
        <v>2382</v>
      </c>
      <c r="B2384" s="3" t="s">
        <v>2383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59"/>
        <v>2.5000000000000001E-2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10">
        <f t="shared" si="264"/>
        <v>42195.187534722223</v>
      </c>
      <c r="U2384" s="9">
        <f t="shared" si="265"/>
        <v>42220.187534722223</v>
      </c>
    </row>
    <row r="2385" spans="1:21" ht="60" x14ac:dyDescent="0.25">
      <c r="A2385">
        <v>2383</v>
      </c>
      <c r="B2385" s="3" t="s">
        <v>2384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59"/>
        <v>4.3499999999999997E-2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10">
        <f t="shared" si="264"/>
        <v>42027.056793981479</v>
      </c>
      <c r="U2385" s="9">
        <f t="shared" si="265"/>
        <v>42057.056793981479</v>
      </c>
    </row>
    <row r="2386" spans="1:21" ht="60" x14ac:dyDescent="0.25">
      <c r="A2386">
        <v>2384</v>
      </c>
      <c r="B2386" s="3" t="s">
        <v>2385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59"/>
        <v>8.0000000000000002E-3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10">
        <f t="shared" si="264"/>
        <v>41927.067627314813</v>
      </c>
      <c r="U2386" s="9">
        <f t="shared" si="265"/>
        <v>41957.109293981484</v>
      </c>
    </row>
    <row r="2387" spans="1:21" ht="60" x14ac:dyDescent="0.25">
      <c r="A2387">
        <v>2385</v>
      </c>
      <c r="B2387" s="3" t="s">
        <v>2386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59"/>
        <v>1.2123076923076924E-2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10">
        <f t="shared" si="264"/>
        <v>42191.70175925926</v>
      </c>
      <c r="U2387" s="9">
        <f t="shared" si="265"/>
        <v>42221.70175925926</v>
      </c>
    </row>
    <row r="2388" spans="1:21" ht="45" x14ac:dyDescent="0.25">
      <c r="A2388">
        <v>2386</v>
      </c>
      <c r="B2388" s="3" t="s">
        <v>2387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59"/>
        <v>0</v>
      </c>
      <c r="P2388" s="7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10">
        <f t="shared" si="264"/>
        <v>41954.838240740741</v>
      </c>
      <c r="U2388" s="9">
        <f t="shared" si="265"/>
        <v>42014.838240740741</v>
      </c>
    </row>
    <row r="2389" spans="1:21" ht="60" x14ac:dyDescent="0.25">
      <c r="A2389">
        <v>2387</v>
      </c>
      <c r="B2389" s="3" t="s">
        <v>2388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59"/>
        <v>6.8399999999999997E-3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10">
        <f t="shared" si="264"/>
        <v>42528.626620370371</v>
      </c>
      <c r="U2389" s="9">
        <f t="shared" si="265"/>
        <v>42573.626620370371</v>
      </c>
    </row>
    <row r="2390" spans="1:21" ht="60" x14ac:dyDescent="0.25">
      <c r="A2390">
        <v>2388</v>
      </c>
      <c r="B2390" s="3" t="s">
        <v>2389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59"/>
        <v>1.2513513513513513E-2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10">
        <f t="shared" si="264"/>
        <v>41989.853692129633</v>
      </c>
      <c r="U2390" s="9">
        <f t="shared" si="265"/>
        <v>42019.811805555553</v>
      </c>
    </row>
    <row r="2391" spans="1:21" ht="60" x14ac:dyDescent="0.25">
      <c r="A2391">
        <v>2389</v>
      </c>
      <c r="B2391" s="3" t="s">
        <v>2390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59"/>
        <v>1.8749999999999999E-3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10">
        <f t="shared" si="264"/>
        <v>42179.653379629628</v>
      </c>
      <c r="U2391" s="9">
        <f t="shared" si="265"/>
        <v>42210.915972222225</v>
      </c>
    </row>
    <row r="2392" spans="1:21" ht="60" x14ac:dyDescent="0.25">
      <c r="A2392">
        <v>2390</v>
      </c>
      <c r="B2392" s="3" t="s">
        <v>2391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59"/>
        <v>0</v>
      </c>
      <c r="P2392" s="7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10">
        <f t="shared" si="264"/>
        <v>41968.262314814812</v>
      </c>
      <c r="U2392" s="9">
        <f t="shared" si="265"/>
        <v>42008.262314814812</v>
      </c>
    </row>
    <row r="2393" spans="1:21" ht="30" x14ac:dyDescent="0.25">
      <c r="A2393">
        <v>2391</v>
      </c>
      <c r="B2393" s="3" t="s">
        <v>2392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59"/>
        <v>1.25E-3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10">
        <f t="shared" si="264"/>
        <v>42064.794490740736</v>
      </c>
      <c r="U2393" s="9">
        <f t="shared" si="265"/>
        <v>42094.752824074079</v>
      </c>
    </row>
    <row r="2394" spans="1:21" ht="60" x14ac:dyDescent="0.25">
      <c r="A2394">
        <v>2392</v>
      </c>
      <c r="B2394" s="3" t="s">
        <v>2393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59"/>
        <v>0</v>
      </c>
      <c r="P2394" s="7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10">
        <f t="shared" si="264"/>
        <v>42276.120636574073</v>
      </c>
      <c r="U2394" s="9">
        <f t="shared" si="265"/>
        <v>42306.120636574073</v>
      </c>
    </row>
    <row r="2395" spans="1:21" ht="60" x14ac:dyDescent="0.25">
      <c r="A2395">
        <v>2393</v>
      </c>
      <c r="B2395" s="3" t="s">
        <v>2394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59"/>
        <v>5.0000000000000001E-4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10">
        <f t="shared" si="264"/>
        <v>42194.648344907408</v>
      </c>
      <c r="U2395" s="9">
        <f t="shared" si="265"/>
        <v>42224.648344907408</v>
      </c>
    </row>
    <row r="2396" spans="1:21" ht="60" x14ac:dyDescent="0.25">
      <c r="A2396">
        <v>2394</v>
      </c>
      <c r="B2396" s="3" t="s">
        <v>2395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59"/>
        <v>5.9999999999999995E-4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10">
        <f t="shared" si="264"/>
        <v>42031.362187499995</v>
      </c>
      <c r="U2396" s="9">
        <f t="shared" si="265"/>
        <v>42061.362187499995</v>
      </c>
    </row>
    <row r="2397" spans="1:21" ht="45" x14ac:dyDescent="0.25">
      <c r="A2397">
        <v>2395</v>
      </c>
      <c r="B2397" s="3" t="s">
        <v>2396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59"/>
        <v>0</v>
      </c>
      <c r="P2397" s="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10">
        <f t="shared" si="264"/>
        <v>42717.121377314819</v>
      </c>
      <c r="U2397" s="9">
        <f t="shared" si="265"/>
        <v>42745.372916666667</v>
      </c>
    </row>
    <row r="2398" spans="1:21" ht="45" x14ac:dyDescent="0.25">
      <c r="A2398">
        <v>2396</v>
      </c>
      <c r="B2398" s="3" t="s">
        <v>2397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59"/>
        <v>2E-3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10">
        <f t="shared" si="264"/>
        <v>42262.849050925928</v>
      </c>
      <c r="U2398" s="9">
        <f t="shared" si="265"/>
        <v>42292.849050925928</v>
      </c>
    </row>
    <row r="2399" spans="1:21" ht="60" x14ac:dyDescent="0.25">
      <c r="A2399">
        <v>2397</v>
      </c>
      <c r="B2399" s="3" t="s">
        <v>2398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59"/>
        <v>0</v>
      </c>
      <c r="P2399" s="7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10">
        <f t="shared" si="264"/>
        <v>41976.88490740741</v>
      </c>
      <c r="U2399" s="9">
        <f t="shared" si="265"/>
        <v>42006.88490740741</v>
      </c>
    </row>
    <row r="2400" spans="1:21" ht="60" x14ac:dyDescent="0.25">
      <c r="A2400">
        <v>2398</v>
      </c>
      <c r="B2400" s="3" t="s">
        <v>2399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59"/>
        <v>0</v>
      </c>
      <c r="P2400" s="7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10">
        <f t="shared" si="264"/>
        <v>42157.916481481487</v>
      </c>
      <c r="U2400" s="9">
        <f t="shared" si="265"/>
        <v>42187.916481481487</v>
      </c>
    </row>
    <row r="2401" spans="1:21" ht="45" x14ac:dyDescent="0.25">
      <c r="A2401">
        <v>2399</v>
      </c>
      <c r="B2401" s="3" t="s">
        <v>2400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59"/>
        <v>0</v>
      </c>
      <c r="P2401" s="7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10">
        <f t="shared" si="264"/>
        <v>41956.853078703702</v>
      </c>
      <c r="U2401" s="9">
        <f t="shared" si="265"/>
        <v>41991.853078703702</v>
      </c>
    </row>
    <row r="2402" spans="1:21" ht="60" x14ac:dyDescent="0.25">
      <c r="A2402">
        <v>2400</v>
      </c>
      <c r="B2402" s="3" t="s">
        <v>2401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59"/>
        <v>0</v>
      </c>
      <c r="P2402" s="7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10">
        <f t="shared" si="264"/>
        <v>42444.268101851849</v>
      </c>
      <c r="U2402" s="9">
        <f t="shared" si="265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59"/>
        <v>7.1785714285714283E-3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10">
        <f t="shared" si="264"/>
        <v>42374.822870370372</v>
      </c>
      <c r="U2403" s="9">
        <f t="shared" si="265"/>
        <v>42434.822870370372</v>
      </c>
    </row>
    <row r="2404" spans="1:21" ht="30" hidden="1" x14ac:dyDescent="0.25">
      <c r="A2404">
        <v>2402</v>
      </c>
      <c r="B2404" s="3" t="s">
        <v>2403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59"/>
        <v>4.3333333333333331E-3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10">
        <f t="shared" si="264"/>
        <v>42107.679756944446</v>
      </c>
      <c r="U2404" s="9">
        <f t="shared" si="265"/>
        <v>42137.679756944446</v>
      </c>
    </row>
    <row r="2405" spans="1:21" ht="45" hidden="1" x14ac:dyDescent="0.25">
      <c r="A2405">
        <v>2403</v>
      </c>
      <c r="B2405" s="3" t="s">
        <v>2404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59"/>
        <v>0.16833333333333333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10">
        <f t="shared" si="264"/>
        <v>42399.882615740738</v>
      </c>
      <c r="U2405" s="9">
        <f t="shared" si="265"/>
        <v>42459.840949074074</v>
      </c>
    </row>
    <row r="2406" spans="1:21" ht="60" hidden="1" x14ac:dyDescent="0.25">
      <c r="A2406">
        <v>2404</v>
      </c>
      <c r="B2406" s="3" t="s">
        <v>2405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59"/>
        <v>0</v>
      </c>
      <c r="P2406" s="7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10">
        <f t="shared" si="264"/>
        <v>42342.03943287037</v>
      </c>
      <c r="U2406" s="9">
        <f t="shared" si="265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59"/>
        <v>0.22520000000000001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10">
        <f t="shared" si="264"/>
        <v>42595.585358796292</v>
      </c>
      <c r="U2407" s="9">
        <f t="shared" si="265"/>
        <v>42616.585358796292</v>
      </c>
    </row>
    <row r="2408" spans="1:21" ht="45" hidden="1" x14ac:dyDescent="0.25">
      <c r="A2408">
        <v>2406</v>
      </c>
      <c r="B2408" s="3" t="s">
        <v>2407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59"/>
        <v>0.41384615384615386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10">
        <f t="shared" si="264"/>
        <v>41983.110995370371</v>
      </c>
      <c r="U2408" s="9">
        <f t="shared" si="265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59"/>
        <v>0.25259090909090909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10">
        <f t="shared" si="264"/>
        <v>42082.575555555552</v>
      </c>
      <c r="U2409" s="9">
        <f t="shared" si="265"/>
        <v>42105.25</v>
      </c>
    </row>
    <row r="2410" spans="1:21" ht="45" hidden="1" x14ac:dyDescent="0.25">
      <c r="A2410">
        <v>2408</v>
      </c>
      <c r="B2410" s="3" t="s">
        <v>2409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59"/>
        <v>2E-3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10">
        <f t="shared" si="264"/>
        <v>41919.140706018516</v>
      </c>
      <c r="U2410" s="9">
        <f t="shared" si="265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59"/>
        <v>1.84E-2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10">
        <f t="shared" si="264"/>
        <v>42204.875868055555</v>
      </c>
      <c r="U2411" s="9">
        <f t="shared" si="265"/>
        <v>42234.875868055555</v>
      </c>
    </row>
    <row r="2412" spans="1:21" ht="60" hidden="1" x14ac:dyDescent="0.25">
      <c r="A2412">
        <v>2410</v>
      </c>
      <c r="B2412" s="3" t="s">
        <v>2411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59"/>
        <v>0</v>
      </c>
      <c r="P2412" s="7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10">
        <f t="shared" si="264"/>
        <v>42224.408275462964</v>
      </c>
      <c r="U2412" s="9">
        <f t="shared" si="265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59"/>
        <v>6.0400000000000002E-3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10">
        <f t="shared" si="264"/>
        <v>42211.732430555552</v>
      </c>
      <c r="U2413" s="9">
        <f t="shared" si="265"/>
        <v>42241.732430555552</v>
      </c>
    </row>
    <row r="2414" spans="1:21" ht="60" hidden="1" x14ac:dyDescent="0.25">
      <c r="A2414">
        <v>2412</v>
      </c>
      <c r="B2414" s="3" t="s">
        <v>2413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59"/>
        <v>0</v>
      </c>
      <c r="P2414" s="7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10">
        <f t="shared" si="264"/>
        <v>42655.736956018518</v>
      </c>
      <c r="U2414" s="9">
        <f t="shared" si="265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59"/>
        <v>8.3333333333333332E-3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10">
        <f t="shared" si="264"/>
        <v>41760.10974537037</v>
      </c>
      <c r="U2415" s="9">
        <f t="shared" si="265"/>
        <v>41790.979166666664</v>
      </c>
    </row>
    <row r="2416" spans="1:21" ht="60" hidden="1" x14ac:dyDescent="0.25">
      <c r="A2416">
        <v>2414</v>
      </c>
      <c r="B2416" s="3" t="s">
        <v>2415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59"/>
        <v>3.0666666666666665E-2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10">
        <f t="shared" si="264"/>
        <v>42198.695138888885</v>
      </c>
      <c r="U2416" s="9">
        <f t="shared" si="265"/>
        <v>42238.165972222225</v>
      </c>
    </row>
    <row r="2417" spans="1:21" ht="45" hidden="1" x14ac:dyDescent="0.25">
      <c r="A2417">
        <v>2415</v>
      </c>
      <c r="B2417" s="3" t="s">
        <v>2416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59"/>
        <v>5.5833333333333334E-3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10">
        <f t="shared" si="264"/>
        <v>42536.862800925926</v>
      </c>
      <c r="U2417" s="9">
        <f t="shared" si="265"/>
        <v>42566.862800925926</v>
      </c>
    </row>
    <row r="2418" spans="1:21" ht="60" hidden="1" x14ac:dyDescent="0.25">
      <c r="A2418">
        <v>2416</v>
      </c>
      <c r="B2418" s="3" t="s">
        <v>2417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59"/>
        <v>2.5000000000000001E-4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10">
        <f t="shared" si="264"/>
        <v>42019.737766203703</v>
      </c>
      <c r="U2418" s="9">
        <f t="shared" si="265"/>
        <v>42077.625</v>
      </c>
    </row>
    <row r="2419" spans="1:21" ht="60" hidden="1" x14ac:dyDescent="0.25">
      <c r="A2419">
        <v>2417</v>
      </c>
      <c r="B2419" s="3" t="s">
        <v>2418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59"/>
        <v>0</v>
      </c>
      <c r="P2419" s="7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10">
        <f t="shared" si="264"/>
        <v>41831.884108796294</v>
      </c>
      <c r="U2419" s="9">
        <f t="shared" si="265"/>
        <v>41861.884108796294</v>
      </c>
    </row>
    <row r="2420" spans="1:21" hidden="1" x14ac:dyDescent="0.25">
      <c r="A2420">
        <v>2418</v>
      </c>
      <c r="B2420" s="3" t="s">
        <v>2419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59"/>
        <v>2.0000000000000001E-4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10">
        <f t="shared" si="264"/>
        <v>42027.856990740736</v>
      </c>
      <c r="U2420" s="9">
        <f t="shared" si="265"/>
        <v>42087.815324074079</v>
      </c>
    </row>
    <row r="2421" spans="1:21" ht="60" hidden="1" x14ac:dyDescent="0.25">
      <c r="A2421">
        <v>2419</v>
      </c>
      <c r="B2421" s="3" t="s">
        <v>2420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59"/>
        <v>0</v>
      </c>
      <c r="P2421" s="7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10">
        <f t="shared" si="264"/>
        <v>41993.738298611104</v>
      </c>
      <c r="U2421" s="9">
        <f t="shared" si="265"/>
        <v>42053.738298611104</v>
      </c>
    </row>
    <row r="2422" spans="1:21" ht="45" hidden="1" x14ac:dyDescent="0.25">
      <c r="A2422">
        <v>2420</v>
      </c>
      <c r="B2422" s="3" t="s">
        <v>2421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59"/>
        <v>0.14825133372851215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10">
        <f t="shared" si="264"/>
        <v>41893.028877314813</v>
      </c>
      <c r="U2422" s="9">
        <f t="shared" si="265"/>
        <v>41953.070543981477</v>
      </c>
    </row>
    <row r="2423" spans="1:21" ht="30" hidden="1" x14ac:dyDescent="0.25">
      <c r="A2423">
        <v>2421</v>
      </c>
      <c r="B2423" s="3" t="s">
        <v>2422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59"/>
        <v>1.6666666666666666E-4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10">
        <f t="shared" si="264"/>
        <v>42026.687453703707</v>
      </c>
      <c r="U2423" s="9">
        <f t="shared" si="265"/>
        <v>42056.687453703707</v>
      </c>
    </row>
    <row r="2424" spans="1:21" ht="30" hidden="1" x14ac:dyDescent="0.25">
      <c r="A2424">
        <v>2422</v>
      </c>
      <c r="B2424" s="3" t="s">
        <v>2423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59"/>
        <v>2E-3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10">
        <f t="shared" si="264"/>
        <v>42044.724953703699</v>
      </c>
      <c r="U2424" s="9">
        <f t="shared" si="265"/>
        <v>42074.683287037042</v>
      </c>
    </row>
    <row r="2425" spans="1:21" ht="45" hidden="1" x14ac:dyDescent="0.25">
      <c r="A2425">
        <v>2423</v>
      </c>
      <c r="B2425" s="3" t="s">
        <v>2424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59"/>
        <v>1.3333333333333334E-4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10">
        <f t="shared" si="264"/>
        <v>41974.704745370371</v>
      </c>
      <c r="U2425" s="9">
        <f t="shared" si="265"/>
        <v>42004.704745370371</v>
      </c>
    </row>
    <row r="2426" spans="1:21" ht="30" hidden="1" x14ac:dyDescent="0.25">
      <c r="A2426">
        <v>2424</v>
      </c>
      <c r="B2426" s="3" t="s">
        <v>2425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59"/>
        <v>1.24E-2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10">
        <f t="shared" si="264"/>
        <v>41909.892453703702</v>
      </c>
      <c r="U2426" s="9">
        <f t="shared" si="265"/>
        <v>41939.892453703702</v>
      </c>
    </row>
    <row r="2427" spans="1:21" ht="60" hidden="1" x14ac:dyDescent="0.25">
      <c r="A2427">
        <v>2425</v>
      </c>
      <c r="B2427" s="3" t="s">
        <v>2426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59"/>
        <v>2.8571428571428574E-4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10">
        <f t="shared" si="264"/>
        <v>42502.913761574076</v>
      </c>
      <c r="U2427" s="9">
        <f t="shared" si="265"/>
        <v>42517.919444444444</v>
      </c>
    </row>
    <row r="2428" spans="1:21" ht="45" hidden="1" x14ac:dyDescent="0.25">
      <c r="A2428">
        <v>2426</v>
      </c>
      <c r="B2428" s="3" t="s">
        <v>2427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59"/>
        <v>0</v>
      </c>
      <c r="P2428" s="7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10">
        <f t="shared" si="264"/>
        <v>42164.170046296291</v>
      </c>
      <c r="U2428" s="9">
        <f t="shared" si="265"/>
        <v>42224.170046296291</v>
      </c>
    </row>
    <row r="2429" spans="1:21" ht="30" hidden="1" x14ac:dyDescent="0.25">
      <c r="A2429">
        <v>2427</v>
      </c>
      <c r="B2429" s="3" t="s">
        <v>2428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59"/>
        <v>2.0000000000000002E-5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10">
        <f t="shared" si="264"/>
        <v>42412.318668981476</v>
      </c>
      <c r="U2429" s="9">
        <f t="shared" si="265"/>
        <v>42452.277002314819</v>
      </c>
    </row>
    <row r="2430" spans="1:21" ht="45" hidden="1" x14ac:dyDescent="0.25">
      <c r="A2430">
        <v>2428</v>
      </c>
      <c r="B2430" s="3" t="s">
        <v>2429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59"/>
        <v>2.8571428571428571E-5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10">
        <f t="shared" si="264"/>
        <v>42045.784155092595</v>
      </c>
      <c r="U2430" s="9">
        <f t="shared" si="265"/>
        <v>42075.742488425924</v>
      </c>
    </row>
    <row r="2431" spans="1:21" ht="45" hidden="1" x14ac:dyDescent="0.25">
      <c r="A2431">
        <v>2429</v>
      </c>
      <c r="B2431" s="3" t="s">
        <v>2430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59"/>
        <v>1.4321428571428572E-2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10">
        <f t="shared" si="264"/>
        <v>42734.879236111112</v>
      </c>
      <c r="U2431" s="9">
        <f t="shared" si="265"/>
        <v>42771.697222222225</v>
      </c>
    </row>
    <row r="2432" spans="1:21" ht="60" hidden="1" x14ac:dyDescent="0.25">
      <c r="A2432">
        <v>2430</v>
      </c>
      <c r="B2432" s="3" t="s">
        <v>2431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59"/>
        <v>7.0000000000000001E-3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10">
        <f t="shared" si="264"/>
        <v>42382.130833333329</v>
      </c>
      <c r="U2432" s="9">
        <f t="shared" si="265"/>
        <v>42412.130833333329</v>
      </c>
    </row>
    <row r="2433" spans="1:21" ht="30" hidden="1" x14ac:dyDescent="0.25">
      <c r="A2433">
        <v>2431</v>
      </c>
      <c r="B2433" s="3" t="s">
        <v>2432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59"/>
        <v>2.0000000000000002E-5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10">
        <f t="shared" si="264"/>
        <v>42489.099687499998</v>
      </c>
      <c r="U2433" s="9">
        <f t="shared" si="265"/>
        <v>42549.099687499998</v>
      </c>
    </row>
    <row r="2434" spans="1:21" ht="45" hidden="1" x14ac:dyDescent="0.25">
      <c r="A2434">
        <v>2432</v>
      </c>
      <c r="B2434" s="3" t="s">
        <v>2433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59"/>
        <v>1.4285714285714287E-4</v>
      </c>
      <c r="P2434" s="7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10">
        <f t="shared" si="264"/>
        <v>42041.218715277777</v>
      </c>
      <c r="U2434" s="9">
        <f t="shared" si="265"/>
        <v>42071.218715277777</v>
      </c>
    </row>
    <row r="2435" spans="1:21" ht="60" hidden="1" x14ac:dyDescent="0.25">
      <c r="A2435">
        <v>2433</v>
      </c>
      <c r="B2435" s="3" t="s">
        <v>2434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66">E2435/D2435</f>
        <v>0</v>
      </c>
      <c r="P2435" s="7" t="e">
        <f t="shared" ref="P2435:P2498" si="267">E2435/L2435</f>
        <v>#DIV/0!</v>
      </c>
      <c r="Q2435" t="str">
        <f t="shared" ref="Q2435:Q2498" si="268">LEFT(N:N,SEARCH("/",N2435)-1)</f>
        <v>food</v>
      </c>
      <c r="R2435" t="str">
        <f t="shared" ref="R2435:R2498" si="269">RIGHT(N2435,LEN(N2435)-SEARCH("/",N2435))</f>
        <v>food trucks</v>
      </c>
      <c r="S2435" s="9">
        <f t="shared" ref="S2435:S2498" si="270">(((J2435/60)/60)/24)+DATE(1970,1,1)</f>
        <v>42397.89980324074</v>
      </c>
      <c r="T2435" s="10">
        <f t="shared" ref="T2435:T2498" si="271">S2435</f>
        <v>42397.89980324074</v>
      </c>
      <c r="U2435" s="9">
        <f t="shared" ref="U2435:U2498" si="272">(((I2435/60)/60)/24)+DATE(1970,1,1)</f>
        <v>42427.89980324074</v>
      </c>
    </row>
    <row r="2436" spans="1:21" ht="60" hidden="1" x14ac:dyDescent="0.25">
      <c r="A2436">
        <v>2434</v>
      </c>
      <c r="B2436" s="3" t="s">
        <v>2435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66"/>
        <v>1.2999999999999999E-3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10">
        <f t="shared" si="271"/>
        <v>42180.18604166666</v>
      </c>
      <c r="U2436" s="9">
        <f t="shared" si="272"/>
        <v>42220.18604166666</v>
      </c>
    </row>
    <row r="2437" spans="1:21" ht="45" hidden="1" x14ac:dyDescent="0.25">
      <c r="A2437">
        <v>2435</v>
      </c>
      <c r="B2437" s="3" t="s">
        <v>2436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66"/>
        <v>4.8960000000000002E-3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10">
        <f t="shared" si="271"/>
        <v>42252.277615740735</v>
      </c>
      <c r="U2437" s="9">
        <f t="shared" si="272"/>
        <v>42282.277615740735</v>
      </c>
    </row>
    <row r="2438" spans="1:21" ht="60" hidden="1" x14ac:dyDescent="0.25">
      <c r="A2438">
        <v>2436</v>
      </c>
      <c r="B2438" s="3" t="s">
        <v>2437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66"/>
        <v>3.8461538461538462E-4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10">
        <f t="shared" si="271"/>
        <v>42338.615393518514</v>
      </c>
      <c r="U2438" s="9">
        <f t="shared" si="272"/>
        <v>42398.615393518514</v>
      </c>
    </row>
    <row r="2439" spans="1:21" ht="45" hidden="1" x14ac:dyDescent="0.25">
      <c r="A2439">
        <v>2437</v>
      </c>
      <c r="B2439" s="3" t="s">
        <v>2438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66"/>
        <v>0</v>
      </c>
      <c r="P2439" s="7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10">
        <f t="shared" si="271"/>
        <v>42031.965138888889</v>
      </c>
      <c r="U2439" s="9">
        <f t="shared" si="272"/>
        <v>42080.75</v>
      </c>
    </row>
    <row r="2440" spans="1:21" ht="60" hidden="1" x14ac:dyDescent="0.25">
      <c r="A2440">
        <v>2438</v>
      </c>
      <c r="B2440" s="3" t="s">
        <v>2439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66"/>
        <v>3.3333333333333335E-3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10">
        <f t="shared" si="271"/>
        <v>42285.91506944444</v>
      </c>
      <c r="U2440" s="9">
        <f t="shared" si="272"/>
        <v>42345.956736111111</v>
      </c>
    </row>
    <row r="2441" spans="1:21" ht="60" hidden="1" x14ac:dyDescent="0.25">
      <c r="A2441">
        <v>2439</v>
      </c>
      <c r="B2441" s="3" t="s">
        <v>2440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66"/>
        <v>0</v>
      </c>
      <c r="P2441" s="7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10">
        <f t="shared" si="271"/>
        <v>42265.818622685183</v>
      </c>
      <c r="U2441" s="9">
        <f t="shared" si="272"/>
        <v>42295.818622685183</v>
      </c>
    </row>
    <row r="2442" spans="1:21" ht="30" hidden="1" x14ac:dyDescent="0.25">
      <c r="A2442">
        <v>2440</v>
      </c>
      <c r="B2442" s="3" t="s">
        <v>2441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66"/>
        <v>2E-3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10">
        <f t="shared" si="271"/>
        <v>42383.899456018517</v>
      </c>
      <c r="U2442" s="9">
        <f t="shared" si="272"/>
        <v>42413.899456018517</v>
      </c>
    </row>
    <row r="2443" spans="1:21" ht="30" hidden="1" x14ac:dyDescent="0.25">
      <c r="A2443">
        <v>2441</v>
      </c>
      <c r="B2443" s="3" t="s">
        <v>2442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66"/>
        <v>1.0788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10">
        <f t="shared" si="271"/>
        <v>42187.125625000001</v>
      </c>
      <c r="U2443" s="9">
        <f t="shared" si="272"/>
        <v>42208.207638888889</v>
      </c>
    </row>
    <row r="2444" spans="1:21" ht="30" hidden="1" x14ac:dyDescent="0.25">
      <c r="A2444">
        <v>2442</v>
      </c>
      <c r="B2444" s="3" t="s">
        <v>2443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66"/>
        <v>1.2594166666666666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10">
        <f t="shared" si="271"/>
        <v>42052.666990740734</v>
      </c>
      <c r="U2444" s="9">
        <f t="shared" si="272"/>
        <v>42082.625324074077</v>
      </c>
    </row>
    <row r="2445" spans="1:21" ht="60" hidden="1" x14ac:dyDescent="0.25">
      <c r="A2445">
        <v>2443</v>
      </c>
      <c r="B2445" s="3" t="s">
        <v>2444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66"/>
        <v>2.0251494999999999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10">
        <f t="shared" si="271"/>
        <v>41836.625254629631</v>
      </c>
      <c r="U2445" s="9">
        <f t="shared" si="272"/>
        <v>41866.625254629631</v>
      </c>
    </row>
    <row r="2446" spans="1:21" ht="60" hidden="1" x14ac:dyDescent="0.25">
      <c r="A2446">
        <v>2444</v>
      </c>
      <c r="B2446" s="3" t="s">
        <v>2445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66"/>
        <v>1.0860000000000001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10">
        <f t="shared" si="271"/>
        <v>42485.754525462966</v>
      </c>
      <c r="U2446" s="9">
        <f t="shared" si="272"/>
        <v>42515.754525462966</v>
      </c>
    </row>
    <row r="2447" spans="1:21" ht="60" hidden="1" x14ac:dyDescent="0.25">
      <c r="A2447">
        <v>2445</v>
      </c>
      <c r="B2447" s="3" t="s">
        <v>2446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66"/>
        <v>1.728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10">
        <f t="shared" si="271"/>
        <v>42243.190057870372</v>
      </c>
      <c r="U2447" s="9">
        <f t="shared" si="272"/>
        <v>42273.190057870372</v>
      </c>
    </row>
    <row r="2448" spans="1:21" ht="60" hidden="1" x14ac:dyDescent="0.25">
      <c r="A2448">
        <v>2446</v>
      </c>
      <c r="B2448" s="3" t="s">
        <v>2447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66"/>
        <v>1.6798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10">
        <f t="shared" si="271"/>
        <v>42670.602673611109</v>
      </c>
      <c r="U2448" s="9">
        <f t="shared" si="272"/>
        <v>42700.64434027778</v>
      </c>
    </row>
    <row r="2449" spans="1:21" ht="60" hidden="1" x14ac:dyDescent="0.25">
      <c r="A2449">
        <v>2447</v>
      </c>
      <c r="B2449" s="3" t="s">
        <v>2448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66"/>
        <v>4.2720000000000002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10">
        <f t="shared" si="271"/>
        <v>42654.469826388886</v>
      </c>
      <c r="U2449" s="9">
        <f t="shared" si="272"/>
        <v>42686.166666666672</v>
      </c>
    </row>
    <row r="2450" spans="1:21" ht="60" hidden="1" x14ac:dyDescent="0.25">
      <c r="A2450">
        <v>2448</v>
      </c>
      <c r="B2450" s="3" t="s">
        <v>2449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66"/>
        <v>1.075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10">
        <f t="shared" si="271"/>
        <v>42607.316122685181</v>
      </c>
      <c r="U2450" s="9">
        <f t="shared" si="272"/>
        <v>42613.233333333337</v>
      </c>
    </row>
    <row r="2451" spans="1:21" ht="45" hidden="1" x14ac:dyDescent="0.25">
      <c r="A2451">
        <v>2449</v>
      </c>
      <c r="B2451" s="3" t="s">
        <v>2450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66"/>
        <v>1.08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10">
        <f t="shared" si="271"/>
        <v>41943.142534722225</v>
      </c>
      <c r="U2451" s="9">
        <f t="shared" si="272"/>
        <v>41973.184201388889</v>
      </c>
    </row>
    <row r="2452" spans="1:21" ht="60" hidden="1" x14ac:dyDescent="0.25">
      <c r="A2452">
        <v>2450</v>
      </c>
      <c r="B2452" s="3" t="s">
        <v>2451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66"/>
        <v>1.0153353333333335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10">
        <f t="shared" si="271"/>
        <v>41902.07240740741</v>
      </c>
      <c r="U2452" s="9">
        <f t="shared" si="272"/>
        <v>41940.132638888892</v>
      </c>
    </row>
    <row r="2453" spans="1:21" ht="60" hidden="1" x14ac:dyDescent="0.25">
      <c r="A2453">
        <v>2451</v>
      </c>
      <c r="B2453" s="3" t="s">
        <v>2452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66"/>
        <v>1.1545000000000001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10">
        <f t="shared" si="271"/>
        <v>42779.908449074079</v>
      </c>
      <c r="U2453" s="9">
        <f t="shared" si="272"/>
        <v>42799.908449074079</v>
      </c>
    </row>
    <row r="2454" spans="1:21" ht="60" hidden="1" x14ac:dyDescent="0.25">
      <c r="A2454">
        <v>2452</v>
      </c>
      <c r="B2454" s="3" t="s">
        <v>2453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66"/>
        <v>1.335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10">
        <f t="shared" si="271"/>
        <v>42338.84375</v>
      </c>
      <c r="U2454" s="9">
        <f t="shared" si="272"/>
        <v>42367.958333333328</v>
      </c>
    </row>
    <row r="2455" spans="1:21" ht="60" hidden="1" x14ac:dyDescent="0.25">
      <c r="A2455">
        <v>2453</v>
      </c>
      <c r="B2455" s="3" t="s">
        <v>2454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66"/>
        <v>1.5469999999999999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10">
        <f t="shared" si="271"/>
        <v>42738.692233796297</v>
      </c>
      <c r="U2455" s="9">
        <f t="shared" si="272"/>
        <v>42768.692233796297</v>
      </c>
    </row>
    <row r="2456" spans="1:21" ht="45" hidden="1" x14ac:dyDescent="0.25">
      <c r="A2456">
        <v>2454</v>
      </c>
      <c r="B2456" s="3" t="s">
        <v>2455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66"/>
        <v>1.0084571428571429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10">
        <f t="shared" si="271"/>
        <v>42770.201481481476</v>
      </c>
      <c r="U2456" s="9">
        <f t="shared" si="272"/>
        <v>42805.201481481476</v>
      </c>
    </row>
    <row r="2457" spans="1:21" ht="45" hidden="1" x14ac:dyDescent="0.25">
      <c r="A2457">
        <v>2455</v>
      </c>
      <c r="B2457" s="3" t="s">
        <v>2456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66"/>
        <v>1.82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10">
        <f t="shared" si="271"/>
        <v>42452.781828703708</v>
      </c>
      <c r="U2457" s="9">
        <f t="shared" si="272"/>
        <v>42480.781828703708</v>
      </c>
    </row>
    <row r="2458" spans="1:21" ht="45" hidden="1" x14ac:dyDescent="0.25">
      <c r="A2458">
        <v>2456</v>
      </c>
      <c r="B2458" s="3" t="s">
        <v>2457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66"/>
        <v>1.8086666666666666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10">
        <f t="shared" si="271"/>
        <v>42761.961099537039</v>
      </c>
      <c r="U2458" s="9">
        <f t="shared" si="272"/>
        <v>42791.961099537039</v>
      </c>
    </row>
    <row r="2459" spans="1:21" ht="45" hidden="1" x14ac:dyDescent="0.25">
      <c r="A2459">
        <v>2457</v>
      </c>
      <c r="B2459" s="3" t="s">
        <v>2458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66"/>
        <v>1.0230434782608695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10">
        <f t="shared" si="271"/>
        <v>42423.602500000001</v>
      </c>
      <c r="U2459" s="9">
        <f t="shared" si="272"/>
        <v>42453.560833333337</v>
      </c>
    </row>
    <row r="2460" spans="1:21" ht="60" hidden="1" x14ac:dyDescent="0.25">
      <c r="A2460">
        <v>2458</v>
      </c>
      <c r="B2460" s="3" t="s">
        <v>2459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66"/>
        <v>1.1017999999999999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10">
        <f t="shared" si="271"/>
        <v>42495.871736111112</v>
      </c>
      <c r="U2460" s="9">
        <f t="shared" si="272"/>
        <v>42530.791666666672</v>
      </c>
    </row>
    <row r="2461" spans="1:21" ht="60" hidden="1" x14ac:dyDescent="0.25">
      <c r="A2461">
        <v>2459</v>
      </c>
      <c r="B2461" s="3" t="s">
        <v>2460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66"/>
        <v>1.0225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10">
        <f t="shared" si="271"/>
        <v>42407.637557870374</v>
      </c>
      <c r="U2461" s="9">
        <f t="shared" si="272"/>
        <v>42452.595891203702</v>
      </c>
    </row>
    <row r="2462" spans="1:21" ht="60" hidden="1" x14ac:dyDescent="0.25">
      <c r="A2462">
        <v>2460</v>
      </c>
      <c r="B2462" s="3" t="s">
        <v>2461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66"/>
        <v>1.0078823529411765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10">
        <f t="shared" si="271"/>
        <v>42704.187118055561</v>
      </c>
      <c r="U2462" s="9">
        <f t="shared" si="272"/>
        <v>42738.178472222222</v>
      </c>
    </row>
    <row r="2463" spans="1:21" ht="60" hidden="1" x14ac:dyDescent="0.25">
      <c r="A2463">
        <v>2461</v>
      </c>
      <c r="B2463" s="3" t="s">
        <v>2462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66"/>
        <v>1.038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10">
        <f t="shared" si="271"/>
        <v>40784.012696759259</v>
      </c>
      <c r="U2463" s="9">
        <f t="shared" si="272"/>
        <v>40817.125</v>
      </c>
    </row>
    <row r="2464" spans="1:21" ht="60" hidden="1" x14ac:dyDescent="0.25">
      <c r="A2464">
        <v>2462</v>
      </c>
      <c r="B2464" s="3" t="s">
        <v>2463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66"/>
        <v>1.1070833333333334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10">
        <f t="shared" si="271"/>
        <v>41089.186296296299</v>
      </c>
      <c r="U2464" s="9">
        <f t="shared" si="272"/>
        <v>41109.186296296299</v>
      </c>
    </row>
    <row r="2465" spans="1:21" ht="30" hidden="1" x14ac:dyDescent="0.25">
      <c r="A2465">
        <v>2463</v>
      </c>
      <c r="B2465" s="3" t="s">
        <v>2464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66"/>
        <v>1.1625000000000001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10">
        <f t="shared" si="271"/>
        <v>41341.111400462964</v>
      </c>
      <c r="U2465" s="9">
        <f t="shared" si="272"/>
        <v>41380.791666666664</v>
      </c>
    </row>
    <row r="2466" spans="1:21" ht="45" hidden="1" x14ac:dyDescent="0.25">
      <c r="A2466">
        <v>2464</v>
      </c>
      <c r="B2466" s="3" t="s">
        <v>2465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66"/>
        <v>1.111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10">
        <f t="shared" si="271"/>
        <v>42248.90042824074</v>
      </c>
      <c r="U2466" s="9">
        <f t="shared" si="272"/>
        <v>42277.811805555553</v>
      </c>
    </row>
    <row r="2467" spans="1:21" ht="45" hidden="1" x14ac:dyDescent="0.25">
      <c r="A2467">
        <v>2465</v>
      </c>
      <c r="B2467" s="3" t="s">
        <v>2466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66"/>
        <v>1.8014285714285714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10">
        <f t="shared" si="271"/>
        <v>41145.719305555554</v>
      </c>
      <c r="U2467" s="9">
        <f t="shared" si="272"/>
        <v>41175.719305555554</v>
      </c>
    </row>
    <row r="2468" spans="1:21" ht="45" hidden="1" x14ac:dyDescent="0.25">
      <c r="A2468">
        <v>2466</v>
      </c>
      <c r="B2468" s="3" t="s">
        <v>2467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66"/>
        <v>1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10">
        <f t="shared" si="271"/>
        <v>41373.102465277778</v>
      </c>
      <c r="U2468" s="9">
        <f t="shared" si="272"/>
        <v>41403.102465277778</v>
      </c>
    </row>
    <row r="2469" spans="1:21" ht="45" hidden="1" x14ac:dyDescent="0.25">
      <c r="A2469">
        <v>2467</v>
      </c>
      <c r="B2469" s="3" t="s">
        <v>2468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66"/>
        <v>1.1850000000000001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10">
        <f t="shared" si="271"/>
        <v>41025.874201388891</v>
      </c>
      <c r="U2469" s="9">
        <f t="shared" si="272"/>
        <v>41039.708333333336</v>
      </c>
    </row>
    <row r="2470" spans="1:21" ht="45" hidden="1" x14ac:dyDescent="0.25">
      <c r="A2470">
        <v>2468</v>
      </c>
      <c r="B2470" s="3" t="s">
        <v>2469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66"/>
        <v>1.0721700000000001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10">
        <f t="shared" si="271"/>
        <v>41174.154178240737</v>
      </c>
      <c r="U2470" s="9">
        <f t="shared" si="272"/>
        <v>41210.208333333336</v>
      </c>
    </row>
    <row r="2471" spans="1:21" ht="60" hidden="1" x14ac:dyDescent="0.25">
      <c r="A2471">
        <v>2469</v>
      </c>
      <c r="B2471" s="3" t="s">
        <v>2470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66"/>
        <v>1.1366666666666667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10">
        <f t="shared" si="271"/>
        <v>40557.429733796293</v>
      </c>
      <c r="U2471" s="9">
        <f t="shared" si="272"/>
        <v>40582.429733796293</v>
      </c>
    </row>
    <row r="2472" spans="1:21" ht="45" hidden="1" x14ac:dyDescent="0.25">
      <c r="A2472">
        <v>2470</v>
      </c>
      <c r="B2472" s="3" t="s">
        <v>2471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66"/>
        <v>1.0316400000000001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10">
        <f t="shared" si="271"/>
        <v>41023.07471064815</v>
      </c>
      <c r="U2472" s="9">
        <f t="shared" si="272"/>
        <v>41053.07471064815</v>
      </c>
    </row>
    <row r="2473" spans="1:21" ht="60" hidden="1" x14ac:dyDescent="0.25">
      <c r="A2473">
        <v>2471</v>
      </c>
      <c r="B2473" s="3" t="s">
        <v>2472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66"/>
        <v>1.28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10">
        <f t="shared" si="271"/>
        <v>40893.992962962962</v>
      </c>
      <c r="U2473" s="9">
        <f t="shared" si="272"/>
        <v>40933.992962962962</v>
      </c>
    </row>
    <row r="2474" spans="1:21" ht="60" hidden="1" x14ac:dyDescent="0.25">
      <c r="A2474">
        <v>2472</v>
      </c>
      <c r="B2474" s="3" t="s">
        <v>2473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66"/>
        <v>1.3576026666666667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10">
        <f t="shared" si="271"/>
        <v>40354.11550925926</v>
      </c>
      <c r="U2474" s="9">
        <f t="shared" si="272"/>
        <v>40425.043749999997</v>
      </c>
    </row>
    <row r="2475" spans="1:21" ht="45" hidden="1" x14ac:dyDescent="0.25">
      <c r="A2475">
        <v>2473</v>
      </c>
      <c r="B2475" s="3" t="s">
        <v>2474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66"/>
        <v>1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10">
        <f t="shared" si="271"/>
        <v>41193.748483796298</v>
      </c>
      <c r="U2475" s="9">
        <f t="shared" si="272"/>
        <v>41223.790150462963</v>
      </c>
    </row>
    <row r="2476" spans="1:21" ht="60" hidden="1" x14ac:dyDescent="0.25">
      <c r="A2476">
        <v>2474</v>
      </c>
      <c r="B2476" s="3" t="s">
        <v>2475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66"/>
        <v>1.0000360000000001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10">
        <f t="shared" si="271"/>
        <v>40417.011296296296</v>
      </c>
      <c r="U2476" s="9">
        <f t="shared" si="272"/>
        <v>40462.011296296296</v>
      </c>
    </row>
    <row r="2477" spans="1:21" ht="30" hidden="1" x14ac:dyDescent="0.25">
      <c r="A2477">
        <v>2475</v>
      </c>
      <c r="B2477" s="3" t="s">
        <v>2476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66"/>
        <v>1.0471999999999999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10">
        <f t="shared" si="271"/>
        <v>40310.287673611114</v>
      </c>
      <c r="U2477" s="9">
        <f t="shared" si="272"/>
        <v>40369.916666666664</v>
      </c>
    </row>
    <row r="2478" spans="1:21" ht="45" hidden="1" x14ac:dyDescent="0.25">
      <c r="A2478">
        <v>2476</v>
      </c>
      <c r="B2478" s="3" t="s">
        <v>2477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66"/>
        <v>1.050225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10">
        <f t="shared" si="271"/>
        <v>41913.328356481477</v>
      </c>
      <c r="U2478" s="9">
        <f t="shared" si="272"/>
        <v>41946.370023148149</v>
      </c>
    </row>
    <row r="2479" spans="1:21" ht="30" hidden="1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66"/>
        <v>1.7133333333333334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10">
        <f t="shared" si="271"/>
        <v>41088.691493055558</v>
      </c>
      <c r="U2479" s="9">
        <f t="shared" si="272"/>
        <v>41133.691493055558</v>
      </c>
    </row>
    <row r="2480" spans="1:21" ht="60" hidden="1" x14ac:dyDescent="0.25">
      <c r="A2480">
        <v>2478</v>
      </c>
      <c r="B2480" s="3" t="s">
        <v>2478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66"/>
        <v>1.2749999999999999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10">
        <f t="shared" si="271"/>
        <v>41257.950381944444</v>
      </c>
      <c r="U2480" s="9">
        <f t="shared" si="272"/>
        <v>41287.950381944444</v>
      </c>
    </row>
    <row r="2481" spans="1:21" ht="45" hidden="1" x14ac:dyDescent="0.25">
      <c r="A2481">
        <v>2479</v>
      </c>
      <c r="B2481" s="3" t="s">
        <v>2479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66"/>
        <v>1.3344333333333334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10">
        <f t="shared" si="271"/>
        <v>41107.726782407408</v>
      </c>
      <c r="U2481" s="9">
        <f t="shared" si="272"/>
        <v>41118.083333333336</v>
      </c>
    </row>
    <row r="2482" spans="1:21" ht="60" hidden="1" x14ac:dyDescent="0.25">
      <c r="A2482">
        <v>2480</v>
      </c>
      <c r="B2482" s="3" t="s">
        <v>2480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66"/>
        <v>1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10">
        <f t="shared" si="271"/>
        <v>42227.936157407406</v>
      </c>
      <c r="U2482" s="9">
        <f t="shared" si="272"/>
        <v>42287.936157407406</v>
      </c>
    </row>
    <row r="2483" spans="1:21" ht="60" hidden="1" x14ac:dyDescent="0.25">
      <c r="A2483">
        <v>2481</v>
      </c>
      <c r="B2483" s="3" t="s">
        <v>2481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66"/>
        <v>1.1291099999999998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10">
        <f t="shared" si="271"/>
        <v>40999.645925925928</v>
      </c>
      <c r="U2483" s="9">
        <f t="shared" si="272"/>
        <v>41029.645925925928</v>
      </c>
    </row>
    <row r="2484" spans="1:21" ht="60" hidden="1" x14ac:dyDescent="0.25">
      <c r="A2484">
        <v>2482</v>
      </c>
      <c r="B2484" s="3" t="s">
        <v>2482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66"/>
        <v>1.0009999999999999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10">
        <f t="shared" si="271"/>
        <v>40711.782210648147</v>
      </c>
      <c r="U2484" s="9">
        <f t="shared" si="272"/>
        <v>40756.782210648147</v>
      </c>
    </row>
    <row r="2485" spans="1:21" ht="45" hidden="1" x14ac:dyDescent="0.25">
      <c r="A2485">
        <v>2483</v>
      </c>
      <c r="B2485" s="3" t="s">
        <v>2483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66"/>
        <v>1.1372727272727272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10">
        <f t="shared" si="271"/>
        <v>40970.750034722223</v>
      </c>
      <c r="U2485" s="9">
        <f t="shared" si="272"/>
        <v>41030.708368055559</v>
      </c>
    </row>
    <row r="2486" spans="1:21" ht="60" hidden="1" x14ac:dyDescent="0.25">
      <c r="A2486">
        <v>2484</v>
      </c>
      <c r="B2486" s="3" t="s">
        <v>2484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66"/>
        <v>1.1931742857142855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10">
        <f t="shared" si="271"/>
        <v>40771.916701388887</v>
      </c>
      <c r="U2486" s="9">
        <f t="shared" si="272"/>
        <v>40801.916701388887</v>
      </c>
    </row>
    <row r="2487" spans="1:21" ht="60" hidden="1" x14ac:dyDescent="0.25">
      <c r="A2487">
        <v>2485</v>
      </c>
      <c r="B2487" s="3" t="s">
        <v>2485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66"/>
        <v>1.0325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10">
        <f t="shared" si="271"/>
        <v>40793.998599537037</v>
      </c>
      <c r="U2487" s="9">
        <f t="shared" si="272"/>
        <v>40828.998599537037</v>
      </c>
    </row>
    <row r="2488" spans="1:21" ht="60" hidden="1" x14ac:dyDescent="0.25">
      <c r="A2488">
        <v>2486</v>
      </c>
      <c r="B2488" s="3" t="s">
        <v>2486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66"/>
        <v>2.6566666666666667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10">
        <f t="shared" si="271"/>
        <v>40991.708055555559</v>
      </c>
      <c r="U2488" s="9">
        <f t="shared" si="272"/>
        <v>41021.708055555559</v>
      </c>
    </row>
    <row r="2489" spans="1:21" ht="45" hidden="1" x14ac:dyDescent="0.25">
      <c r="A2489">
        <v>2487</v>
      </c>
      <c r="B2489" s="3" t="s">
        <v>2487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66"/>
        <v>1.0005066666666667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10">
        <f t="shared" si="271"/>
        <v>41026.083298611113</v>
      </c>
      <c r="U2489" s="9">
        <f t="shared" si="272"/>
        <v>41056.083298611113</v>
      </c>
    </row>
    <row r="2490" spans="1:21" ht="60" hidden="1" x14ac:dyDescent="0.25">
      <c r="A2490">
        <v>2488</v>
      </c>
      <c r="B2490" s="3" t="s">
        <v>2488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66"/>
        <v>1.0669999999999999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10">
        <f t="shared" si="271"/>
        <v>40833.633194444446</v>
      </c>
      <c r="U2490" s="9">
        <f t="shared" si="272"/>
        <v>40863.674861111111</v>
      </c>
    </row>
    <row r="2491" spans="1:21" ht="60" hidden="1" x14ac:dyDescent="0.25">
      <c r="A2491">
        <v>2489</v>
      </c>
      <c r="B2491" s="3" t="s">
        <v>2489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66"/>
        <v>1.3367142857142857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10">
        <f t="shared" si="271"/>
        <v>41373.690266203703</v>
      </c>
      <c r="U2491" s="9">
        <f t="shared" si="272"/>
        <v>41403.690266203703</v>
      </c>
    </row>
    <row r="2492" spans="1:21" ht="45" hidden="1" x14ac:dyDescent="0.25">
      <c r="A2492">
        <v>2490</v>
      </c>
      <c r="B2492" s="3" t="s">
        <v>2490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66"/>
        <v>1.214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10">
        <f t="shared" si="271"/>
        <v>41023.227731481478</v>
      </c>
      <c r="U2492" s="9">
        <f t="shared" si="272"/>
        <v>41083.227731481478</v>
      </c>
    </row>
    <row r="2493" spans="1:21" ht="60" hidden="1" x14ac:dyDescent="0.25">
      <c r="A2493">
        <v>2491</v>
      </c>
      <c r="B2493" s="3" t="s">
        <v>2491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66"/>
        <v>1.032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10">
        <f t="shared" si="271"/>
        <v>40542.839282407411</v>
      </c>
      <c r="U2493" s="9">
        <f t="shared" si="272"/>
        <v>40559.07708333333</v>
      </c>
    </row>
    <row r="2494" spans="1:21" ht="30" hidden="1" x14ac:dyDescent="0.25">
      <c r="A2494">
        <v>2492</v>
      </c>
      <c r="B2494" s="3" t="s">
        <v>2492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66"/>
        <v>1.25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10">
        <f t="shared" si="271"/>
        <v>41024.985972222225</v>
      </c>
      <c r="U2494" s="9">
        <f t="shared" si="272"/>
        <v>41076.415972222225</v>
      </c>
    </row>
    <row r="2495" spans="1:21" ht="60" hidden="1" x14ac:dyDescent="0.25">
      <c r="A2495">
        <v>2493</v>
      </c>
      <c r="B2495" s="3" t="s">
        <v>2493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66"/>
        <v>1.2869999999999999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10">
        <f t="shared" si="271"/>
        <v>41348.168287037035</v>
      </c>
      <c r="U2495" s="9">
        <f t="shared" si="272"/>
        <v>41393.168287037035</v>
      </c>
    </row>
    <row r="2496" spans="1:21" ht="45" hidden="1" x14ac:dyDescent="0.25">
      <c r="A2496">
        <v>2494</v>
      </c>
      <c r="B2496" s="3" t="s">
        <v>2494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66"/>
        <v>1.0100533333333332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10">
        <f t="shared" si="271"/>
        <v>41022.645185185182</v>
      </c>
      <c r="U2496" s="9">
        <f t="shared" si="272"/>
        <v>41052.645185185182</v>
      </c>
    </row>
    <row r="2497" spans="1:21" ht="45" hidden="1" x14ac:dyDescent="0.25">
      <c r="A2497">
        <v>2495</v>
      </c>
      <c r="B2497" s="3" t="s">
        <v>2495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66"/>
        <v>1.2753666666666665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10">
        <f t="shared" si="271"/>
        <v>41036.946469907409</v>
      </c>
      <c r="U2497" s="9">
        <f t="shared" si="272"/>
        <v>41066.946469907409</v>
      </c>
    </row>
    <row r="2498" spans="1:21" ht="30" hidden="1" x14ac:dyDescent="0.25">
      <c r="A2498">
        <v>2496</v>
      </c>
      <c r="B2498" s="3" t="s">
        <v>2496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66"/>
        <v>1</v>
      </c>
      <c r="P2498" s="7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10">
        <f t="shared" si="271"/>
        <v>41327.996435185189</v>
      </c>
      <c r="U2498" s="9">
        <f t="shared" si="272"/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73">E2499/D2499</f>
        <v>1.127715</v>
      </c>
      <c r="P2499" s="7">
        <f t="shared" ref="P2499:P2562" si="274">E2499/L2499</f>
        <v>80.551071428571419</v>
      </c>
      <c r="Q2499" t="str">
        <f t="shared" ref="Q2499:Q2562" si="275">LEFT(N:N,SEARCH("/",N2499)-1)</f>
        <v>music</v>
      </c>
      <c r="R2499" t="str">
        <f t="shared" ref="R2499:R2562" si="276">RIGHT(N2499,LEN(N2499)-SEARCH("/",N2499))</f>
        <v>indie rock</v>
      </c>
      <c r="S2499" s="9">
        <f t="shared" ref="S2499:S2562" si="277">(((J2499/60)/60)/24)+DATE(1970,1,1)</f>
        <v>40730.878912037035</v>
      </c>
      <c r="T2499" s="10">
        <f t="shared" ref="T2499:T2562" si="278">S2499</f>
        <v>40730.878912037035</v>
      </c>
      <c r="U2499" s="9">
        <f t="shared" ref="U2499:U2562" si="279">(((I2499/60)/60)/24)+DATE(1970,1,1)</f>
        <v>40760.878912037035</v>
      </c>
    </row>
    <row r="2500" spans="1:21" ht="45" hidden="1" x14ac:dyDescent="0.25">
      <c r="A2500">
        <v>2498</v>
      </c>
      <c r="B2500" s="3" t="s">
        <v>2498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73"/>
        <v>1.056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10">
        <f t="shared" si="278"/>
        <v>42017.967442129629</v>
      </c>
      <c r="U2500" s="9">
        <f t="shared" si="279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73"/>
        <v>2.0262500000000001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10">
        <f t="shared" si="278"/>
        <v>41226.648576388885</v>
      </c>
      <c r="U2501" s="9">
        <f t="shared" si="279"/>
        <v>41274.75</v>
      </c>
    </row>
    <row r="2502" spans="1:21" ht="45" hidden="1" x14ac:dyDescent="0.25">
      <c r="A2502">
        <v>2500</v>
      </c>
      <c r="B2502" s="3" t="s">
        <v>2500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73"/>
        <v>1.1333333333333333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10">
        <f t="shared" si="278"/>
        <v>41053.772858796299</v>
      </c>
      <c r="U2502" s="9">
        <f t="shared" si="279"/>
        <v>41083.772858796299</v>
      </c>
    </row>
    <row r="2503" spans="1:21" ht="60" hidden="1" x14ac:dyDescent="0.25">
      <c r="A2503">
        <v>2501</v>
      </c>
      <c r="B2503" s="3" t="s">
        <v>2501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73"/>
        <v>2.5545454545454545E-2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10">
        <f t="shared" si="278"/>
        <v>42244.776666666665</v>
      </c>
      <c r="U2503" s="9">
        <f t="shared" si="279"/>
        <v>42274.776666666665</v>
      </c>
    </row>
    <row r="2504" spans="1:21" ht="60" hidden="1" x14ac:dyDescent="0.25">
      <c r="A2504">
        <v>2502</v>
      </c>
      <c r="B2504" s="3" t="s">
        <v>2502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73"/>
        <v>7.8181818181818181E-4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10">
        <f t="shared" si="278"/>
        <v>41858.825439814813</v>
      </c>
      <c r="U2504" s="9">
        <f t="shared" si="279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73"/>
        <v>0</v>
      </c>
      <c r="P2505" s="7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10">
        <f t="shared" si="278"/>
        <v>42498.899398148147</v>
      </c>
      <c r="U2505" s="9">
        <f t="shared" si="279"/>
        <v>42528.879166666666</v>
      </c>
    </row>
    <row r="2506" spans="1:21" ht="45" hidden="1" x14ac:dyDescent="0.25">
      <c r="A2506">
        <v>2504</v>
      </c>
      <c r="B2506" s="3" t="s">
        <v>2504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73"/>
        <v>0</v>
      </c>
      <c r="P2506" s="7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10">
        <f t="shared" si="278"/>
        <v>41928.015439814815</v>
      </c>
      <c r="U2506" s="9">
        <f t="shared" si="279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73"/>
        <v>0</v>
      </c>
      <c r="P2507" s="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10">
        <f t="shared" si="278"/>
        <v>42047.05574074074</v>
      </c>
      <c r="U2507" s="9">
        <f t="shared" si="279"/>
        <v>42077.014074074075</v>
      </c>
    </row>
    <row r="2508" spans="1:21" ht="60" hidden="1" x14ac:dyDescent="0.25">
      <c r="A2508">
        <v>2506</v>
      </c>
      <c r="B2508" s="3" t="s">
        <v>2506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73"/>
        <v>6.0000000000000001E-3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10">
        <f t="shared" si="278"/>
        <v>42258.297094907408</v>
      </c>
      <c r="U2508" s="9">
        <f t="shared" si="279"/>
        <v>42280.875</v>
      </c>
    </row>
    <row r="2509" spans="1:21" hidden="1" x14ac:dyDescent="0.25">
      <c r="A2509">
        <v>2507</v>
      </c>
      <c r="B2509" s="3" t="s">
        <v>2507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73"/>
        <v>0</v>
      </c>
      <c r="P2509" s="7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10">
        <f t="shared" si="278"/>
        <v>42105.072962962964</v>
      </c>
      <c r="U2509" s="9">
        <f t="shared" si="279"/>
        <v>42135.072962962964</v>
      </c>
    </row>
    <row r="2510" spans="1:21" ht="60" hidden="1" x14ac:dyDescent="0.25">
      <c r="A2510">
        <v>2508</v>
      </c>
      <c r="B2510" s="3" t="s">
        <v>2508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73"/>
        <v>0</v>
      </c>
      <c r="P2510" s="7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10">
        <f t="shared" si="278"/>
        <v>41835.951782407406</v>
      </c>
      <c r="U2510" s="9">
        <f t="shared" si="279"/>
        <v>41865.951782407406</v>
      </c>
    </row>
    <row r="2511" spans="1:21" ht="60" hidden="1" x14ac:dyDescent="0.25">
      <c r="A2511">
        <v>2509</v>
      </c>
      <c r="B2511" s="3" t="s">
        <v>2509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73"/>
        <v>1.0526315789473684E-2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10">
        <f t="shared" si="278"/>
        <v>42058.809594907405</v>
      </c>
      <c r="U2511" s="9">
        <f t="shared" si="279"/>
        <v>42114.767928240741</v>
      </c>
    </row>
    <row r="2512" spans="1:21" ht="60" hidden="1" x14ac:dyDescent="0.25">
      <c r="A2512">
        <v>2510</v>
      </c>
      <c r="B2512" s="3" t="s">
        <v>2510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73"/>
        <v>1.5E-3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10">
        <f t="shared" si="278"/>
        <v>42078.997361111105</v>
      </c>
      <c r="U2512" s="9">
        <f t="shared" si="279"/>
        <v>42138.997361111105</v>
      </c>
    </row>
    <row r="2513" spans="1:21" ht="45" hidden="1" x14ac:dyDescent="0.25">
      <c r="A2513">
        <v>2511</v>
      </c>
      <c r="B2513" s="3" t="s">
        <v>2511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73"/>
        <v>0</v>
      </c>
      <c r="P2513" s="7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10">
        <f t="shared" si="278"/>
        <v>42371.446909722217</v>
      </c>
      <c r="U2513" s="9">
        <f t="shared" si="279"/>
        <v>42401.446909722217</v>
      </c>
    </row>
    <row r="2514" spans="1:21" ht="45" hidden="1" x14ac:dyDescent="0.25">
      <c r="A2514">
        <v>2512</v>
      </c>
      <c r="B2514" s="3" t="s">
        <v>2512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73"/>
        <v>0</v>
      </c>
      <c r="P2514" s="7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10">
        <f t="shared" si="278"/>
        <v>41971.876863425925</v>
      </c>
      <c r="U2514" s="9">
        <f t="shared" si="279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73"/>
        <v>0</v>
      </c>
      <c r="P2515" s="7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10">
        <f t="shared" si="278"/>
        <v>42732.00681712963</v>
      </c>
      <c r="U2515" s="9">
        <f t="shared" si="279"/>
        <v>42792.00681712963</v>
      </c>
    </row>
    <row r="2516" spans="1:21" ht="60" hidden="1" x14ac:dyDescent="0.25">
      <c r="A2516">
        <v>2514</v>
      </c>
      <c r="B2516" s="3" t="s">
        <v>2514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73"/>
        <v>1.7500000000000002E-2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10">
        <f t="shared" si="278"/>
        <v>41854.389780092592</v>
      </c>
      <c r="U2516" s="9">
        <f t="shared" si="279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73"/>
        <v>0.186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10">
        <f t="shared" si="278"/>
        <v>42027.839733796296</v>
      </c>
      <c r="U2517" s="9">
        <f t="shared" si="279"/>
        <v>42057.839733796296</v>
      </c>
    </row>
    <row r="2518" spans="1:21" ht="60" hidden="1" x14ac:dyDescent="0.25">
      <c r="A2518">
        <v>2516</v>
      </c>
      <c r="B2518" s="3" t="s">
        <v>2516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73"/>
        <v>0</v>
      </c>
      <c r="P2518" s="7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10">
        <f t="shared" si="278"/>
        <v>41942.653379629628</v>
      </c>
      <c r="U2518" s="9">
        <f t="shared" si="279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73"/>
        <v>9.8166666666666666E-2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10">
        <f t="shared" si="278"/>
        <v>42052.802430555559</v>
      </c>
      <c r="U2519" s="9">
        <f t="shared" si="279"/>
        <v>42082.760763888888</v>
      </c>
    </row>
    <row r="2520" spans="1:21" ht="45" hidden="1" x14ac:dyDescent="0.25">
      <c r="A2520">
        <v>2518</v>
      </c>
      <c r="B2520" s="3" t="s">
        <v>2518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73"/>
        <v>0</v>
      </c>
      <c r="P2520" s="7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10">
        <f t="shared" si="278"/>
        <v>41926.680879629632</v>
      </c>
      <c r="U2520" s="9">
        <f t="shared" si="279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73"/>
        <v>4.3333333333333331E-4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10">
        <f t="shared" si="278"/>
        <v>41809.155138888891</v>
      </c>
      <c r="U2521" s="9">
        <f t="shared" si="279"/>
        <v>41839.155138888891</v>
      </c>
    </row>
    <row r="2522" spans="1:21" ht="60" hidden="1" x14ac:dyDescent="0.25">
      <c r="A2522">
        <v>2520</v>
      </c>
      <c r="B2522" s="3" t="s">
        <v>2520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73"/>
        <v>0</v>
      </c>
      <c r="P2522" s="7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10">
        <f t="shared" si="278"/>
        <v>42612.600520833337</v>
      </c>
      <c r="U2522" s="9">
        <f t="shared" si="279"/>
        <v>42658.806249999994</v>
      </c>
    </row>
    <row r="2523" spans="1:21" ht="60" hidden="1" x14ac:dyDescent="0.25">
      <c r="A2523">
        <v>2521</v>
      </c>
      <c r="B2523" s="3" t="s">
        <v>2521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73"/>
        <v>1.0948792000000001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10">
        <f t="shared" si="278"/>
        <v>42269.967835648145</v>
      </c>
      <c r="U2523" s="9">
        <f t="shared" si="279"/>
        <v>42290.967835648145</v>
      </c>
    </row>
    <row r="2524" spans="1:21" ht="60" hidden="1" x14ac:dyDescent="0.25">
      <c r="A2524">
        <v>2522</v>
      </c>
      <c r="B2524" s="3" t="s">
        <v>2522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73"/>
        <v>1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10">
        <f t="shared" si="278"/>
        <v>42460.573611111111</v>
      </c>
      <c r="U2524" s="9">
        <f t="shared" si="279"/>
        <v>42482.619444444441</v>
      </c>
    </row>
    <row r="2525" spans="1:21" ht="45" hidden="1" x14ac:dyDescent="0.25">
      <c r="A2525">
        <v>2523</v>
      </c>
      <c r="B2525" s="3" t="s">
        <v>2523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73"/>
        <v>1.5644444444444445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10">
        <f t="shared" si="278"/>
        <v>41930.975601851853</v>
      </c>
      <c r="U2525" s="9">
        <f t="shared" si="279"/>
        <v>41961.017268518524</v>
      </c>
    </row>
    <row r="2526" spans="1:21" ht="45" hidden="1" x14ac:dyDescent="0.25">
      <c r="A2526">
        <v>2524</v>
      </c>
      <c r="B2526" s="3" t="s">
        <v>2524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73"/>
        <v>1.016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10">
        <f t="shared" si="278"/>
        <v>41961.807372685187</v>
      </c>
      <c r="U2526" s="9">
        <f t="shared" si="279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73"/>
        <v>1.00325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10">
        <f t="shared" si="278"/>
        <v>41058.844571759262</v>
      </c>
      <c r="U2527" s="9">
        <f t="shared" si="279"/>
        <v>41088.844571759262</v>
      </c>
    </row>
    <row r="2528" spans="1:21" ht="45" hidden="1" x14ac:dyDescent="0.25">
      <c r="A2528">
        <v>2526</v>
      </c>
      <c r="B2528" s="3" t="s">
        <v>2526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73"/>
        <v>1.1294999999999999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10">
        <f t="shared" si="278"/>
        <v>41953.091134259259</v>
      </c>
      <c r="U2528" s="9">
        <f t="shared" si="279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73"/>
        <v>1.02125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10">
        <f t="shared" si="278"/>
        <v>41546.75105324074</v>
      </c>
      <c r="U2529" s="9">
        <f t="shared" si="279"/>
        <v>41565.165972222225</v>
      </c>
    </row>
    <row r="2530" spans="1:21" ht="60" hidden="1" x14ac:dyDescent="0.25">
      <c r="A2530">
        <v>2528</v>
      </c>
      <c r="B2530" s="3" t="s">
        <v>2528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73"/>
        <v>1.0724974999999999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10">
        <f t="shared" si="278"/>
        <v>42217.834525462968</v>
      </c>
      <c r="U2530" s="9">
        <f t="shared" si="279"/>
        <v>42236.458333333328</v>
      </c>
    </row>
    <row r="2531" spans="1:21" ht="30" hidden="1" x14ac:dyDescent="0.25">
      <c r="A2531">
        <v>2529</v>
      </c>
      <c r="B2531" s="3" t="s">
        <v>2529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73"/>
        <v>1.0428333333333333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10">
        <f t="shared" si="278"/>
        <v>40948.080729166664</v>
      </c>
      <c r="U2531" s="9">
        <f t="shared" si="279"/>
        <v>40993.0390625</v>
      </c>
    </row>
    <row r="2532" spans="1:21" ht="45" hidden="1" x14ac:dyDescent="0.25">
      <c r="A2532">
        <v>2530</v>
      </c>
      <c r="B2532" s="3" t="s">
        <v>2530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73"/>
        <v>1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10">
        <f t="shared" si="278"/>
        <v>42081.864641203705</v>
      </c>
      <c r="U2532" s="9">
        <f t="shared" si="279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73"/>
        <v>1.004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10">
        <f t="shared" si="278"/>
        <v>42208.680023148147</v>
      </c>
      <c r="U2533" s="9">
        <f t="shared" si="279"/>
        <v>42231.165972222225</v>
      </c>
    </row>
    <row r="2534" spans="1:21" ht="60" hidden="1" x14ac:dyDescent="0.25">
      <c r="A2534">
        <v>2532</v>
      </c>
      <c r="B2534" s="3" t="s">
        <v>2532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73"/>
        <v>1.26125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10">
        <f t="shared" si="278"/>
        <v>41107.849143518521</v>
      </c>
      <c r="U2534" s="9">
        <f t="shared" si="279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73"/>
        <v>1.1066666666666667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10">
        <f t="shared" si="278"/>
        <v>41304.751284722224</v>
      </c>
      <c r="U2535" s="9">
        <f t="shared" si="279"/>
        <v>41334.750787037039</v>
      </c>
    </row>
    <row r="2536" spans="1:21" ht="75" hidden="1" x14ac:dyDescent="0.25">
      <c r="A2536">
        <v>2534</v>
      </c>
      <c r="B2536" s="3" t="s">
        <v>2534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73"/>
        <v>1.05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10">
        <f t="shared" si="278"/>
        <v>40127.700370370374</v>
      </c>
      <c r="U2536" s="9">
        <f t="shared" si="279"/>
        <v>40179.25</v>
      </c>
    </row>
    <row r="2537" spans="1:21" hidden="1" x14ac:dyDescent="0.25">
      <c r="A2537">
        <v>2535</v>
      </c>
      <c r="B2537" s="3" t="s">
        <v>2535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73"/>
        <v>1.03775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10">
        <f t="shared" si="278"/>
        <v>41943.791030092594</v>
      </c>
      <c r="U2537" s="9">
        <f t="shared" si="279"/>
        <v>41974.832696759258</v>
      </c>
    </row>
    <row r="2538" spans="1:21" ht="60" hidden="1" x14ac:dyDescent="0.25">
      <c r="A2538">
        <v>2536</v>
      </c>
      <c r="B2538" s="3" t="s">
        <v>2536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73"/>
        <v>1.1599999999999999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10">
        <f t="shared" si="278"/>
        <v>41464.106087962966</v>
      </c>
      <c r="U2538" s="9">
        <f t="shared" si="279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73"/>
        <v>1.1000000000000001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10">
        <f t="shared" si="278"/>
        <v>40696.648784722223</v>
      </c>
      <c r="U2539" s="9">
        <f t="shared" si="279"/>
        <v>40756.648784722223</v>
      </c>
    </row>
    <row r="2540" spans="1:21" ht="45" hidden="1" x14ac:dyDescent="0.25">
      <c r="A2540">
        <v>2538</v>
      </c>
      <c r="B2540" s="3" t="s">
        <v>2538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73"/>
        <v>1.130176111111111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10">
        <f t="shared" si="278"/>
        <v>41298.509965277779</v>
      </c>
      <c r="U2540" s="9">
        <f t="shared" si="279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73"/>
        <v>1.0024999999999999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10">
        <f t="shared" si="278"/>
        <v>41977.902222222227</v>
      </c>
      <c r="U2541" s="9">
        <f t="shared" si="279"/>
        <v>42037.902222222227</v>
      </c>
    </row>
    <row r="2542" spans="1:21" ht="60" hidden="1" x14ac:dyDescent="0.25">
      <c r="A2542">
        <v>2540</v>
      </c>
      <c r="B2542" s="3" t="s">
        <v>2540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73"/>
        <v>1.034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10">
        <f t="shared" si="278"/>
        <v>40785.675011574072</v>
      </c>
      <c r="U2542" s="9">
        <f t="shared" si="279"/>
        <v>40845.675011574072</v>
      </c>
    </row>
    <row r="2543" spans="1:21" ht="60" hidden="1" x14ac:dyDescent="0.25">
      <c r="A2543">
        <v>2541</v>
      </c>
      <c r="B2543" s="3" t="s">
        <v>2541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73"/>
        <v>1.0702857142857143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10">
        <f t="shared" si="278"/>
        <v>41483.449282407404</v>
      </c>
      <c r="U2543" s="9">
        <f t="shared" si="279"/>
        <v>41543.449282407404</v>
      </c>
    </row>
    <row r="2544" spans="1:21" ht="45" hidden="1" x14ac:dyDescent="0.25">
      <c r="A2544">
        <v>2542</v>
      </c>
      <c r="B2544" s="3" t="s">
        <v>2542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73"/>
        <v>1.0357142857142858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10">
        <f t="shared" si="278"/>
        <v>41509.426585648151</v>
      </c>
      <c r="U2544" s="9">
        <f t="shared" si="279"/>
        <v>41548.165972222225</v>
      </c>
    </row>
    <row r="2545" spans="1:21" ht="60" hidden="1" x14ac:dyDescent="0.25">
      <c r="A2545">
        <v>2543</v>
      </c>
      <c r="B2545" s="3" t="s">
        <v>2543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73"/>
        <v>1.5640000000000001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10">
        <f t="shared" si="278"/>
        <v>40514.107615740737</v>
      </c>
      <c r="U2545" s="9">
        <f t="shared" si="279"/>
        <v>40545.125</v>
      </c>
    </row>
    <row r="2546" spans="1:21" ht="45" hidden="1" x14ac:dyDescent="0.25">
      <c r="A2546">
        <v>2544</v>
      </c>
      <c r="B2546" s="3" t="s">
        <v>2544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73"/>
        <v>1.0082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10">
        <f t="shared" si="278"/>
        <v>41068.520474537036</v>
      </c>
      <c r="U2546" s="9">
        <f t="shared" si="279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73"/>
        <v>1.9530000000000001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10">
        <f t="shared" si="278"/>
        <v>42027.13817129629</v>
      </c>
      <c r="U2547" s="9">
        <f t="shared" si="279"/>
        <v>42062.020833333328</v>
      </c>
    </row>
    <row r="2548" spans="1:21" ht="45" hidden="1" x14ac:dyDescent="0.25">
      <c r="A2548">
        <v>2546</v>
      </c>
      <c r="B2548" s="3" t="s">
        <v>2546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73"/>
        <v>1.1171428571428572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10">
        <f t="shared" si="278"/>
        <v>41524.858553240738</v>
      </c>
      <c r="U2548" s="9">
        <f t="shared" si="279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73"/>
        <v>1.1985454545454546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10">
        <f t="shared" si="278"/>
        <v>40973.773182870369</v>
      </c>
      <c r="U2549" s="9">
        <f t="shared" si="279"/>
        <v>41003.731516203705</v>
      </c>
    </row>
    <row r="2550" spans="1:21" ht="60" hidden="1" x14ac:dyDescent="0.25">
      <c r="A2550">
        <v>2548</v>
      </c>
      <c r="B2550" s="3" t="s">
        <v>2548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73"/>
        <v>1.0185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10">
        <f t="shared" si="278"/>
        <v>42618.625428240746</v>
      </c>
      <c r="U2550" s="9">
        <f t="shared" si="279"/>
        <v>42643.185416666667</v>
      </c>
    </row>
    <row r="2551" spans="1:21" ht="45" hidden="1" x14ac:dyDescent="0.25">
      <c r="A2551">
        <v>2549</v>
      </c>
      <c r="B2551" s="3" t="s">
        <v>2549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73"/>
        <v>1.0280254777070064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10">
        <f t="shared" si="278"/>
        <v>41390.757754629631</v>
      </c>
      <c r="U2551" s="9">
        <f t="shared" si="279"/>
        <v>41425.708333333336</v>
      </c>
    </row>
    <row r="2552" spans="1:21" ht="60" hidden="1" x14ac:dyDescent="0.25">
      <c r="A2552">
        <v>2550</v>
      </c>
      <c r="B2552" s="3" t="s">
        <v>2550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73"/>
        <v>1.0084615384615385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10">
        <f t="shared" si="278"/>
        <v>42228.634328703702</v>
      </c>
      <c r="U2552" s="9">
        <f t="shared" si="279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73"/>
        <v>1.0273469387755103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10">
        <f t="shared" si="278"/>
        <v>40961.252141203702</v>
      </c>
      <c r="U2553" s="9">
        <f t="shared" si="279"/>
        <v>40989.866666666669</v>
      </c>
    </row>
    <row r="2554" spans="1:21" ht="60" hidden="1" x14ac:dyDescent="0.25">
      <c r="A2554">
        <v>2552</v>
      </c>
      <c r="B2554" s="3" t="s">
        <v>2552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73"/>
        <v>1.0649999999999999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10">
        <f t="shared" si="278"/>
        <v>42769.809965277775</v>
      </c>
      <c r="U2554" s="9">
        <f t="shared" si="279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73"/>
        <v>1.5553333333333332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10">
        <f t="shared" si="278"/>
        <v>41113.199155092596</v>
      </c>
      <c r="U2555" s="9">
        <f t="shared" si="279"/>
        <v>41173.199155092596</v>
      </c>
    </row>
    <row r="2556" spans="1:21" ht="60" hidden="1" x14ac:dyDescent="0.25">
      <c r="A2556">
        <v>2554</v>
      </c>
      <c r="B2556" s="3" t="s">
        <v>2554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73"/>
        <v>1.228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10">
        <f t="shared" si="278"/>
        <v>42125.078275462962</v>
      </c>
      <c r="U2556" s="9">
        <f t="shared" si="279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73"/>
        <v>1.0734999999999999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10">
        <f t="shared" si="278"/>
        <v>41026.655011574076</v>
      </c>
      <c r="U2557" s="9">
        <f t="shared" si="279"/>
        <v>41057.655011574076</v>
      </c>
    </row>
    <row r="2558" spans="1:21" ht="60" hidden="1" x14ac:dyDescent="0.25">
      <c r="A2558">
        <v>2556</v>
      </c>
      <c r="B2558" s="3" t="s">
        <v>2556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73"/>
        <v>1.0550335570469798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10">
        <f t="shared" si="278"/>
        <v>41222.991400462961</v>
      </c>
      <c r="U2558" s="9">
        <f t="shared" si="279"/>
        <v>41267.991400462961</v>
      </c>
    </row>
    <row r="2559" spans="1:21" ht="30" hidden="1" x14ac:dyDescent="0.25">
      <c r="A2559">
        <v>2557</v>
      </c>
      <c r="B2559" s="3" t="s">
        <v>2557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73"/>
        <v>1.1844444444444444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10">
        <f t="shared" si="278"/>
        <v>41744.745208333334</v>
      </c>
      <c r="U2559" s="9">
        <f t="shared" si="279"/>
        <v>41774.745208333334</v>
      </c>
    </row>
    <row r="2560" spans="1:21" ht="45" hidden="1" x14ac:dyDescent="0.25">
      <c r="A2560">
        <v>2558</v>
      </c>
      <c r="B2560" s="3" t="s">
        <v>2558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73"/>
        <v>1.0888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10">
        <f t="shared" si="278"/>
        <v>42093.860023148154</v>
      </c>
      <c r="U2560" s="9">
        <f t="shared" si="279"/>
        <v>42125.582638888889</v>
      </c>
    </row>
    <row r="2561" spans="1:21" ht="60" hidden="1" x14ac:dyDescent="0.25">
      <c r="A2561">
        <v>2559</v>
      </c>
      <c r="B2561" s="3" t="s">
        <v>2559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73"/>
        <v>1.1125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10">
        <f t="shared" si="278"/>
        <v>40829.873657407406</v>
      </c>
      <c r="U2561" s="9">
        <f t="shared" si="279"/>
        <v>40862.817361111112</v>
      </c>
    </row>
    <row r="2562" spans="1:21" ht="60" hidden="1" x14ac:dyDescent="0.25">
      <c r="A2562">
        <v>2560</v>
      </c>
      <c r="B2562" s="3" t="s">
        <v>2560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73"/>
        <v>1.0009999999999999</v>
      </c>
      <c r="P2562" s="7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10">
        <f t="shared" si="278"/>
        <v>42039.951087962967</v>
      </c>
      <c r="U2562" s="9">
        <f t="shared" si="279"/>
        <v>42069.951087962967</v>
      </c>
    </row>
    <row r="2563" spans="1:21" ht="60" x14ac:dyDescent="0.25">
      <c r="A2563">
        <v>2561</v>
      </c>
      <c r="B2563" s="3" t="s">
        <v>2561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80">E2563/D2563</f>
        <v>0</v>
      </c>
      <c r="P2563" s="7" t="e">
        <f t="shared" ref="P2563:P2626" si="281">E2563/L2563</f>
        <v>#DIV/0!</v>
      </c>
      <c r="Q2563" t="str">
        <f t="shared" ref="Q2563:Q2626" si="282">LEFT(N:N,SEARCH("/",N2563)-1)</f>
        <v>food</v>
      </c>
      <c r="R2563" t="str">
        <f t="shared" ref="R2563:R2626" si="283">RIGHT(N2563,LEN(N2563)-SEARCH("/",N2563))</f>
        <v>food trucks</v>
      </c>
      <c r="S2563" s="9">
        <f t="shared" ref="S2563:S2626" si="284">(((J2563/60)/60)/24)+DATE(1970,1,1)</f>
        <v>42260.528807870374</v>
      </c>
      <c r="T2563" s="10">
        <f t="shared" ref="T2563:T2626" si="285">S2563</f>
        <v>42260.528807870374</v>
      </c>
      <c r="U2563" s="9">
        <f t="shared" ref="U2563:U2626" si="286">(((I2563/60)/60)/24)+DATE(1970,1,1)</f>
        <v>42290.528807870374</v>
      </c>
    </row>
    <row r="2564" spans="1:21" ht="60" x14ac:dyDescent="0.25">
      <c r="A2564">
        <v>2562</v>
      </c>
      <c r="B2564" s="3" t="s">
        <v>2562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80"/>
        <v>7.4999999999999997E-3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10">
        <f t="shared" si="285"/>
        <v>42594.524756944447</v>
      </c>
      <c r="U2564" s="9">
        <f t="shared" si="286"/>
        <v>42654.524756944447</v>
      </c>
    </row>
    <row r="2565" spans="1:21" ht="30" x14ac:dyDescent="0.25">
      <c r="A2565">
        <v>2563</v>
      </c>
      <c r="B2565" s="3" t="s">
        <v>2563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80"/>
        <v>0</v>
      </c>
      <c r="P2565" s="7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10">
        <f t="shared" si="285"/>
        <v>42155.139479166668</v>
      </c>
      <c r="U2565" s="9">
        <f t="shared" si="286"/>
        <v>42215.139479166668</v>
      </c>
    </row>
    <row r="2566" spans="1:21" ht="45" x14ac:dyDescent="0.25">
      <c r="A2566">
        <v>2564</v>
      </c>
      <c r="B2566" s="3" t="s">
        <v>2564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80"/>
        <v>0</v>
      </c>
      <c r="P2566" s="7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10">
        <f t="shared" si="285"/>
        <v>41822.040497685186</v>
      </c>
      <c r="U2566" s="9">
        <f t="shared" si="286"/>
        <v>41852.040497685186</v>
      </c>
    </row>
    <row r="2567" spans="1:21" ht="45" x14ac:dyDescent="0.25">
      <c r="A2567">
        <v>2565</v>
      </c>
      <c r="B2567" s="3" t="s">
        <v>2565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80"/>
        <v>0.01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10">
        <f t="shared" si="285"/>
        <v>42440.650335648148</v>
      </c>
      <c r="U2567" s="9">
        <f t="shared" si="286"/>
        <v>42499.868055555555</v>
      </c>
    </row>
    <row r="2568" spans="1:21" ht="45" x14ac:dyDescent="0.25">
      <c r="A2568">
        <v>2566</v>
      </c>
      <c r="B2568" s="3" t="s">
        <v>2566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80"/>
        <v>0</v>
      </c>
      <c r="P2568" s="7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10">
        <f t="shared" si="285"/>
        <v>41842.980879629627</v>
      </c>
      <c r="U2568" s="9">
        <f t="shared" si="286"/>
        <v>41872.980879629627</v>
      </c>
    </row>
    <row r="2569" spans="1:21" ht="45" x14ac:dyDescent="0.25">
      <c r="A2569">
        <v>2567</v>
      </c>
      <c r="B2569" s="3" t="s">
        <v>2567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80"/>
        <v>2.6666666666666666E-3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10">
        <f t="shared" si="285"/>
        <v>42087.878912037035</v>
      </c>
      <c r="U2569" s="9">
        <f t="shared" si="286"/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80"/>
        <v>5.0000000000000001E-3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10">
        <f t="shared" si="285"/>
        <v>42584.666597222225</v>
      </c>
      <c r="U2570" s="9">
        <f t="shared" si="286"/>
        <v>42614.666597222225</v>
      </c>
    </row>
    <row r="2571" spans="1:21" ht="45" x14ac:dyDescent="0.25">
      <c r="A2571">
        <v>2569</v>
      </c>
      <c r="B2571" s="3" t="s">
        <v>2569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80"/>
        <v>2.2307692307692306E-2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10">
        <f t="shared" si="285"/>
        <v>42234.105462962965</v>
      </c>
      <c r="U2571" s="9">
        <f t="shared" si="286"/>
        <v>42264.105462962965</v>
      </c>
    </row>
    <row r="2572" spans="1:21" ht="45" x14ac:dyDescent="0.25">
      <c r="A2572">
        <v>2570</v>
      </c>
      <c r="B2572" s="3" t="s">
        <v>2570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80"/>
        <v>8.4285714285714294E-3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10">
        <f t="shared" si="285"/>
        <v>42744.903182870374</v>
      </c>
      <c r="U2572" s="9">
        <f t="shared" si="286"/>
        <v>42774.903182870374</v>
      </c>
    </row>
    <row r="2573" spans="1:21" ht="45" x14ac:dyDescent="0.25">
      <c r="A2573">
        <v>2571</v>
      </c>
      <c r="B2573" s="3" t="s">
        <v>2571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80"/>
        <v>2.5000000000000001E-3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10">
        <f t="shared" si="285"/>
        <v>42449.341678240744</v>
      </c>
      <c r="U2573" s="9">
        <f t="shared" si="286"/>
        <v>42509.341678240744</v>
      </c>
    </row>
    <row r="2574" spans="1:21" ht="45" x14ac:dyDescent="0.25">
      <c r="A2574">
        <v>2572</v>
      </c>
      <c r="B2574" s="3" t="s">
        <v>2572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80"/>
        <v>0</v>
      </c>
      <c r="P2574" s="7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10">
        <f t="shared" si="285"/>
        <v>42077.119409722218</v>
      </c>
      <c r="U2574" s="9">
        <f t="shared" si="286"/>
        <v>42107.119409722218</v>
      </c>
    </row>
    <row r="2575" spans="1:21" ht="60" x14ac:dyDescent="0.25">
      <c r="A2575">
        <v>2573</v>
      </c>
      <c r="B2575" s="3" t="s">
        <v>2573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80"/>
        <v>0</v>
      </c>
      <c r="P2575" s="7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10">
        <f t="shared" si="285"/>
        <v>41829.592002314814</v>
      </c>
      <c r="U2575" s="9">
        <f t="shared" si="286"/>
        <v>41874.592002314814</v>
      </c>
    </row>
    <row r="2576" spans="1:21" ht="60" x14ac:dyDescent="0.25">
      <c r="A2576">
        <v>2574</v>
      </c>
      <c r="B2576" s="3" t="s">
        <v>2574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80"/>
        <v>0</v>
      </c>
      <c r="P2576" s="7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10">
        <f t="shared" si="285"/>
        <v>42487.825752314813</v>
      </c>
      <c r="U2576" s="9">
        <f t="shared" si="286"/>
        <v>42508.825752314813</v>
      </c>
    </row>
    <row r="2577" spans="1:21" ht="60" x14ac:dyDescent="0.25">
      <c r="A2577">
        <v>2575</v>
      </c>
      <c r="B2577" s="3" t="s">
        <v>2575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80"/>
        <v>0</v>
      </c>
      <c r="P2577" s="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10">
        <f t="shared" si="285"/>
        <v>41986.108726851846</v>
      </c>
      <c r="U2577" s="9">
        <f t="shared" si="286"/>
        <v>42016.108726851846</v>
      </c>
    </row>
    <row r="2578" spans="1:21" ht="30" x14ac:dyDescent="0.25">
      <c r="A2578">
        <v>2576</v>
      </c>
      <c r="B2578" s="3" t="s">
        <v>2576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80"/>
        <v>0</v>
      </c>
      <c r="P2578" s="7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10">
        <f t="shared" si="285"/>
        <v>42060.00980324074</v>
      </c>
      <c r="U2578" s="9">
        <f t="shared" si="286"/>
        <v>42104.968136574069</v>
      </c>
    </row>
    <row r="2579" spans="1:21" ht="60" x14ac:dyDescent="0.25">
      <c r="A2579">
        <v>2577</v>
      </c>
      <c r="B2579" s="3" t="s">
        <v>2577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80"/>
        <v>0</v>
      </c>
      <c r="P2579" s="7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10">
        <f t="shared" si="285"/>
        <v>41830.820567129631</v>
      </c>
      <c r="U2579" s="9">
        <f t="shared" si="286"/>
        <v>41855.820567129631</v>
      </c>
    </row>
    <row r="2580" spans="1:21" ht="60" x14ac:dyDescent="0.25">
      <c r="A2580">
        <v>2578</v>
      </c>
      <c r="B2580" s="3" t="s">
        <v>2578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80"/>
        <v>0</v>
      </c>
      <c r="P2580" s="7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10">
        <f t="shared" si="285"/>
        <v>42238.022905092599</v>
      </c>
      <c r="U2580" s="9">
        <f t="shared" si="286"/>
        <v>42286.708333333328</v>
      </c>
    </row>
    <row r="2581" spans="1:21" ht="45" x14ac:dyDescent="0.25">
      <c r="A2581">
        <v>2579</v>
      </c>
      <c r="B2581" s="3" t="s">
        <v>2579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80"/>
        <v>1.3849999999999999E-3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10">
        <f t="shared" si="285"/>
        <v>41837.829895833333</v>
      </c>
      <c r="U2581" s="9">
        <f t="shared" si="286"/>
        <v>41897.829895833333</v>
      </c>
    </row>
    <row r="2582" spans="1:21" ht="45" x14ac:dyDescent="0.25">
      <c r="A2582">
        <v>2580</v>
      </c>
      <c r="B2582" s="3" t="s">
        <v>2580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80"/>
        <v>6.0000000000000001E-3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10">
        <f t="shared" si="285"/>
        <v>42110.326423611114</v>
      </c>
      <c r="U2582" s="9">
        <f t="shared" si="286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80"/>
        <v>0.106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10">
        <f t="shared" si="285"/>
        <v>42294.628449074073</v>
      </c>
      <c r="U2583" s="9">
        <f t="shared" si="286"/>
        <v>42324.670115740737</v>
      </c>
    </row>
    <row r="2584" spans="1:21" ht="30" hidden="1" x14ac:dyDescent="0.25">
      <c r="A2584">
        <v>2582</v>
      </c>
      <c r="B2584" s="3" t="s">
        <v>2582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80"/>
        <v>1.1111111111111112E-5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10">
        <f t="shared" si="285"/>
        <v>42642.988819444443</v>
      </c>
      <c r="U2584" s="9">
        <f t="shared" si="286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80"/>
        <v>5.0000000000000001E-3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10">
        <f t="shared" si="285"/>
        <v>42019.76944444445</v>
      </c>
      <c r="U2585" s="9">
        <f t="shared" si="286"/>
        <v>42079.727777777778</v>
      </c>
    </row>
    <row r="2586" spans="1:21" ht="45" hidden="1" x14ac:dyDescent="0.25">
      <c r="A2586">
        <v>2584</v>
      </c>
      <c r="B2586" s="3" t="s">
        <v>2584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80"/>
        <v>0</v>
      </c>
      <c r="P2586" s="7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10">
        <f t="shared" si="285"/>
        <v>42140.173252314817</v>
      </c>
      <c r="U2586" s="9">
        <f t="shared" si="286"/>
        <v>42170.173252314817</v>
      </c>
    </row>
    <row r="2587" spans="1:21" ht="45" hidden="1" x14ac:dyDescent="0.25">
      <c r="A2587">
        <v>2585</v>
      </c>
      <c r="B2587" s="3" t="s">
        <v>2585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80"/>
        <v>1.6666666666666668E-3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10">
        <f t="shared" si="285"/>
        <v>41795.963333333333</v>
      </c>
      <c r="U2587" s="9">
        <f t="shared" si="286"/>
        <v>41825.963333333333</v>
      </c>
    </row>
    <row r="2588" spans="1:21" ht="30" hidden="1" x14ac:dyDescent="0.25">
      <c r="A2588">
        <v>2586</v>
      </c>
      <c r="B2588" s="3" t="s">
        <v>2586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80"/>
        <v>1.6666666666666668E-3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10">
        <f t="shared" si="285"/>
        <v>42333.330277777779</v>
      </c>
      <c r="U2588" s="9">
        <f t="shared" si="286"/>
        <v>42363.330277777779</v>
      </c>
    </row>
    <row r="2589" spans="1:21" ht="45" hidden="1" x14ac:dyDescent="0.25">
      <c r="A2589">
        <v>2587</v>
      </c>
      <c r="B2589" s="3" t="s">
        <v>2587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80"/>
        <v>2.4340000000000001E-2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10">
        <f t="shared" si="285"/>
        <v>42338.675381944442</v>
      </c>
      <c r="U2589" s="9">
        <f t="shared" si="286"/>
        <v>42368.675381944442</v>
      </c>
    </row>
    <row r="2590" spans="1:21" ht="60" hidden="1" x14ac:dyDescent="0.25">
      <c r="A2590">
        <v>2588</v>
      </c>
      <c r="B2590" s="3" t="s">
        <v>2588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80"/>
        <v>3.8833333333333331E-2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10">
        <f t="shared" si="285"/>
        <v>42042.676226851851</v>
      </c>
      <c r="U2590" s="9">
        <f t="shared" si="286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80"/>
        <v>1E-4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10">
        <f t="shared" si="285"/>
        <v>42422.536192129628</v>
      </c>
      <c r="U2591" s="9">
        <f t="shared" si="286"/>
        <v>42452.494525462964</v>
      </c>
    </row>
    <row r="2592" spans="1:21" ht="60" hidden="1" x14ac:dyDescent="0.25">
      <c r="A2592">
        <v>2590</v>
      </c>
      <c r="B2592" s="3" t="s">
        <v>2590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80"/>
        <v>0</v>
      </c>
      <c r="P2592" s="7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10">
        <f t="shared" si="285"/>
        <v>42388.589085648149</v>
      </c>
      <c r="U2592" s="9">
        <f t="shared" si="286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80"/>
        <v>1.7333333333333333E-2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10">
        <f t="shared" si="285"/>
        <v>42382.906527777777</v>
      </c>
      <c r="U2593" s="9">
        <f t="shared" si="286"/>
        <v>42442.864861111113</v>
      </c>
    </row>
    <row r="2594" spans="1:21" ht="60" hidden="1" x14ac:dyDescent="0.25">
      <c r="A2594">
        <v>2592</v>
      </c>
      <c r="B2594" s="3" t="s">
        <v>2592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80"/>
        <v>1.6666666666666668E-3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10">
        <f t="shared" si="285"/>
        <v>41887.801168981481</v>
      </c>
      <c r="U2594" s="9">
        <f t="shared" si="286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80"/>
        <v>0</v>
      </c>
      <c r="P2595" s="7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10">
        <f t="shared" si="285"/>
        <v>42089.84520833334</v>
      </c>
      <c r="U2595" s="9">
        <f t="shared" si="286"/>
        <v>42119.84520833334</v>
      </c>
    </row>
    <row r="2596" spans="1:21" ht="45" hidden="1" x14ac:dyDescent="0.25">
      <c r="A2596">
        <v>2594</v>
      </c>
      <c r="B2596" s="3" t="s">
        <v>2594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80"/>
        <v>1.2500000000000001E-5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10">
        <f t="shared" si="285"/>
        <v>41828.967916666668</v>
      </c>
      <c r="U2596" s="9">
        <f t="shared" si="286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80"/>
        <v>0.12166666666666667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10">
        <f t="shared" si="285"/>
        <v>42760.244212962964</v>
      </c>
      <c r="U2597" s="9">
        <f t="shared" si="286"/>
        <v>42790.244212962964</v>
      </c>
    </row>
    <row r="2598" spans="1:21" ht="60" hidden="1" x14ac:dyDescent="0.25">
      <c r="A2598">
        <v>2596</v>
      </c>
      <c r="B2598" s="3" t="s">
        <v>2596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80"/>
        <v>0.23588571428571428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10">
        <f t="shared" si="285"/>
        <v>41828.664456018516</v>
      </c>
      <c r="U2598" s="9">
        <f t="shared" si="286"/>
        <v>41858.664456018516</v>
      </c>
    </row>
    <row r="2599" spans="1:21" ht="45" hidden="1" x14ac:dyDescent="0.25">
      <c r="A2599">
        <v>2597</v>
      </c>
      <c r="B2599" s="3" t="s">
        <v>2597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80"/>
        <v>5.6666666666666664E-2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10">
        <f t="shared" si="285"/>
        <v>42510.341631944444</v>
      </c>
      <c r="U2599" s="9">
        <f t="shared" si="286"/>
        <v>42540.341631944444</v>
      </c>
    </row>
    <row r="2600" spans="1:21" ht="45" hidden="1" x14ac:dyDescent="0.25">
      <c r="A2600">
        <v>2598</v>
      </c>
      <c r="B2600" s="3" t="s">
        <v>2598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80"/>
        <v>0.39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10">
        <f t="shared" si="285"/>
        <v>42240.840289351851</v>
      </c>
      <c r="U2600" s="9">
        <f t="shared" si="286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80"/>
        <v>9.9546510341776348E-3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10">
        <f t="shared" si="285"/>
        <v>41809.754016203704</v>
      </c>
      <c r="U2601" s="9">
        <f t="shared" si="286"/>
        <v>41854.754016203704</v>
      </c>
    </row>
    <row r="2602" spans="1:21" ht="45" hidden="1" x14ac:dyDescent="0.25">
      <c r="A2602">
        <v>2600</v>
      </c>
      <c r="B2602" s="3" t="s">
        <v>2600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80"/>
        <v>6.9320000000000007E-2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10">
        <f t="shared" si="285"/>
        <v>42394.900462962964</v>
      </c>
      <c r="U2602" s="9">
        <f t="shared" si="286"/>
        <v>42454.858796296292</v>
      </c>
    </row>
    <row r="2603" spans="1:21" ht="60" hidden="1" x14ac:dyDescent="0.25">
      <c r="A2603">
        <v>2601</v>
      </c>
      <c r="B2603" s="3" t="s">
        <v>2601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80"/>
        <v>6.6139999999999999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10">
        <f t="shared" si="285"/>
        <v>41150.902187499996</v>
      </c>
      <c r="U2603" s="9">
        <f t="shared" si="286"/>
        <v>41165.165972222225</v>
      </c>
    </row>
    <row r="2604" spans="1:21" ht="45" hidden="1" x14ac:dyDescent="0.25">
      <c r="A2604">
        <v>2602</v>
      </c>
      <c r="B2604" s="3" t="s">
        <v>2602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80"/>
        <v>3.2609166666666667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10">
        <f t="shared" si="285"/>
        <v>41915.747314814813</v>
      </c>
      <c r="U2604" s="9">
        <f t="shared" si="286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80"/>
        <v>1.0148571428571429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10">
        <f t="shared" si="285"/>
        <v>41617.912662037037</v>
      </c>
      <c r="U2605" s="9">
        <f t="shared" si="286"/>
        <v>41631.912662037037</v>
      </c>
    </row>
    <row r="2606" spans="1:21" ht="45" hidden="1" x14ac:dyDescent="0.25">
      <c r="A2606">
        <v>2604</v>
      </c>
      <c r="B2606" s="3" t="s">
        <v>2604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80"/>
        <v>1.0421799999999999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10">
        <f t="shared" si="285"/>
        <v>40998.051192129627</v>
      </c>
      <c r="U2606" s="9">
        <f t="shared" si="286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80"/>
        <v>1.0742157000000001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10">
        <f t="shared" si="285"/>
        <v>42508.541550925926</v>
      </c>
      <c r="U2607" s="9">
        <f t="shared" si="286"/>
        <v>42538.541550925926</v>
      </c>
    </row>
    <row r="2608" spans="1:21" ht="75" hidden="1" x14ac:dyDescent="0.25">
      <c r="A2608">
        <v>2606</v>
      </c>
      <c r="B2608" s="3" t="s">
        <v>2606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80"/>
        <v>1.1005454545454545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10">
        <f t="shared" si="285"/>
        <v>41726.712754629632</v>
      </c>
      <c r="U2608" s="9">
        <f t="shared" si="286"/>
        <v>41758.712754629632</v>
      </c>
    </row>
    <row r="2609" spans="1:21" ht="60" hidden="1" x14ac:dyDescent="0.25">
      <c r="A2609">
        <v>2607</v>
      </c>
      <c r="B2609" s="3" t="s">
        <v>2607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80"/>
        <v>4.077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10">
        <f t="shared" si="285"/>
        <v>42184.874675925923</v>
      </c>
      <c r="U2609" s="9">
        <f t="shared" si="286"/>
        <v>42228.083333333328</v>
      </c>
    </row>
    <row r="2610" spans="1:21" ht="45" hidden="1" x14ac:dyDescent="0.25">
      <c r="A2610">
        <v>2608</v>
      </c>
      <c r="B2610" s="3" t="s">
        <v>2608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80"/>
        <v>2.2392500000000002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10">
        <f t="shared" si="285"/>
        <v>42767.801712962959</v>
      </c>
      <c r="U2610" s="9">
        <f t="shared" si="286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80"/>
        <v>3.038011142857143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10">
        <f t="shared" si="285"/>
        <v>41075.237858796296</v>
      </c>
      <c r="U2611" s="9">
        <f t="shared" si="286"/>
        <v>41105.237858796296</v>
      </c>
    </row>
    <row r="2612" spans="1:21" ht="45" hidden="1" x14ac:dyDescent="0.25">
      <c r="A2612">
        <v>2610</v>
      </c>
      <c r="B2612" s="3" t="s">
        <v>2610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80"/>
        <v>1.4132510432681749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10">
        <f t="shared" si="285"/>
        <v>42564.881076388891</v>
      </c>
      <c r="U2612" s="9">
        <f t="shared" si="286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80"/>
        <v>27.906363636363636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10">
        <f t="shared" si="285"/>
        <v>42704.335810185185</v>
      </c>
      <c r="U2613" s="9">
        <f t="shared" si="286"/>
        <v>42737.957638888889</v>
      </c>
    </row>
    <row r="2614" spans="1:21" ht="45" hidden="1" x14ac:dyDescent="0.25">
      <c r="A2614">
        <v>2612</v>
      </c>
      <c r="B2614" s="3" t="s">
        <v>2612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80"/>
        <v>1.7176130000000001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10">
        <f t="shared" si="285"/>
        <v>41982.143171296295</v>
      </c>
      <c r="U2614" s="9">
        <f t="shared" si="286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80"/>
        <v>1.0101333333333333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10">
        <f t="shared" si="285"/>
        <v>41143.81821759259</v>
      </c>
      <c r="U2615" s="9">
        <f t="shared" si="286"/>
        <v>41173.81821759259</v>
      </c>
    </row>
    <row r="2616" spans="1:21" ht="60" hidden="1" x14ac:dyDescent="0.25">
      <c r="A2616">
        <v>2614</v>
      </c>
      <c r="B2616" s="3" t="s">
        <v>2614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80"/>
        <v>1.02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10">
        <f t="shared" si="285"/>
        <v>41730.708472222221</v>
      </c>
      <c r="U2616" s="9">
        <f t="shared" si="286"/>
        <v>41759.208333333336</v>
      </c>
    </row>
    <row r="2617" spans="1:21" ht="60" hidden="1" x14ac:dyDescent="0.25">
      <c r="A2617">
        <v>2615</v>
      </c>
      <c r="B2617" s="3" t="s">
        <v>2615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80"/>
        <v>1.6976511744127936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10">
        <f t="shared" si="285"/>
        <v>42453.49726851852</v>
      </c>
      <c r="U2617" s="9">
        <f t="shared" si="286"/>
        <v>42490.5</v>
      </c>
    </row>
    <row r="2618" spans="1:21" ht="45" hidden="1" x14ac:dyDescent="0.25">
      <c r="A2618">
        <v>2616</v>
      </c>
      <c r="B2618" s="3" t="s">
        <v>2616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80"/>
        <v>1.14534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10">
        <f t="shared" si="285"/>
        <v>42211.99454861111</v>
      </c>
      <c r="U2618" s="9">
        <f t="shared" si="286"/>
        <v>42241.99454861111</v>
      </c>
    </row>
    <row r="2619" spans="1:21" ht="60" hidden="1" x14ac:dyDescent="0.25">
      <c r="A2619">
        <v>2617</v>
      </c>
      <c r="B2619" s="3" t="s">
        <v>2617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80"/>
        <v>8.7759999999999998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10">
        <f t="shared" si="285"/>
        <v>41902.874432870369</v>
      </c>
      <c r="U2619" s="9">
        <f t="shared" si="286"/>
        <v>41932.874432870369</v>
      </c>
    </row>
    <row r="2620" spans="1:21" ht="30" hidden="1" x14ac:dyDescent="0.25">
      <c r="A2620">
        <v>2618</v>
      </c>
      <c r="B2620" s="3" t="s">
        <v>2618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80"/>
        <v>1.0538666666666667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10">
        <f t="shared" si="285"/>
        <v>42279.792372685188</v>
      </c>
      <c r="U2620" s="9">
        <f t="shared" si="286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80"/>
        <v>1.8839999999999999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10">
        <f t="shared" si="285"/>
        <v>42273.884305555555</v>
      </c>
      <c r="U2621" s="9">
        <f t="shared" si="286"/>
        <v>42300.458333333328</v>
      </c>
    </row>
    <row r="2622" spans="1:21" ht="60" hidden="1" x14ac:dyDescent="0.25">
      <c r="A2622">
        <v>2620</v>
      </c>
      <c r="B2622" s="3" t="s">
        <v>2620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80"/>
        <v>1.436523076923077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10">
        <f t="shared" si="285"/>
        <v>42251.16715277778</v>
      </c>
      <c r="U2622" s="9">
        <f t="shared" si="286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80"/>
        <v>1.4588000000000001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10">
        <f t="shared" si="285"/>
        <v>42115.74754629629</v>
      </c>
      <c r="U2623" s="9">
        <f t="shared" si="286"/>
        <v>42145.74754629629</v>
      </c>
    </row>
    <row r="2624" spans="1:21" ht="60" hidden="1" x14ac:dyDescent="0.25">
      <c r="A2624">
        <v>2622</v>
      </c>
      <c r="B2624" s="3" t="s">
        <v>2622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80"/>
        <v>1.3118399999999999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10">
        <f t="shared" si="285"/>
        <v>42689.74324074074</v>
      </c>
      <c r="U2624" s="9">
        <f t="shared" si="286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80"/>
        <v>1.1399999999999999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10">
        <f t="shared" si="285"/>
        <v>42692.256550925929</v>
      </c>
      <c r="U2625" s="9">
        <f t="shared" si="286"/>
        <v>42706.256550925929</v>
      </c>
    </row>
    <row r="2626" spans="1:21" ht="60" hidden="1" x14ac:dyDescent="0.25">
      <c r="A2626">
        <v>2624</v>
      </c>
      <c r="B2626" s="3" t="s">
        <v>2624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80"/>
        <v>13.794206249999998</v>
      </c>
      <c r="P2626" s="7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10">
        <f t="shared" si="285"/>
        <v>41144.42155092593</v>
      </c>
      <c r="U2626" s="9">
        <f t="shared" si="286"/>
        <v>41165.42155092593</v>
      </c>
    </row>
    <row r="2627" spans="1:21" ht="60" hidden="1" x14ac:dyDescent="0.25">
      <c r="A2627">
        <v>2625</v>
      </c>
      <c r="B2627" s="3" t="s">
        <v>2625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87">E2627/D2627</f>
        <v>9.56</v>
      </c>
      <c r="P2627" s="7">
        <f t="shared" ref="P2627:P2690" si="288">E2627/L2627</f>
        <v>27.576923076923077</v>
      </c>
      <c r="Q2627" t="str">
        <f t="shared" ref="Q2627:Q2690" si="289">LEFT(N:N,SEARCH("/",N2627)-1)</f>
        <v>technology</v>
      </c>
      <c r="R2627" t="str">
        <f t="shared" ref="R2627:R2690" si="290">RIGHT(N2627,LEN(N2627)-SEARCH("/",N2627))</f>
        <v>space exploration</v>
      </c>
      <c r="S2627" s="9">
        <f t="shared" ref="S2627:S2690" si="291">(((J2627/60)/60)/24)+DATE(1970,1,1)</f>
        <v>42658.810277777782</v>
      </c>
      <c r="T2627" s="10">
        <f t="shared" ref="T2627:T2690" si="292">S2627</f>
        <v>42658.810277777782</v>
      </c>
      <c r="U2627" s="9">
        <f t="shared" ref="U2627:U2690" si="293">(((I2627/60)/60)/24)+DATE(1970,1,1)</f>
        <v>42683.851944444439</v>
      </c>
    </row>
    <row r="2628" spans="1:21" ht="45" hidden="1" x14ac:dyDescent="0.25">
      <c r="A2628">
        <v>2626</v>
      </c>
      <c r="B2628" s="3" t="s">
        <v>2626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87"/>
        <v>1.1200000000000001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10">
        <f t="shared" si="292"/>
        <v>42128.628113425926</v>
      </c>
      <c r="U2628" s="9">
        <f t="shared" si="293"/>
        <v>42158.628113425926</v>
      </c>
    </row>
    <row r="2629" spans="1:21" ht="60" hidden="1" x14ac:dyDescent="0.25">
      <c r="A2629">
        <v>2627</v>
      </c>
      <c r="B2629" s="3" t="s">
        <v>2627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87"/>
        <v>6.4666666666666668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10">
        <f t="shared" si="292"/>
        <v>42304.829409722224</v>
      </c>
      <c r="U2629" s="9">
        <f t="shared" si="293"/>
        <v>42334.871076388896</v>
      </c>
    </row>
    <row r="2630" spans="1:21" ht="45" hidden="1" x14ac:dyDescent="0.25">
      <c r="A2630">
        <v>2628</v>
      </c>
      <c r="B2630" s="3" t="s">
        <v>2628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87"/>
        <v>1.1036948748510131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10">
        <f t="shared" si="292"/>
        <v>41953.966053240743</v>
      </c>
      <c r="U2630" s="9">
        <f t="shared" si="293"/>
        <v>41973.966053240743</v>
      </c>
    </row>
    <row r="2631" spans="1:21" ht="45" hidden="1" x14ac:dyDescent="0.25">
      <c r="A2631">
        <v>2629</v>
      </c>
      <c r="B2631" s="3" t="s">
        <v>2629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87"/>
        <v>1.2774000000000001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10">
        <f t="shared" si="292"/>
        <v>42108.538449074069</v>
      </c>
      <c r="U2631" s="9">
        <f t="shared" si="293"/>
        <v>42138.538449074069</v>
      </c>
    </row>
    <row r="2632" spans="1:21" ht="60" hidden="1" x14ac:dyDescent="0.25">
      <c r="A2632">
        <v>2630</v>
      </c>
      <c r="B2632" s="3" t="s">
        <v>2630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87"/>
        <v>1.579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10">
        <f t="shared" si="292"/>
        <v>42524.105462962965</v>
      </c>
      <c r="U2632" s="9">
        <f t="shared" si="293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87"/>
        <v>1.1466525000000001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10">
        <f t="shared" si="292"/>
        <v>42218.169293981482</v>
      </c>
      <c r="U2633" s="9">
        <f t="shared" si="293"/>
        <v>42246.169293981482</v>
      </c>
    </row>
    <row r="2634" spans="1:21" ht="45" hidden="1" x14ac:dyDescent="0.25">
      <c r="A2634">
        <v>2632</v>
      </c>
      <c r="B2634" s="3" t="s">
        <v>2632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87"/>
        <v>1.3700934579439252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10">
        <f t="shared" si="292"/>
        <v>42494.061793981484</v>
      </c>
      <c r="U2634" s="9">
        <f t="shared" si="293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87"/>
        <v>3.5461999999999998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10">
        <f t="shared" si="292"/>
        <v>41667.823287037041</v>
      </c>
      <c r="U2635" s="9">
        <f t="shared" si="293"/>
        <v>41697.958333333336</v>
      </c>
    </row>
    <row r="2636" spans="1:21" ht="45" hidden="1" x14ac:dyDescent="0.25">
      <c r="A2636">
        <v>2634</v>
      </c>
      <c r="B2636" s="3" t="s">
        <v>2634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87"/>
        <v>1.0602150537634409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10">
        <f t="shared" si="292"/>
        <v>42612.656493055561</v>
      </c>
      <c r="U2636" s="9">
        <f t="shared" si="293"/>
        <v>42642.656493055561</v>
      </c>
    </row>
    <row r="2637" spans="1:21" ht="60" hidden="1" x14ac:dyDescent="0.25">
      <c r="A2637">
        <v>2635</v>
      </c>
      <c r="B2637" s="3" t="s">
        <v>2635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87"/>
        <v>1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10">
        <f t="shared" si="292"/>
        <v>42037.950937500005</v>
      </c>
      <c r="U2637" s="9">
        <f t="shared" si="293"/>
        <v>42072.909270833334</v>
      </c>
    </row>
    <row r="2638" spans="1:21" ht="60" hidden="1" x14ac:dyDescent="0.25">
      <c r="A2638">
        <v>2636</v>
      </c>
      <c r="B2638" s="3" t="s">
        <v>2636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87"/>
        <v>1.873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10">
        <f t="shared" si="292"/>
        <v>42636.614745370374</v>
      </c>
      <c r="U2638" s="9">
        <f t="shared" si="293"/>
        <v>42659.041666666672</v>
      </c>
    </row>
    <row r="2639" spans="1:21" ht="45" hidden="1" x14ac:dyDescent="0.25">
      <c r="A2639">
        <v>2637</v>
      </c>
      <c r="B2639" s="3" t="s">
        <v>2637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87"/>
        <v>1.6619999999999999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10">
        <f t="shared" si="292"/>
        <v>42639.549479166672</v>
      </c>
      <c r="U2639" s="9">
        <f t="shared" si="293"/>
        <v>42655.549479166672</v>
      </c>
    </row>
    <row r="2640" spans="1:21" ht="45" hidden="1" x14ac:dyDescent="0.25">
      <c r="A2640">
        <v>2638</v>
      </c>
      <c r="B2640" s="3" t="s">
        <v>2638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87"/>
        <v>1.0172910662824208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10">
        <f t="shared" si="292"/>
        <v>41989.913136574076</v>
      </c>
      <c r="U2640" s="9">
        <f t="shared" si="293"/>
        <v>42019.913136574076</v>
      </c>
    </row>
    <row r="2641" spans="1:21" ht="60" hidden="1" x14ac:dyDescent="0.25">
      <c r="A2641">
        <v>2639</v>
      </c>
      <c r="B2641" s="3" t="s">
        <v>2639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87"/>
        <v>1.64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10">
        <f t="shared" si="292"/>
        <v>42024.86513888889</v>
      </c>
      <c r="U2641" s="9">
        <f t="shared" si="293"/>
        <v>42054.86513888889</v>
      </c>
    </row>
    <row r="2642" spans="1:21" ht="75" hidden="1" x14ac:dyDescent="0.25">
      <c r="A2642">
        <v>2640</v>
      </c>
      <c r="B2642" s="3" t="s">
        <v>2640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87"/>
        <v>1.0566666666666666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10">
        <f t="shared" si="292"/>
        <v>42103.160578703704</v>
      </c>
      <c r="U2642" s="9">
        <f t="shared" si="293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87"/>
        <v>0.01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10">
        <f t="shared" si="292"/>
        <v>41880.827118055553</v>
      </c>
      <c r="U2643" s="9">
        <f t="shared" si="293"/>
        <v>41897.839583333334</v>
      </c>
    </row>
    <row r="2644" spans="1:21" ht="60" hidden="1" x14ac:dyDescent="0.25">
      <c r="A2644">
        <v>2642</v>
      </c>
      <c r="B2644" s="3" t="s">
        <v>2642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87"/>
        <v>0</v>
      </c>
      <c r="P2644" s="7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10">
        <f t="shared" si="292"/>
        <v>42536.246620370366</v>
      </c>
      <c r="U2644" s="9">
        <f t="shared" si="293"/>
        <v>42566.289583333331</v>
      </c>
    </row>
    <row r="2645" spans="1:21" ht="60" x14ac:dyDescent="0.25">
      <c r="A2645">
        <v>2643</v>
      </c>
      <c r="B2645" s="3" t="s">
        <v>2643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87"/>
        <v>0.33559730999999998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10">
        <f t="shared" si="292"/>
        <v>42689.582349537035</v>
      </c>
      <c r="U2645" s="9">
        <f t="shared" si="293"/>
        <v>42725.332638888889</v>
      </c>
    </row>
    <row r="2646" spans="1:21" ht="45" x14ac:dyDescent="0.25">
      <c r="A2646">
        <v>2644</v>
      </c>
      <c r="B2646" s="3" t="s">
        <v>2644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87"/>
        <v>2.053E-2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10">
        <f t="shared" si="292"/>
        <v>42774.792071759264</v>
      </c>
      <c r="U2646" s="9">
        <f t="shared" si="293"/>
        <v>42804.792071759264</v>
      </c>
    </row>
    <row r="2647" spans="1:21" ht="60" x14ac:dyDescent="0.25">
      <c r="A2647">
        <v>2645</v>
      </c>
      <c r="B2647" s="3" t="s">
        <v>2645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87"/>
        <v>0.105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10">
        <f t="shared" si="292"/>
        <v>41921.842627314814</v>
      </c>
      <c r="U2647" s="9">
        <f t="shared" si="293"/>
        <v>41951.884293981479</v>
      </c>
    </row>
    <row r="2648" spans="1:21" ht="45" x14ac:dyDescent="0.25">
      <c r="A2648">
        <v>2646</v>
      </c>
      <c r="B2648" s="3" t="s">
        <v>2646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87"/>
        <v>8.4172839999999999E-2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10">
        <f t="shared" si="292"/>
        <v>42226.313298611116</v>
      </c>
      <c r="U2648" s="9">
        <f t="shared" si="293"/>
        <v>42256.313298611116</v>
      </c>
    </row>
    <row r="2649" spans="1:21" ht="60" x14ac:dyDescent="0.25">
      <c r="A2649">
        <v>2647</v>
      </c>
      <c r="B2649" s="3" t="s">
        <v>2647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87"/>
        <v>1.44E-2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10">
        <f t="shared" si="292"/>
        <v>42200.261793981481</v>
      </c>
      <c r="U2649" s="9">
        <f t="shared" si="293"/>
        <v>42230.261793981481</v>
      </c>
    </row>
    <row r="2650" spans="1:21" ht="60" x14ac:dyDescent="0.25">
      <c r="A2650">
        <v>2648</v>
      </c>
      <c r="B2650" s="3" t="s">
        <v>2648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87"/>
        <v>8.8333333333333337E-3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10">
        <f t="shared" si="292"/>
        <v>42408.714814814812</v>
      </c>
      <c r="U2650" s="9">
        <f t="shared" si="293"/>
        <v>42438.714814814812</v>
      </c>
    </row>
    <row r="2651" spans="1:21" ht="30" x14ac:dyDescent="0.25">
      <c r="A2651">
        <v>2649</v>
      </c>
      <c r="B2651" s="3" t="s">
        <v>2649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87"/>
        <v>9.9200000000000004E-4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10">
        <f t="shared" si="292"/>
        <v>42341.99700231482</v>
      </c>
      <c r="U2651" s="9">
        <f t="shared" si="293"/>
        <v>42401.99700231482</v>
      </c>
    </row>
    <row r="2652" spans="1:21" ht="60" x14ac:dyDescent="0.25">
      <c r="A2652">
        <v>2650</v>
      </c>
      <c r="B2652" s="3" t="s">
        <v>2650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87"/>
        <v>5.966666666666667E-3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10">
        <f t="shared" si="292"/>
        <v>42695.624340277776</v>
      </c>
      <c r="U2652" s="9">
        <f t="shared" si="293"/>
        <v>42725.624340277776</v>
      </c>
    </row>
    <row r="2653" spans="1:21" ht="60" x14ac:dyDescent="0.25">
      <c r="A2653">
        <v>2651</v>
      </c>
      <c r="B2653" s="3" t="s">
        <v>2651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87"/>
        <v>1.8689285714285714E-2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10">
        <f t="shared" si="292"/>
        <v>42327.805659722217</v>
      </c>
      <c r="U2653" s="9">
        <f t="shared" si="293"/>
        <v>42355.805659722217</v>
      </c>
    </row>
    <row r="2654" spans="1:21" ht="60" x14ac:dyDescent="0.25">
      <c r="A2654">
        <v>2652</v>
      </c>
      <c r="B2654" s="3" t="s">
        <v>2652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87"/>
        <v>8.8500000000000002E-3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10">
        <f t="shared" si="292"/>
        <v>41953.158854166672</v>
      </c>
      <c r="U2654" s="9">
        <f t="shared" si="293"/>
        <v>41983.158854166672</v>
      </c>
    </row>
    <row r="2655" spans="1:21" ht="45" x14ac:dyDescent="0.25">
      <c r="A2655">
        <v>2653</v>
      </c>
      <c r="B2655" s="3" t="s">
        <v>2653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87"/>
        <v>0.1152156862745098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10">
        <f t="shared" si="292"/>
        <v>41771.651932870373</v>
      </c>
      <c r="U2655" s="9">
        <f t="shared" si="293"/>
        <v>41803.166666666664</v>
      </c>
    </row>
    <row r="2656" spans="1:21" ht="60" x14ac:dyDescent="0.25">
      <c r="A2656">
        <v>2654</v>
      </c>
      <c r="B2656" s="3" t="s">
        <v>2654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87"/>
        <v>5.1000000000000004E-4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10">
        <f t="shared" si="292"/>
        <v>42055.600995370376</v>
      </c>
      <c r="U2656" s="9">
        <f t="shared" si="293"/>
        <v>42115.559328703705</v>
      </c>
    </row>
    <row r="2657" spans="1:21" x14ac:dyDescent="0.25">
      <c r="A2657">
        <v>2655</v>
      </c>
      <c r="B2657" s="3" t="s">
        <v>2655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87"/>
        <v>0.21033333333333334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10">
        <f t="shared" si="292"/>
        <v>42381.866284722222</v>
      </c>
      <c r="U2657" s="9">
        <f t="shared" si="293"/>
        <v>42409.833333333328</v>
      </c>
    </row>
    <row r="2658" spans="1:21" ht="30" x14ac:dyDescent="0.25">
      <c r="A2658">
        <v>2656</v>
      </c>
      <c r="B2658" s="3" t="s">
        <v>2656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87"/>
        <v>0.11436666666666667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10">
        <f t="shared" si="292"/>
        <v>42767.688518518517</v>
      </c>
      <c r="U2658" s="9">
        <f t="shared" si="293"/>
        <v>42806.791666666672</v>
      </c>
    </row>
    <row r="2659" spans="1:21" ht="60" x14ac:dyDescent="0.25">
      <c r="A2659">
        <v>2657</v>
      </c>
      <c r="B2659" s="3" t="s">
        <v>2657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87"/>
        <v>0.18737933333333334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10">
        <f t="shared" si="292"/>
        <v>42551.928854166668</v>
      </c>
      <c r="U2659" s="9">
        <f t="shared" si="293"/>
        <v>42585.0625</v>
      </c>
    </row>
    <row r="2660" spans="1:21" ht="45" x14ac:dyDescent="0.25">
      <c r="A2660">
        <v>2658</v>
      </c>
      <c r="B2660" s="3" t="s">
        <v>2658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87"/>
        <v>9.2857142857142856E-4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10">
        <f t="shared" si="292"/>
        <v>42551.884189814817</v>
      </c>
      <c r="U2660" s="9">
        <f t="shared" si="293"/>
        <v>42581.884189814817</v>
      </c>
    </row>
    <row r="2661" spans="1:21" x14ac:dyDescent="0.25">
      <c r="A2661">
        <v>2659</v>
      </c>
      <c r="B2661" s="3" t="s">
        <v>2659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87"/>
        <v>2.720408163265306E-2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10">
        <f t="shared" si="292"/>
        <v>42082.069560185191</v>
      </c>
      <c r="U2661" s="9">
        <f t="shared" si="293"/>
        <v>42112.069560185191</v>
      </c>
    </row>
    <row r="2662" spans="1:21" ht="60" x14ac:dyDescent="0.25">
      <c r="A2662">
        <v>2660</v>
      </c>
      <c r="B2662" s="3" t="s">
        <v>2660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87"/>
        <v>9.5E-4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10">
        <f t="shared" si="292"/>
        <v>42272.713171296295</v>
      </c>
      <c r="U2662" s="9">
        <f t="shared" si="293"/>
        <v>42332.754837962959</v>
      </c>
    </row>
    <row r="2663" spans="1:21" ht="45" hidden="1" x14ac:dyDescent="0.25">
      <c r="A2663">
        <v>2661</v>
      </c>
      <c r="B2663" s="3" t="s">
        <v>2661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87"/>
        <v>1.0289999999999999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10">
        <f t="shared" si="292"/>
        <v>41542.958449074074</v>
      </c>
      <c r="U2663" s="9">
        <f t="shared" si="293"/>
        <v>41572.958449074074</v>
      </c>
    </row>
    <row r="2664" spans="1:21" ht="45" hidden="1" x14ac:dyDescent="0.25">
      <c r="A2664">
        <v>2662</v>
      </c>
      <c r="B2664" s="3" t="s">
        <v>2662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87"/>
        <v>1.0680000000000001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10">
        <f t="shared" si="292"/>
        <v>42207.746678240743</v>
      </c>
      <c r="U2664" s="9">
        <f t="shared" si="293"/>
        <v>42237.746678240743</v>
      </c>
    </row>
    <row r="2665" spans="1:21" ht="60" hidden="1" x14ac:dyDescent="0.25">
      <c r="A2665">
        <v>2663</v>
      </c>
      <c r="B2665" s="3" t="s">
        <v>2663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87"/>
        <v>1.0459624999999999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10">
        <f t="shared" si="292"/>
        <v>42222.622766203705</v>
      </c>
      <c r="U2665" s="9">
        <f t="shared" si="293"/>
        <v>42251.625</v>
      </c>
    </row>
    <row r="2666" spans="1:21" ht="60" hidden="1" x14ac:dyDescent="0.25">
      <c r="A2666">
        <v>2664</v>
      </c>
      <c r="B2666" s="3" t="s">
        <v>2664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87"/>
        <v>1.0342857142857143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10">
        <f t="shared" si="292"/>
        <v>42313.02542824074</v>
      </c>
      <c r="U2666" s="9">
        <f t="shared" si="293"/>
        <v>42347.290972222225</v>
      </c>
    </row>
    <row r="2667" spans="1:21" ht="60" hidden="1" x14ac:dyDescent="0.25">
      <c r="A2667">
        <v>2665</v>
      </c>
      <c r="B2667" s="3" t="s">
        <v>2665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87"/>
        <v>1.2314285714285715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10">
        <f t="shared" si="292"/>
        <v>42083.895532407405</v>
      </c>
      <c r="U2667" s="9">
        <f t="shared" si="293"/>
        <v>42128.895532407405</v>
      </c>
    </row>
    <row r="2668" spans="1:21" ht="60" hidden="1" x14ac:dyDescent="0.25">
      <c r="A2668">
        <v>2666</v>
      </c>
      <c r="B2668" s="3" t="s">
        <v>2666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87"/>
        <v>1.592951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10">
        <f t="shared" si="292"/>
        <v>42235.764340277776</v>
      </c>
      <c r="U2668" s="9">
        <f t="shared" si="293"/>
        <v>42272.875</v>
      </c>
    </row>
    <row r="2669" spans="1:21" ht="60" hidden="1" x14ac:dyDescent="0.25">
      <c r="A2669">
        <v>2667</v>
      </c>
      <c r="B2669" s="3" t="s">
        <v>2667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87"/>
        <v>1.1066666666666667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10">
        <f t="shared" si="292"/>
        <v>42380.926111111112</v>
      </c>
      <c r="U2669" s="9">
        <f t="shared" si="293"/>
        <v>42410.926111111112</v>
      </c>
    </row>
    <row r="2670" spans="1:21" ht="30" hidden="1" x14ac:dyDescent="0.25">
      <c r="A2670">
        <v>2668</v>
      </c>
      <c r="B2670" s="3" t="s">
        <v>2668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87"/>
        <v>1.7070000000000001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10">
        <f t="shared" si="292"/>
        <v>42275.588715277772</v>
      </c>
      <c r="U2670" s="9">
        <f t="shared" si="293"/>
        <v>42317.60555555555</v>
      </c>
    </row>
    <row r="2671" spans="1:21" ht="60" hidden="1" x14ac:dyDescent="0.25">
      <c r="A2671">
        <v>2669</v>
      </c>
      <c r="B2671" s="3" t="s">
        <v>2669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87"/>
        <v>1.25125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10">
        <f t="shared" si="292"/>
        <v>42319.035833333335</v>
      </c>
      <c r="U2671" s="9">
        <f t="shared" si="293"/>
        <v>42379.035833333335</v>
      </c>
    </row>
    <row r="2672" spans="1:21" ht="60" hidden="1" x14ac:dyDescent="0.25">
      <c r="A2672">
        <v>2670</v>
      </c>
      <c r="B2672" s="3" t="s">
        <v>2670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87"/>
        <v>6.4158609339642042E-2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10">
        <f t="shared" si="292"/>
        <v>41821.020601851851</v>
      </c>
      <c r="U2672" s="9">
        <f t="shared" si="293"/>
        <v>41849.020601851851</v>
      </c>
    </row>
    <row r="2673" spans="1:21" ht="45" hidden="1" x14ac:dyDescent="0.25">
      <c r="A2673">
        <v>2671</v>
      </c>
      <c r="B2673" s="3" t="s">
        <v>2671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87"/>
        <v>0.11344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10">
        <f t="shared" si="292"/>
        <v>41962.749027777783</v>
      </c>
      <c r="U2673" s="9">
        <f t="shared" si="293"/>
        <v>41992.818055555559</v>
      </c>
    </row>
    <row r="2674" spans="1:21" ht="60" hidden="1" x14ac:dyDescent="0.25">
      <c r="A2674">
        <v>2672</v>
      </c>
      <c r="B2674" s="3" t="s">
        <v>2672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87"/>
        <v>0.33189999999999997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10">
        <f t="shared" si="292"/>
        <v>42344.884143518517</v>
      </c>
      <c r="U2674" s="9">
        <f t="shared" si="293"/>
        <v>42366.25</v>
      </c>
    </row>
    <row r="2675" spans="1:21" ht="60" hidden="1" x14ac:dyDescent="0.25">
      <c r="A2675">
        <v>2673</v>
      </c>
      <c r="B2675" s="3" t="s">
        <v>2673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87"/>
        <v>0.27579999999999999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10">
        <f t="shared" si="292"/>
        <v>41912.541655092595</v>
      </c>
      <c r="U2675" s="9">
        <f t="shared" si="293"/>
        <v>41941.947916666664</v>
      </c>
    </row>
    <row r="2676" spans="1:21" ht="60" hidden="1" x14ac:dyDescent="0.25">
      <c r="A2676">
        <v>2674</v>
      </c>
      <c r="B2676" s="3" t="s">
        <v>2674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87"/>
        <v>0.62839999999999996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10">
        <f t="shared" si="292"/>
        <v>42529.632754629631</v>
      </c>
      <c r="U2676" s="9">
        <f t="shared" si="293"/>
        <v>42556.207638888889</v>
      </c>
    </row>
    <row r="2677" spans="1:21" ht="60" hidden="1" x14ac:dyDescent="0.25">
      <c r="A2677">
        <v>2675</v>
      </c>
      <c r="B2677" s="3" t="s">
        <v>2675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87"/>
        <v>7.5880000000000003E-2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10">
        <f t="shared" si="292"/>
        <v>41923.857511574075</v>
      </c>
      <c r="U2677" s="9">
        <f t="shared" si="293"/>
        <v>41953.899178240739</v>
      </c>
    </row>
    <row r="2678" spans="1:21" ht="60" hidden="1" x14ac:dyDescent="0.25">
      <c r="A2678">
        <v>2676</v>
      </c>
      <c r="B2678" s="3" t="s">
        <v>2676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87"/>
        <v>0.50380952380952382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10">
        <f t="shared" si="292"/>
        <v>42482.624699074076</v>
      </c>
      <c r="U2678" s="9">
        <f t="shared" si="293"/>
        <v>42512.624699074076</v>
      </c>
    </row>
    <row r="2679" spans="1:21" ht="45" hidden="1" x14ac:dyDescent="0.25">
      <c r="A2679">
        <v>2677</v>
      </c>
      <c r="B2679" s="3" t="s">
        <v>2677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87"/>
        <v>0.17512820512820512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10">
        <f t="shared" si="292"/>
        <v>41793.029432870368</v>
      </c>
      <c r="U2679" s="9">
        <f t="shared" si="293"/>
        <v>41823.029432870368</v>
      </c>
    </row>
    <row r="2680" spans="1:21" ht="60" hidden="1" x14ac:dyDescent="0.25">
      <c r="A2680">
        <v>2678</v>
      </c>
      <c r="B2680" s="3" t="s">
        <v>2678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87"/>
        <v>1.3750000000000001E-4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10">
        <f t="shared" si="292"/>
        <v>42241.798206018517</v>
      </c>
      <c r="U2680" s="9">
        <f t="shared" si="293"/>
        <v>42271.798206018517</v>
      </c>
    </row>
    <row r="2681" spans="1:21" ht="60" hidden="1" x14ac:dyDescent="0.25">
      <c r="A2681">
        <v>2679</v>
      </c>
      <c r="B2681" s="3" t="s">
        <v>2679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87"/>
        <v>3.3E-3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10">
        <f t="shared" si="292"/>
        <v>42033.001087962963</v>
      </c>
      <c r="U2681" s="9">
        <f t="shared" si="293"/>
        <v>42063.001087962963</v>
      </c>
    </row>
    <row r="2682" spans="1:21" hidden="1" x14ac:dyDescent="0.25">
      <c r="A2682">
        <v>2680</v>
      </c>
      <c r="B2682" s="3" t="s">
        <v>2680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87"/>
        <v>8.6250000000000007E-3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10">
        <f t="shared" si="292"/>
        <v>42436.211701388893</v>
      </c>
      <c r="U2682" s="9">
        <f t="shared" si="293"/>
        <v>42466.170034722221</v>
      </c>
    </row>
    <row r="2683" spans="1:21" ht="45" hidden="1" x14ac:dyDescent="0.25">
      <c r="A2683">
        <v>2681</v>
      </c>
      <c r="B2683" s="3" t="s">
        <v>2681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87"/>
        <v>6.875E-3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10">
        <f t="shared" si="292"/>
        <v>41805.895254629628</v>
      </c>
      <c r="U2683" s="9">
        <f t="shared" si="293"/>
        <v>41830.895254629628</v>
      </c>
    </row>
    <row r="2684" spans="1:21" ht="45" hidden="1" x14ac:dyDescent="0.25">
      <c r="A2684">
        <v>2682</v>
      </c>
      <c r="B2684" s="3" t="s">
        <v>2682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87"/>
        <v>0.28299999999999997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10">
        <f t="shared" si="292"/>
        <v>41932.871990740743</v>
      </c>
      <c r="U2684" s="9">
        <f t="shared" si="293"/>
        <v>41965.249305555553</v>
      </c>
    </row>
    <row r="2685" spans="1:21" ht="60" hidden="1" x14ac:dyDescent="0.25">
      <c r="A2685">
        <v>2683</v>
      </c>
      <c r="B2685" s="3" t="s">
        <v>2683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87"/>
        <v>2.3999999999999998E-3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10">
        <f t="shared" si="292"/>
        <v>42034.75509259259</v>
      </c>
      <c r="U2685" s="9">
        <f t="shared" si="293"/>
        <v>42064.75509259259</v>
      </c>
    </row>
    <row r="2686" spans="1:21" ht="60" hidden="1" x14ac:dyDescent="0.25">
      <c r="A2686">
        <v>2684</v>
      </c>
      <c r="B2686" s="3" t="s">
        <v>2684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87"/>
        <v>1.1428571428571429E-2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10">
        <f t="shared" si="292"/>
        <v>41820.914641203701</v>
      </c>
      <c r="U2686" s="9">
        <f t="shared" si="293"/>
        <v>41860.914641203701</v>
      </c>
    </row>
    <row r="2687" spans="1:21" ht="60" hidden="1" x14ac:dyDescent="0.25">
      <c r="A2687">
        <v>2685</v>
      </c>
      <c r="B2687" s="3" t="s">
        <v>2685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87"/>
        <v>2.0000000000000001E-4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10">
        <f t="shared" si="292"/>
        <v>42061.69594907407</v>
      </c>
      <c r="U2687" s="9">
        <f t="shared" si="293"/>
        <v>42121.654282407413</v>
      </c>
    </row>
    <row r="2688" spans="1:21" ht="60" hidden="1" x14ac:dyDescent="0.25">
      <c r="A2688">
        <v>2686</v>
      </c>
      <c r="B2688" s="3" t="s">
        <v>2686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87"/>
        <v>0</v>
      </c>
      <c r="P2688" s="7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10">
        <f t="shared" si="292"/>
        <v>41892.974803240737</v>
      </c>
      <c r="U2688" s="9">
        <f t="shared" si="293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87"/>
        <v>0</v>
      </c>
      <c r="P2689" s="7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10">
        <f t="shared" si="292"/>
        <v>42154.64025462963</v>
      </c>
      <c r="U2689" s="9">
        <f t="shared" si="293"/>
        <v>42184.64025462963</v>
      </c>
    </row>
    <row r="2690" spans="1:21" ht="30" hidden="1" x14ac:dyDescent="0.25">
      <c r="A2690">
        <v>2688</v>
      </c>
      <c r="B2690" s="3" t="s">
        <v>2688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87"/>
        <v>1.48E-3</v>
      </c>
      <c r="P2690" s="7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10">
        <f t="shared" si="292"/>
        <v>42028.118865740747</v>
      </c>
      <c r="U2690" s="9">
        <f t="shared" si="293"/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94">E2691/D2691</f>
        <v>2.8571428571428571E-5</v>
      </c>
      <c r="P2691" s="7">
        <f t="shared" ref="P2691:P2754" si="295">E2691/L2691</f>
        <v>1</v>
      </c>
      <c r="Q2691" t="str">
        <f t="shared" ref="Q2691:Q2754" si="296">LEFT(N:N,SEARCH("/",N2691)-1)</f>
        <v>food</v>
      </c>
      <c r="R2691" t="str">
        <f t="shared" ref="R2691:R2754" si="297">RIGHT(N2691,LEN(N2691)-SEARCH("/",N2691))</f>
        <v>food trucks</v>
      </c>
      <c r="S2691" s="9">
        <f t="shared" ref="S2691:S2754" si="298">(((J2691/60)/60)/24)+DATE(1970,1,1)</f>
        <v>42551.961689814809</v>
      </c>
      <c r="T2691" s="10">
        <f t="shared" ref="T2691:T2754" si="299">S2691</f>
        <v>42551.961689814809</v>
      </c>
      <c r="U2691" s="9">
        <f t="shared" ref="U2691:U2754" si="300">(((I2691/60)/60)/24)+DATE(1970,1,1)</f>
        <v>42581.961689814809</v>
      </c>
    </row>
    <row r="2692" spans="1:21" ht="60" hidden="1" x14ac:dyDescent="0.25">
      <c r="A2692">
        <v>2690</v>
      </c>
      <c r="B2692" s="3" t="s">
        <v>2690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94"/>
        <v>0.107325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10">
        <f t="shared" si="299"/>
        <v>42113.105046296296</v>
      </c>
      <c r="U2692" s="9">
        <f t="shared" si="300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94"/>
        <v>5.3846153846153844E-4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10">
        <f t="shared" si="299"/>
        <v>42089.724039351851</v>
      </c>
      <c r="U2693" s="9">
        <f t="shared" si="300"/>
        <v>42134.724039351851</v>
      </c>
    </row>
    <row r="2694" spans="1:21" ht="45" hidden="1" x14ac:dyDescent="0.25">
      <c r="A2694">
        <v>2692</v>
      </c>
      <c r="B2694" s="3" t="s">
        <v>2692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94"/>
        <v>7.1428571428571426E-3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10">
        <f t="shared" si="299"/>
        <v>42058.334027777775</v>
      </c>
      <c r="U2694" s="9">
        <f t="shared" si="300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94"/>
        <v>8.0000000000000002E-3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10">
        <f t="shared" si="299"/>
        <v>41834.138495370367</v>
      </c>
      <c r="U2695" s="9">
        <f t="shared" si="300"/>
        <v>41864.138495370367</v>
      </c>
    </row>
    <row r="2696" spans="1:21" ht="60" hidden="1" x14ac:dyDescent="0.25">
      <c r="A2696">
        <v>2694</v>
      </c>
      <c r="B2696" s="3" t="s">
        <v>2694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94"/>
        <v>3.3333333333333335E-5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10">
        <f t="shared" si="299"/>
        <v>41878.140497685185</v>
      </c>
      <c r="U2696" s="9">
        <f t="shared" si="300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94"/>
        <v>4.7333333333333333E-3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10">
        <f t="shared" si="299"/>
        <v>42048.181921296295</v>
      </c>
      <c r="U2697" s="9">
        <f t="shared" si="300"/>
        <v>42108.14025462963</v>
      </c>
    </row>
    <row r="2698" spans="1:21" ht="60" hidden="1" x14ac:dyDescent="0.25">
      <c r="A2698">
        <v>2696</v>
      </c>
      <c r="B2698" s="3" t="s">
        <v>2696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94"/>
        <v>5.6500000000000002E-2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10">
        <f t="shared" si="299"/>
        <v>41964.844444444447</v>
      </c>
      <c r="U2698" s="9">
        <f t="shared" si="300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94"/>
        <v>0.26352173913043481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10">
        <f t="shared" si="299"/>
        <v>42187.940081018518</v>
      </c>
      <c r="U2699" s="9">
        <f t="shared" si="300"/>
        <v>42218.916666666672</v>
      </c>
    </row>
    <row r="2700" spans="1:21" ht="45" hidden="1" x14ac:dyDescent="0.25">
      <c r="A2700">
        <v>2698</v>
      </c>
      <c r="B2700" s="3" t="s">
        <v>2698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94"/>
        <v>3.2512500000000002E-3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10">
        <f t="shared" si="299"/>
        <v>41787.898240740738</v>
      </c>
      <c r="U2700" s="9">
        <f t="shared" si="300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94"/>
        <v>0</v>
      </c>
      <c r="P2701" s="7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10">
        <f t="shared" si="299"/>
        <v>41829.896562499998</v>
      </c>
      <c r="U2701" s="9">
        <f t="shared" si="300"/>
        <v>41859.896562499998</v>
      </c>
    </row>
    <row r="2702" spans="1:21" ht="45" hidden="1" x14ac:dyDescent="0.25">
      <c r="A2702">
        <v>2700</v>
      </c>
      <c r="B2702" s="3" t="s">
        <v>2700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94"/>
        <v>7.0007000700070005E-3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10">
        <f t="shared" si="299"/>
        <v>41870.87467592593</v>
      </c>
      <c r="U2702" s="9">
        <f t="shared" si="300"/>
        <v>41900.87467592593</v>
      </c>
    </row>
    <row r="2703" spans="1:21" ht="60" hidden="1" x14ac:dyDescent="0.25">
      <c r="A2703">
        <v>2701</v>
      </c>
      <c r="B2703" s="3" t="s">
        <v>2701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94"/>
        <v>0.46176470588235297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10">
        <f t="shared" si="299"/>
        <v>42801.774699074071</v>
      </c>
      <c r="U2703" s="9">
        <f t="shared" si="300"/>
        <v>42832.733032407406</v>
      </c>
    </row>
    <row r="2704" spans="1:21" ht="60" hidden="1" x14ac:dyDescent="0.25">
      <c r="A2704">
        <v>2702</v>
      </c>
      <c r="B2704" s="3" t="s">
        <v>2702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94"/>
        <v>0.34410000000000002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10">
        <f t="shared" si="299"/>
        <v>42800.801817129628</v>
      </c>
      <c r="U2704" s="9">
        <f t="shared" si="300"/>
        <v>42830.760150462964</v>
      </c>
    </row>
    <row r="2705" spans="1:21" ht="45" hidden="1" x14ac:dyDescent="0.25">
      <c r="A2705">
        <v>2703</v>
      </c>
      <c r="B2705" s="3" t="s">
        <v>2703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94"/>
        <v>1.0375000000000001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10">
        <f t="shared" si="299"/>
        <v>42756.690162037034</v>
      </c>
      <c r="U2705" s="9">
        <f t="shared" si="300"/>
        <v>42816.648495370369</v>
      </c>
    </row>
    <row r="2706" spans="1:21" ht="60" hidden="1" x14ac:dyDescent="0.25">
      <c r="A2706">
        <v>2704</v>
      </c>
      <c r="B2706" s="3" t="s">
        <v>2704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94"/>
        <v>6.0263157894736845E-2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10">
        <f t="shared" si="299"/>
        <v>42787.862430555557</v>
      </c>
      <c r="U2706" s="9">
        <f t="shared" si="300"/>
        <v>42830.820763888885</v>
      </c>
    </row>
    <row r="2707" spans="1:21" ht="30" hidden="1" x14ac:dyDescent="0.25">
      <c r="A2707">
        <v>2705</v>
      </c>
      <c r="B2707" s="3" t="s">
        <v>2705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94"/>
        <v>0.10539393939393939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10">
        <f t="shared" si="299"/>
        <v>42773.916180555556</v>
      </c>
      <c r="U2707" s="9">
        <f t="shared" si="300"/>
        <v>42818.874513888892</v>
      </c>
    </row>
    <row r="2708" spans="1:21" ht="45" hidden="1" x14ac:dyDescent="0.25">
      <c r="A2708">
        <v>2706</v>
      </c>
      <c r="B2708" s="3" t="s">
        <v>2706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94"/>
        <v>1.1229714285714285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10">
        <f t="shared" si="299"/>
        <v>41899.294942129629</v>
      </c>
      <c r="U2708" s="9">
        <f t="shared" si="300"/>
        <v>41928.290972222225</v>
      </c>
    </row>
    <row r="2709" spans="1:21" ht="45" hidden="1" x14ac:dyDescent="0.25">
      <c r="A2709">
        <v>2707</v>
      </c>
      <c r="B2709" s="3" t="s">
        <v>2707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94"/>
        <v>3.50844625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10">
        <f t="shared" si="299"/>
        <v>41391.782905092594</v>
      </c>
      <c r="U2709" s="9">
        <f t="shared" si="300"/>
        <v>41421.290972222225</v>
      </c>
    </row>
    <row r="2710" spans="1:21" ht="45" hidden="1" x14ac:dyDescent="0.25">
      <c r="A2710">
        <v>2708</v>
      </c>
      <c r="B2710" s="3" t="s">
        <v>2708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94"/>
        <v>2.3321535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10">
        <f t="shared" si="299"/>
        <v>42512.698217592595</v>
      </c>
      <c r="U2710" s="9">
        <f t="shared" si="300"/>
        <v>42572.698217592595</v>
      </c>
    </row>
    <row r="2711" spans="1:21" ht="45" hidden="1" x14ac:dyDescent="0.25">
      <c r="A2711">
        <v>2709</v>
      </c>
      <c r="B2711" s="3" t="s">
        <v>2709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94"/>
        <v>1.01606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10">
        <f t="shared" si="299"/>
        <v>42612.149780092594</v>
      </c>
      <c r="U2711" s="9">
        <f t="shared" si="300"/>
        <v>42647.165972222225</v>
      </c>
    </row>
    <row r="2712" spans="1:21" ht="30" hidden="1" x14ac:dyDescent="0.25">
      <c r="A2712">
        <v>2710</v>
      </c>
      <c r="B2712" s="3" t="s">
        <v>2710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94"/>
        <v>1.5390035000000002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10">
        <f t="shared" si="299"/>
        <v>41828.229490740741</v>
      </c>
      <c r="U2712" s="9">
        <f t="shared" si="300"/>
        <v>41860.083333333336</v>
      </c>
    </row>
    <row r="2713" spans="1:21" ht="60" hidden="1" x14ac:dyDescent="0.25">
      <c r="A2713">
        <v>2711</v>
      </c>
      <c r="B2713" s="3" t="s">
        <v>2711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94"/>
        <v>1.007161125319693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10">
        <f t="shared" si="299"/>
        <v>41780.745254629634</v>
      </c>
      <c r="U2713" s="9">
        <f t="shared" si="300"/>
        <v>41810.917361111111</v>
      </c>
    </row>
    <row r="2714" spans="1:21" ht="60" hidden="1" x14ac:dyDescent="0.25">
      <c r="A2714">
        <v>2712</v>
      </c>
      <c r="B2714" s="3" t="s">
        <v>2712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94"/>
        <v>1.3138181818181818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10">
        <f t="shared" si="299"/>
        <v>41432.062037037038</v>
      </c>
      <c r="U2714" s="9">
        <f t="shared" si="300"/>
        <v>41468.75</v>
      </c>
    </row>
    <row r="2715" spans="1:21" ht="60" hidden="1" x14ac:dyDescent="0.25">
      <c r="A2715">
        <v>2713</v>
      </c>
      <c r="B2715" s="3" t="s">
        <v>2713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94"/>
        <v>1.0224133333333334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10">
        <f t="shared" si="299"/>
        <v>42322.653749999998</v>
      </c>
      <c r="U2715" s="9">
        <f t="shared" si="300"/>
        <v>42362.653749999998</v>
      </c>
    </row>
    <row r="2716" spans="1:21" ht="45" hidden="1" x14ac:dyDescent="0.25">
      <c r="A2716">
        <v>2714</v>
      </c>
      <c r="B2716" s="3" t="s">
        <v>2714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94"/>
        <v>1.1635599999999999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10">
        <f t="shared" si="299"/>
        <v>42629.655046296291</v>
      </c>
      <c r="U2716" s="9">
        <f t="shared" si="300"/>
        <v>42657.958333333328</v>
      </c>
    </row>
    <row r="2717" spans="1:21" ht="60" hidden="1" x14ac:dyDescent="0.25">
      <c r="A2717">
        <v>2715</v>
      </c>
      <c r="B2717" s="3" t="s">
        <v>2715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94"/>
        <v>2.6462241666666664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10">
        <f t="shared" si="299"/>
        <v>42387.398472222223</v>
      </c>
      <c r="U2717" s="9">
        <f t="shared" si="300"/>
        <v>42421.398472222223</v>
      </c>
    </row>
    <row r="2718" spans="1:21" ht="75" hidden="1" x14ac:dyDescent="0.25">
      <c r="A2718">
        <v>2716</v>
      </c>
      <c r="B2718" s="3" t="s">
        <v>2716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94"/>
        <v>1.1998010000000001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10">
        <f t="shared" si="299"/>
        <v>42255.333252314813</v>
      </c>
      <c r="U2718" s="9">
        <f t="shared" si="300"/>
        <v>42285.333252314813</v>
      </c>
    </row>
    <row r="2719" spans="1:21" ht="45" hidden="1" x14ac:dyDescent="0.25">
      <c r="A2719">
        <v>2717</v>
      </c>
      <c r="B2719" s="3" t="s">
        <v>2717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94"/>
        <v>1.2010400000000001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10">
        <f t="shared" si="299"/>
        <v>41934.914918981485</v>
      </c>
      <c r="U2719" s="9">
        <f t="shared" si="300"/>
        <v>41979.956585648149</v>
      </c>
    </row>
    <row r="2720" spans="1:21" ht="60" hidden="1" x14ac:dyDescent="0.25">
      <c r="A2720">
        <v>2718</v>
      </c>
      <c r="B2720" s="3" t="s">
        <v>2718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94"/>
        <v>1.0358333333333334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10">
        <f t="shared" si="299"/>
        <v>42465.596585648149</v>
      </c>
      <c r="U2720" s="9">
        <f t="shared" si="300"/>
        <v>42493.958333333328</v>
      </c>
    </row>
    <row r="2721" spans="1:21" ht="60" hidden="1" x14ac:dyDescent="0.25">
      <c r="A2721">
        <v>2719</v>
      </c>
      <c r="B2721" s="3" t="s">
        <v>2719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94"/>
        <v>1.0883333333333334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10">
        <f t="shared" si="299"/>
        <v>42418.031180555554</v>
      </c>
      <c r="U2721" s="9">
        <f t="shared" si="300"/>
        <v>42477.989513888882</v>
      </c>
    </row>
    <row r="2722" spans="1:21" ht="45" hidden="1" x14ac:dyDescent="0.25">
      <c r="A2722">
        <v>2720</v>
      </c>
      <c r="B2722" s="3" t="s">
        <v>2720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94"/>
        <v>1.1812400000000001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10">
        <f t="shared" si="299"/>
        <v>42655.465891203698</v>
      </c>
      <c r="U2722" s="9">
        <f t="shared" si="300"/>
        <v>42685.507557870369</v>
      </c>
    </row>
    <row r="2723" spans="1:21" ht="60" hidden="1" x14ac:dyDescent="0.25">
      <c r="A2723">
        <v>2721</v>
      </c>
      <c r="B2723" s="3" t="s">
        <v>2721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94"/>
        <v>14.62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10">
        <f t="shared" si="299"/>
        <v>41493.543958333335</v>
      </c>
      <c r="U2723" s="9">
        <f t="shared" si="300"/>
        <v>41523.791666666664</v>
      </c>
    </row>
    <row r="2724" spans="1:21" ht="60" hidden="1" x14ac:dyDescent="0.25">
      <c r="A2724">
        <v>2722</v>
      </c>
      <c r="B2724" s="3" t="s">
        <v>2722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94"/>
        <v>2.5253999999999999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10">
        <f t="shared" si="299"/>
        <v>42704.857094907406</v>
      </c>
      <c r="U2724" s="9">
        <f t="shared" si="300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94"/>
        <v>1.4005000000000001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10">
        <f t="shared" si="299"/>
        <v>41944.83898148148</v>
      </c>
      <c r="U2725" s="9">
        <f t="shared" si="300"/>
        <v>42004.880648148144</v>
      </c>
    </row>
    <row r="2726" spans="1:21" ht="60" hidden="1" x14ac:dyDescent="0.25">
      <c r="A2726">
        <v>2724</v>
      </c>
      <c r="B2726" s="3" t="s">
        <v>2724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94"/>
        <v>2.9687520259319289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10">
        <f t="shared" si="299"/>
        <v>42199.32707175926</v>
      </c>
      <c r="U2726" s="9">
        <f t="shared" si="300"/>
        <v>42231.32707175926</v>
      </c>
    </row>
    <row r="2727" spans="1:21" ht="45" hidden="1" x14ac:dyDescent="0.25">
      <c r="A2727">
        <v>2725</v>
      </c>
      <c r="B2727" s="3" t="s">
        <v>2725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94"/>
        <v>1.445425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10">
        <f t="shared" si="299"/>
        <v>42745.744618055556</v>
      </c>
      <c r="U2727" s="9">
        <f t="shared" si="300"/>
        <v>42795.744618055556</v>
      </c>
    </row>
    <row r="2728" spans="1:21" hidden="1" x14ac:dyDescent="0.25">
      <c r="A2728">
        <v>2726</v>
      </c>
      <c r="B2728" s="3" t="s">
        <v>2726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94"/>
        <v>1.05745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10">
        <f t="shared" si="299"/>
        <v>42452.579988425925</v>
      </c>
      <c r="U2728" s="9">
        <f t="shared" si="300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94"/>
        <v>4.9321000000000002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10">
        <f t="shared" si="299"/>
        <v>42198.676655092597</v>
      </c>
      <c r="U2729" s="9">
        <f t="shared" si="300"/>
        <v>42223.676655092597</v>
      </c>
    </row>
    <row r="2730" spans="1:21" ht="30" hidden="1" x14ac:dyDescent="0.25">
      <c r="A2730">
        <v>2728</v>
      </c>
      <c r="B2730" s="3" t="s">
        <v>2728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94"/>
        <v>2.0182666666666669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10">
        <f t="shared" si="299"/>
        <v>42333.59993055556</v>
      </c>
      <c r="U2730" s="9">
        <f t="shared" si="300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94"/>
        <v>1.0444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10">
        <f t="shared" si="299"/>
        <v>42095.240706018521</v>
      </c>
      <c r="U2731" s="9">
        <f t="shared" si="300"/>
        <v>42125.240706018521</v>
      </c>
    </row>
    <row r="2732" spans="1:21" ht="45" hidden="1" x14ac:dyDescent="0.25">
      <c r="A2732">
        <v>2730</v>
      </c>
      <c r="B2732" s="3" t="s">
        <v>2730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94"/>
        <v>1.7029262962962963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10">
        <f t="shared" si="299"/>
        <v>41351.541377314818</v>
      </c>
      <c r="U2732" s="9">
        <f t="shared" si="300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94"/>
        <v>1.0430333333333333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10">
        <f t="shared" si="299"/>
        <v>41872.525717592594</v>
      </c>
      <c r="U2733" s="9">
        <f t="shared" si="300"/>
        <v>41930.166666666664</v>
      </c>
    </row>
    <row r="2734" spans="1:21" ht="60" hidden="1" x14ac:dyDescent="0.25">
      <c r="A2734">
        <v>2732</v>
      </c>
      <c r="B2734" s="3" t="s">
        <v>2732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94"/>
        <v>1.1825000000000001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10">
        <f t="shared" si="299"/>
        <v>41389.808194444442</v>
      </c>
      <c r="U2734" s="9">
        <f t="shared" si="300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94"/>
        <v>1.07538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10">
        <f t="shared" si="299"/>
        <v>42044.272847222222</v>
      </c>
      <c r="U2735" s="9">
        <f t="shared" si="300"/>
        <v>42104.231180555551</v>
      </c>
    </row>
    <row r="2736" spans="1:21" ht="60" hidden="1" x14ac:dyDescent="0.25">
      <c r="A2736">
        <v>2734</v>
      </c>
      <c r="B2736" s="3" t="s">
        <v>2734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94"/>
        <v>22603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10">
        <f t="shared" si="299"/>
        <v>42626.668888888889</v>
      </c>
      <c r="U2736" s="9">
        <f t="shared" si="300"/>
        <v>42656.915972222225</v>
      </c>
    </row>
    <row r="2737" spans="1:21" ht="60" hidden="1" x14ac:dyDescent="0.25">
      <c r="A2737">
        <v>2735</v>
      </c>
      <c r="B2737" s="3" t="s">
        <v>2735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94"/>
        <v>9.7813466666666677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10">
        <f t="shared" si="299"/>
        <v>41316.120949074073</v>
      </c>
      <c r="U2737" s="9">
        <f t="shared" si="300"/>
        <v>41346.833333333336</v>
      </c>
    </row>
    <row r="2738" spans="1:21" ht="75" hidden="1" x14ac:dyDescent="0.25">
      <c r="A2738">
        <v>2736</v>
      </c>
      <c r="B2738" s="3" t="s">
        <v>2736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94"/>
        <v>1.2290000000000001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10">
        <f t="shared" si="299"/>
        <v>41722.666354166664</v>
      </c>
      <c r="U2738" s="9">
        <f t="shared" si="300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94"/>
        <v>2.4606080000000001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10">
        <f t="shared" si="299"/>
        <v>41611.917673611111</v>
      </c>
      <c r="U2739" s="9">
        <f t="shared" si="300"/>
        <v>41654.791666666664</v>
      </c>
    </row>
    <row r="2740" spans="1:21" ht="45" hidden="1" x14ac:dyDescent="0.25">
      <c r="A2740">
        <v>2738</v>
      </c>
      <c r="B2740" s="3" t="s">
        <v>2738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94"/>
        <v>1.4794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10">
        <f t="shared" si="299"/>
        <v>42620.143564814818</v>
      </c>
      <c r="U2740" s="9">
        <f t="shared" si="300"/>
        <v>42680.143564814818</v>
      </c>
    </row>
    <row r="2741" spans="1:21" ht="60" hidden="1" x14ac:dyDescent="0.25">
      <c r="A2741">
        <v>2739</v>
      </c>
      <c r="B2741" s="3" t="s">
        <v>2739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94"/>
        <v>3.8409090909090908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10">
        <f t="shared" si="299"/>
        <v>41719.887928240743</v>
      </c>
      <c r="U2741" s="9">
        <f t="shared" si="300"/>
        <v>41764.887928240743</v>
      </c>
    </row>
    <row r="2742" spans="1:21" ht="45" hidden="1" x14ac:dyDescent="0.25">
      <c r="A2742">
        <v>2740</v>
      </c>
      <c r="B2742" s="3" t="s">
        <v>2740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94"/>
        <v>1.0333333333333334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10">
        <f t="shared" si="299"/>
        <v>42045.031851851847</v>
      </c>
      <c r="U2742" s="9">
        <f t="shared" si="300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94"/>
        <v>4.3750000000000004E-3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41911.657430555555</v>
      </c>
      <c r="T2743" s="10">
        <f t="shared" si="299"/>
        <v>41911.657430555555</v>
      </c>
      <c r="U2743" s="9">
        <f t="shared" si="300"/>
        <v>41932.088194444441</v>
      </c>
    </row>
    <row r="2744" spans="1:21" ht="45" hidden="1" x14ac:dyDescent="0.25">
      <c r="A2744">
        <v>2742</v>
      </c>
      <c r="B2744" s="3" t="s">
        <v>2742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94"/>
        <v>0.29239999999999999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41030.719756944447</v>
      </c>
      <c r="T2744" s="10">
        <f t="shared" si="299"/>
        <v>41030.719756944447</v>
      </c>
      <c r="U2744" s="9">
        <f t="shared" si="300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94"/>
        <v>0</v>
      </c>
      <c r="P2745" s="7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42632.328784722224</v>
      </c>
      <c r="T2745" s="10">
        <f t="shared" si="299"/>
        <v>42632.328784722224</v>
      </c>
      <c r="U2745" s="9">
        <f t="shared" si="300"/>
        <v>42662.328784722224</v>
      </c>
    </row>
    <row r="2746" spans="1:21" ht="60" hidden="1" x14ac:dyDescent="0.25">
      <c r="A2746">
        <v>2744</v>
      </c>
      <c r="B2746" s="3" t="s">
        <v>2744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94"/>
        <v>5.2187499999999998E-2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40938.062476851854</v>
      </c>
      <c r="T2746" s="10">
        <f t="shared" si="299"/>
        <v>40938.062476851854</v>
      </c>
      <c r="U2746" s="9">
        <f t="shared" si="300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94"/>
        <v>0.21887499999999999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41044.988055555557</v>
      </c>
      <c r="T2747" s="10">
        <f t="shared" si="299"/>
        <v>41044.988055555557</v>
      </c>
      <c r="U2747" s="9">
        <f t="shared" si="300"/>
        <v>41104.988055555557</v>
      </c>
    </row>
    <row r="2748" spans="1:21" ht="60" hidden="1" x14ac:dyDescent="0.25">
      <c r="A2748">
        <v>2746</v>
      </c>
      <c r="B2748" s="3" t="s">
        <v>2746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94"/>
        <v>0.26700000000000002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41850.781377314815</v>
      </c>
      <c r="T2748" s="10">
        <f t="shared" si="299"/>
        <v>41850.781377314815</v>
      </c>
      <c r="U2748" s="9">
        <f t="shared" si="300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94"/>
        <v>0.28000000000000003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41044.64811342593</v>
      </c>
      <c r="T2749" s="10">
        <f t="shared" si="299"/>
        <v>41044.64811342593</v>
      </c>
      <c r="U2749" s="9">
        <f t="shared" si="300"/>
        <v>41076.131944444445</v>
      </c>
    </row>
    <row r="2750" spans="1:21" ht="45" hidden="1" x14ac:dyDescent="0.25">
      <c r="A2750">
        <v>2748</v>
      </c>
      <c r="B2750" s="3" t="s">
        <v>2748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94"/>
        <v>1.06E-2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42585.7106712963</v>
      </c>
      <c r="T2750" s="10">
        <f t="shared" si="299"/>
        <v>42585.7106712963</v>
      </c>
      <c r="U2750" s="9">
        <f t="shared" si="300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94"/>
        <v>1.0999999999999999E-2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42068.799039351856</v>
      </c>
      <c r="T2751" s="10">
        <f t="shared" si="299"/>
        <v>42068.799039351856</v>
      </c>
      <c r="U2751" s="9">
        <f t="shared" si="300"/>
        <v>42098.757372685184</v>
      </c>
    </row>
    <row r="2752" spans="1:21" ht="45" hidden="1" x14ac:dyDescent="0.25">
      <c r="A2752">
        <v>2750</v>
      </c>
      <c r="B2752" s="3" t="s">
        <v>2750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94"/>
        <v>0</v>
      </c>
      <c r="P2752" s="7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41078.899826388886</v>
      </c>
      <c r="T2752" s="10">
        <f t="shared" si="299"/>
        <v>41078.899826388886</v>
      </c>
      <c r="U2752" s="9">
        <f t="shared" si="300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94"/>
        <v>0</v>
      </c>
      <c r="P2753" s="7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41747.887060185189</v>
      </c>
      <c r="T2753" s="10">
        <f t="shared" si="299"/>
        <v>41747.887060185189</v>
      </c>
      <c r="U2753" s="9">
        <f t="shared" si="300"/>
        <v>41807.887060185189</v>
      </c>
    </row>
    <row r="2754" spans="1:21" ht="60" hidden="1" x14ac:dyDescent="0.25">
      <c r="A2754">
        <v>2752</v>
      </c>
      <c r="B2754" s="3" t="s">
        <v>2752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94"/>
        <v>0.11458333333333333</v>
      </c>
      <c r="P2754" s="7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40855.765092592592</v>
      </c>
      <c r="T2754" s="10">
        <f t="shared" si="299"/>
        <v>40855.765092592592</v>
      </c>
      <c r="U2754" s="9">
        <f t="shared" si="300"/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301">E2755/D2755</f>
        <v>0.19</v>
      </c>
      <c r="P2755" s="7">
        <f t="shared" ref="P2755:P2818" si="302">E2755/L2755</f>
        <v>47.5</v>
      </c>
      <c r="Q2755" t="str">
        <f t="shared" ref="Q2755:Q2818" si="303">LEFT(N:N,SEARCH("/",N2755)-1)</f>
        <v>publishing</v>
      </c>
      <c r="R2755" t="str">
        <f t="shared" ref="R2755:R2818" si="304">RIGHT(N2755,LEN(N2755)-SEARCH("/",N2755))</f>
        <v>children's books</v>
      </c>
      <c r="S2755" s="9">
        <f t="shared" ref="S2755:S2818" si="305">(((J2755/60)/60)/24)+DATE(1970,1,1)</f>
        <v>41117.900729166664</v>
      </c>
      <c r="T2755" s="10">
        <f t="shared" ref="T2755:T2818" si="306">S2755</f>
        <v>41117.900729166664</v>
      </c>
      <c r="U2755" s="9">
        <f t="shared" ref="U2755:U2818" si="307">(((I2755/60)/60)/24)+DATE(1970,1,1)</f>
        <v>41147.900729166664</v>
      </c>
    </row>
    <row r="2756" spans="1:21" ht="45" hidden="1" x14ac:dyDescent="0.25">
      <c r="A2756">
        <v>2754</v>
      </c>
      <c r="B2756" s="3" t="s">
        <v>2754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301"/>
        <v>0</v>
      </c>
      <c r="P2756" s="7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41863.636006944449</v>
      </c>
      <c r="T2756" s="10">
        <f t="shared" si="306"/>
        <v>41863.636006944449</v>
      </c>
      <c r="U2756" s="9">
        <f t="shared" si="307"/>
        <v>41893.636006944449</v>
      </c>
    </row>
    <row r="2757" spans="1:21" ht="45" hidden="1" x14ac:dyDescent="0.25">
      <c r="A2757">
        <v>2755</v>
      </c>
      <c r="B2757" s="3" t="s">
        <v>2755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301"/>
        <v>0.52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42072.790821759263</v>
      </c>
      <c r="T2757" s="10">
        <f t="shared" si="306"/>
        <v>42072.790821759263</v>
      </c>
      <c r="U2757" s="9">
        <f t="shared" si="307"/>
        <v>42102.790821759263</v>
      </c>
    </row>
    <row r="2758" spans="1:21" ht="45" hidden="1" x14ac:dyDescent="0.25">
      <c r="A2758">
        <v>2756</v>
      </c>
      <c r="B2758" s="3" t="s">
        <v>2756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301"/>
        <v>0.1048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41620.90047453704</v>
      </c>
      <c r="T2758" s="10">
        <f t="shared" si="306"/>
        <v>41620.90047453704</v>
      </c>
      <c r="U2758" s="9">
        <f t="shared" si="307"/>
        <v>41650.90047453704</v>
      </c>
    </row>
    <row r="2759" spans="1:21" ht="30" hidden="1" x14ac:dyDescent="0.25">
      <c r="A2759">
        <v>2757</v>
      </c>
      <c r="B2759" s="3" t="s">
        <v>2757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301"/>
        <v>6.6666666666666671E-3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42573.65662037037</v>
      </c>
      <c r="T2759" s="10">
        <f t="shared" si="306"/>
        <v>42573.65662037037</v>
      </c>
      <c r="U2759" s="9">
        <f t="shared" si="307"/>
        <v>42588.65662037037</v>
      </c>
    </row>
    <row r="2760" spans="1:21" ht="60" hidden="1" x14ac:dyDescent="0.25">
      <c r="A2760">
        <v>2758</v>
      </c>
      <c r="B2760" s="3" t="s">
        <v>2758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301"/>
        <v>0.11700000000000001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42639.441932870366</v>
      </c>
      <c r="T2760" s="10">
        <f t="shared" si="306"/>
        <v>42639.441932870366</v>
      </c>
      <c r="U2760" s="9">
        <f t="shared" si="307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301"/>
        <v>0.105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42524.36650462963</v>
      </c>
      <c r="T2761" s="10">
        <f t="shared" si="306"/>
        <v>42524.36650462963</v>
      </c>
      <c r="U2761" s="9">
        <f t="shared" si="307"/>
        <v>42567.36650462963</v>
      </c>
    </row>
    <row r="2762" spans="1:21" ht="60" hidden="1" x14ac:dyDescent="0.25">
      <c r="A2762">
        <v>2760</v>
      </c>
      <c r="B2762" s="3" t="s">
        <v>2760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301"/>
        <v>0</v>
      </c>
      <c r="P2762" s="7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41415.461319444446</v>
      </c>
      <c r="T2762" s="10">
        <f t="shared" si="306"/>
        <v>41415.461319444446</v>
      </c>
      <c r="U2762" s="9">
        <f t="shared" si="307"/>
        <v>41445.461319444446</v>
      </c>
    </row>
    <row r="2763" spans="1:21" ht="30" hidden="1" x14ac:dyDescent="0.25">
      <c r="A2763">
        <v>2761</v>
      </c>
      <c r="B2763" s="3" t="s">
        <v>2761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301"/>
        <v>7.1999999999999998E-3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41247.063576388886</v>
      </c>
      <c r="T2763" s="10">
        <f t="shared" si="306"/>
        <v>41247.063576388886</v>
      </c>
      <c r="U2763" s="9">
        <f t="shared" si="307"/>
        <v>41277.063576388886</v>
      </c>
    </row>
    <row r="2764" spans="1:21" ht="45" hidden="1" x14ac:dyDescent="0.25">
      <c r="A2764">
        <v>2762</v>
      </c>
      <c r="B2764" s="3" t="s">
        <v>2762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301"/>
        <v>7.6923076923076927E-3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40927.036979166667</v>
      </c>
      <c r="T2764" s="10">
        <f t="shared" si="306"/>
        <v>40927.036979166667</v>
      </c>
      <c r="U2764" s="9">
        <f t="shared" si="307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301"/>
        <v>2.2842639593908631E-3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41373.579675925925</v>
      </c>
      <c r="T2765" s="10">
        <f t="shared" si="306"/>
        <v>41373.579675925925</v>
      </c>
      <c r="U2765" s="9">
        <f t="shared" si="307"/>
        <v>41418.579675925925</v>
      </c>
    </row>
    <row r="2766" spans="1:21" ht="60" hidden="1" x14ac:dyDescent="0.25">
      <c r="A2766">
        <v>2764</v>
      </c>
      <c r="B2766" s="3" t="s">
        <v>2764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301"/>
        <v>1.125E-2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41030.292025462964</v>
      </c>
      <c r="T2766" s="10">
        <f t="shared" si="306"/>
        <v>41030.292025462964</v>
      </c>
      <c r="U2766" s="9">
        <f t="shared" si="307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301"/>
        <v>0</v>
      </c>
      <c r="P2767" s="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41194.579027777778</v>
      </c>
      <c r="T2767" s="10">
        <f t="shared" si="306"/>
        <v>41194.579027777778</v>
      </c>
      <c r="U2767" s="9">
        <f t="shared" si="307"/>
        <v>41210.579027777778</v>
      </c>
    </row>
    <row r="2768" spans="1:21" ht="60" hidden="1" x14ac:dyDescent="0.25">
      <c r="A2768">
        <v>2766</v>
      </c>
      <c r="B2768" s="3" t="s">
        <v>2766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301"/>
        <v>0.02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40736.668032407404</v>
      </c>
      <c r="T2768" s="10">
        <f t="shared" si="306"/>
        <v>40736.668032407404</v>
      </c>
      <c r="U2768" s="9">
        <f t="shared" si="307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301"/>
        <v>8.5000000000000006E-3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42172.958912037036</v>
      </c>
      <c r="T2769" s="10">
        <f t="shared" si="306"/>
        <v>42172.958912037036</v>
      </c>
      <c r="U2769" s="9">
        <f t="shared" si="307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301"/>
        <v>0.14314285714285716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40967.614849537036</v>
      </c>
      <c r="T2770" s="10">
        <f t="shared" si="306"/>
        <v>40967.614849537036</v>
      </c>
      <c r="U2770" s="9">
        <f t="shared" si="307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301"/>
        <v>2.5000000000000001E-3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41745.826273148145</v>
      </c>
      <c r="T2771" s="10">
        <f t="shared" si="306"/>
        <v>41745.826273148145</v>
      </c>
      <c r="U2771" s="9">
        <f t="shared" si="307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301"/>
        <v>0.1041125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41686.705208333333</v>
      </c>
      <c r="T2772" s="10">
        <f t="shared" si="306"/>
        <v>41686.705208333333</v>
      </c>
      <c r="U2772" s="9">
        <f t="shared" si="307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301"/>
        <v>0</v>
      </c>
      <c r="P2773" s="7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41257.531712962962</v>
      </c>
      <c r="T2773" s="10">
        <f t="shared" si="306"/>
        <v>41257.531712962962</v>
      </c>
      <c r="U2773" s="9">
        <f t="shared" si="307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301"/>
        <v>0</v>
      </c>
      <c r="P2774" s="7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41537.869143518517</v>
      </c>
      <c r="T2774" s="10">
        <f t="shared" si="306"/>
        <v>41537.869143518517</v>
      </c>
      <c r="U2774" s="9">
        <f t="shared" si="307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301"/>
        <v>1.8867924528301887E-3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42474.86482638889</v>
      </c>
      <c r="T2775" s="10">
        <f t="shared" si="306"/>
        <v>42474.86482638889</v>
      </c>
      <c r="U2775" s="9">
        <f t="shared" si="307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301"/>
        <v>0.14249999999999999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41311.126481481479</v>
      </c>
      <c r="T2776" s="10">
        <f t="shared" si="306"/>
        <v>41311.126481481479</v>
      </c>
      <c r="U2776" s="9">
        <f t="shared" si="307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301"/>
        <v>0.03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40863.013356481482</v>
      </c>
      <c r="T2777" s="10">
        <f t="shared" si="306"/>
        <v>40863.013356481482</v>
      </c>
      <c r="U2777" s="9">
        <f t="shared" si="307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301"/>
        <v>7.8809523809523815E-2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42136.297175925924</v>
      </c>
      <c r="T2778" s="10">
        <f t="shared" si="306"/>
        <v>42136.297175925924</v>
      </c>
      <c r="U2778" s="9">
        <f t="shared" si="307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301"/>
        <v>3.3333333333333335E-3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42172.669027777782</v>
      </c>
      <c r="T2779" s="10">
        <f t="shared" si="306"/>
        <v>42172.669027777782</v>
      </c>
      <c r="U2779" s="9">
        <f t="shared" si="307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301"/>
        <v>0.25545454545454543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41846.978078703702</v>
      </c>
      <c r="T2780" s="10">
        <f t="shared" si="306"/>
        <v>41846.978078703702</v>
      </c>
      <c r="U2780" s="9">
        <f t="shared" si="307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301"/>
        <v>2.12E-2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42300.585891203707</v>
      </c>
      <c r="T2781" s="10">
        <f t="shared" si="306"/>
        <v>42300.585891203707</v>
      </c>
      <c r="U2781" s="9">
        <f t="shared" si="307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301"/>
        <v>0</v>
      </c>
      <c r="P2782" s="7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42774.447777777779</v>
      </c>
      <c r="T2782" s="10">
        <f t="shared" si="306"/>
        <v>42774.447777777779</v>
      </c>
      <c r="U2782" s="9">
        <f t="shared" si="307"/>
        <v>42804.447777777779</v>
      </c>
    </row>
    <row r="2783" spans="1:21" ht="45" hidden="1" x14ac:dyDescent="0.25">
      <c r="A2783">
        <v>2781</v>
      </c>
      <c r="B2783" s="3" t="s">
        <v>2781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301"/>
        <v>1.0528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42018.94159722222</v>
      </c>
      <c r="T2783" s="10">
        <f t="shared" si="306"/>
        <v>42018.94159722222</v>
      </c>
      <c r="U2783" s="9">
        <f t="shared" si="307"/>
        <v>42047.291666666672</v>
      </c>
    </row>
    <row r="2784" spans="1:21" ht="45" hidden="1" x14ac:dyDescent="0.25">
      <c r="A2784">
        <v>2782</v>
      </c>
      <c r="B2784" s="3" t="s">
        <v>2782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301"/>
        <v>1.2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42026.924976851849</v>
      </c>
      <c r="T2784" s="10">
        <f t="shared" si="306"/>
        <v>42026.924976851849</v>
      </c>
      <c r="U2784" s="9">
        <f t="shared" si="307"/>
        <v>42052.207638888889</v>
      </c>
    </row>
    <row r="2785" spans="1:21" ht="60" hidden="1" x14ac:dyDescent="0.25">
      <c r="A2785">
        <v>2783</v>
      </c>
      <c r="B2785" s="3" t="s">
        <v>2783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301"/>
        <v>1.145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42103.535254629634</v>
      </c>
      <c r="T2785" s="10">
        <f t="shared" si="306"/>
        <v>42103.535254629634</v>
      </c>
      <c r="U2785" s="9">
        <f t="shared" si="307"/>
        <v>42117.535254629634</v>
      </c>
    </row>
    <row r="2786" spans="1:21" ht="45" hidden="1" x14ac:dyDescent="0.25">
      <c r="A2786">
        <v>2784</v>
      </c>
      <c r="B2786" s="3" t="s">
        <v>2784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301"/>
        <v>1.19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41920.787534722222</v>
      </c>
      <c r="T2786" s="10">
        <f t="shared" si="306"/>
        <v>41920.787534722222</v>
      </c>
      <c r="U2786" s="9">
        <f t="shared" si="307"/>
        <v>41941.787534722222</v>
      </c>
    </row>
    <row r="2787" spans="1:21" ht="45" hidden="1" x14ac:dyDescent="0.25">
      <c r="A2787">
        <v>2785</v>
      </c>
      <c r="B2787" s="3" t="s">
        <v>2785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301"/>
        <v>1.0468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42558.189432870371</v>
      </c>
      <c r="T2787" s="10">
        <f t="shared" si="306"/>
        <v>42558.189432870371</v>
      </c>
      <c r="U2787" s="9">
        <f t="shared" si="307"/>
        <v>42587.875</v>
      </c>
    </row>
    <row r="2788" spans="1:21" ht="30" hidden="1" x14ac:dyDescent="0.25">
      <c r="A2788">
        <v>2786</v>
      </c>
      <c r="B2788" s="3" t="s">
        <v>2786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301"/>
        <v>1.1783999999999999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41815.569212962961</v>
      </c>
      <c r="T2788" s="10">
        <f t="shared" si="306"/>
        <v>41815.569212962961</v>
      </c>
      <c r="U2788" s="9">
        <f t="shared" si="307"/>
        <v>41829.569212962961</v>
      </c>
    </row>
    <row r="2789" spans="1:21" ht="60" hidden="1" x14ac:dyDescent="0.25">
      <c r="A2789">
        <v>2787</v>
      </c>
      <c r="B2789" s="3" t="s">
        <v>2787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301"/>
        <v>1.1970000000000001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41808.198518518519</v>
      </c>
      <c r="T2789" s="10">
        <f t="shared" si="306"/>
        <v>41808.198518518519</v>
      </c>
      <c r="U2789" s="9">
        <f t="shared" si="307"/>
        <v>41838.198518518519</v>
      </c>
    </row>
    <row r="2790" spans="1:21" ht="45" hidden="1" x14ac:dyDescent="0.25">
      <c r="A2790">
        <v>2788</v>
      </c>
      <c r="B2790" s="3" t="s">
        <v>2788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301"/>
        <v>1.0249999999999999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42550.701886574068</v>
      </c>
      <c r="T2790" s="10">
        <f t="shared" si="306"/>
        <v>42550.701886574068</v>
      </c>
      <c r="U2790" s="9">
        <f t="shared" si="307"/>
        <v>42580.701886574068</v>
      </c>
    </row>
    <row r="2791" spans="1:21" ht="30" hidden="1" x14ac:dyDescent="0.25">
      <c r="A2791">
        <v>2789</v>
      </c>
      <c r="B2791" s="3" t="s">
        <v>2789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301"/>
        <v>1.0116666666666667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42056.013124999998</v>
      </c>
      <c r="T2791" s="10">
        <f t="shared" si="306"/>
        <v>42056.013124999998</v>
      </c>
      <c r="U2791" s="9">
        <f t="shared" si="307"/>
        <v>42075.166666666672</v>
      </c>
    </row>
    <row r="2792" spans="1:21" ht="60" hidden="1" x14ac:dyDescent="0.25">
      <c r="A2792">
        <v>2790</v>
      </c>
      <c r="B2792" s="3" t="s">
        <v>2790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301"/>
        <v>1.0533333333333332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42016.938692129625</v>
      </c>
      <c r="T2792" s="10">
        <f t="shared" si="306"/>
        <v>42016.938692129625</v>
      </c>
      <c r="U2792" s="9">
        <f t="shared" si="307"/>
        <v>42046.938692129625</v>
      </c>
    </row>
    <row r="2793" spans="1:21" ht="60" hidden="1" x14ac:dyDescent="0.25">
      <c r="A2793">
        <v>2791</v>
      </c>
      <c r="B2793" s="3" t="s">
        <v>2791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301"/>
        <v>1.0249999999999999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42591.899988425925</v>
      </c>
      <c r="T2793" s="10">
        <f t="shared" si="306"/>
        <v>42591.899988425925</v>
      </c>
      <c r="U2793" s="9">
        <f t="shared" si="307"/>
        <v>42622.166666666672</v>
      </c>
    </row>
    <row r="2794" spans="1:21" ht="45" hidden="1" x14ac:dyDescent="0.25">
      <c r="A2794">
        <v>2792</v>
      </c>
      <c r="B2794" s="3" t="s">
        <v>2792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301"/>
        <v>1.0760000000000001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42183.231006944443</v>
      </c>
      <c r="T2794" s="10">
        <f t="shared" si="306"/>
        <v>42183.231006944443</v>
      </c>
      <c r="U2794" s="9">
        <f t="shared" si="307"/>
        <v>42228.231006944443</v>
      </c>
    </row>
    <row r="2795" spans="1:21" ht="60" hidden="1" x14ac:dyDescent="0.25">
      <c r="A2795">
        <v>2793</v>
      </c>
      <c r="B2795" s="3" t="s">
        <v>2793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301"/>
        <v>1.105675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42176.419039351851</v>
      </c>
      <c r="T2795" s="10">
        <f t="shared" si="306"/>
        <v>42176.419039351851</v>
      </c>
      <c r="U2795" s="9">
        <f t="shared" si="307"/>
        <v>42206.419039351851</v>
      </c>
    </row>
    <row r="2796" spans="1:21" ht="60" hidden="1" x14ac:dyDescent="0.25">
      <c r="A2796">
        <v>2794</v>
      </c>
      <c r="B2796" s="3" t="s">
        <v>2794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301"/>
        <v>1.5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42416.691655092596</v>
      </c>
      <c r="T2796" s="10">
        <f t="shared" si="306"/>
        <v>42416.691655092596</v>
      </c>
      <c r="U2796" s="9">
        <f t="shared" si="307"/>
        <v>42432.791666666672</v>
      </c>
    </row>
    <row r="2797" spans="1:21" ht="45" hidden="1" x14ac:dyDescent="0.25">
      <c r="A2797">
        <v>2795</v>
      </c>
      <c r="B2797" s="3" t="s">
        <v>2795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301"/>
        <v>1.0428571428571429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41780.525937500002</v>
      </c>
      <c r="T2797" s="10">
        <f t="shared" si="306"/>
        <v>41780.525937500002</v>
      </c>
      <c r="U2797" s="9">
        <f t="shared" si="307"/>
        <v>41796.958333333336</v>
      </c>
    </row>
    <row r="2798" spans="1:21" ht="45" hidden="1" x14ac:dyDescent="0.25">
      <c r="A2798">
        <v>2796</v>
      </c>
      <c r="B2798" s="3" t="s">
        <v>2796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301"/>
        <v>1.155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41795.528101851851</v>
      </c>
      <c r="T2798" s="10">
        <f t="shared" si="306"/>
        <v>41795.528101851851</v>
      </c>
      <c r="U2798" s="9">
        <f t="shared" si="307"/>
        <v>41825.528101851851</v>
      </c>
    </row>
    <row r="2799" spans="1:21" ht="45" hidden="1" x14ac:dyDescent="0.25">
      <c r="A2799">
        <v>2797</v>
      </c>
      <c r="B2799" s="3" t="s">
        <v>2797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301"/>
        <v>1.02645125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41798.94027777778</v>
      </c>
      <c r="T2799" s="10">
        <f t="shared" si="306"/>
        <v>41798.94027777778</v>
      </c>
      <c r="U2799" s="9">
        <f t="shared" si="307"/>
        <v>41828.94027777778</v>
      </c>
    </row>
    <row r="2800" spans="1:21" ht="60" hidden="1" x14ac:dyDescent="0.25">
      <c r="A2800">
        <v>2798</v>
      </c>
      <c r="B2800" s="3" t="s">
        <v>2798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301"/>
        <v>1.014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42201.675011574072</v>
      </c>
      <c r="T2800" s="10">
        <f t="shared" si="306"/>
        <v>42201.675011574072</v>
      </c>
      <c r="U2800" s="9">
        <f t="shared" si="307"/>
        <v>42216.666666666672</v>
      </c>
    </row>
    <row r="2801" spans="1:21" ht="60" hidden="1" x14ac:dyDescent="0.25">
      <c r="A2801">
        <v>2799</v>
      </c>
      <c r="B2801" s="3" t="s">
        <v>2799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301"/>
        <v>1.1663479999999999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42507.264699074076</v>
      </c>
      <c r="T2801" s="10">
        <f t="shared" si="306"/>
        <v>42507.264699074076</v>
      </c>
      <c r="U2801" s="9">
        <f t="shared" si="307"/>
        <v>42538.666666666672</v>
      </c>
    </row>
    <row r="2802" spans="1:21" ht="45" hidden="1" x14ac:dyDescent="0.25">
      <c r="A2802">
        <v>2800</v>
      </c>
      <c r="B2802" s="3" t="s">
        <v>2800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301"/>
        <v>1.33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41948.552847222221</v>
      </c>
      <c r="T2802" s="10">
        <f t="shared" si="306"/>
        <v>41948.552847222221</v>
      </c>
      <c r="U2802" s="9">
        <f t="shared" si="307"/>
        <v>42008.552847222221</v>
      </c>
    </row>
    <row r="2803" spans="1:21" ht="45" hidden="1" x14ac:dyDescent="0.25">
      <c r="A2803">
        <v>2801</v>
      </c>
      <c r="B2803" s="3" t="s">
        <v>2801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301"/>
        <v>1.3320000000000001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41900.243159722224</v>
      </c>
      <c r="T2803" s="10">
        <f t="shared" si="306"/>
        <v>41900.243159722224</v>
      </c>
      <c r="U2803" s="9">
        <f t="shared" si="307"/>
        <v>41922.458333333336</v>
      </c>
    </row>
    <row r="2804" spans="1:21" ht="60" hidden="1" x14ac:dyDescent="0.25">
      <c r="A2804">
        <v>2802</v>
      </c>
      <c r="B2804" s="3" t="s">
        <v>2802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301"/>
        <v>1.0183333333333333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42192.64707175926</v>
      </c>
      <c r="T2804" s="10">
        <f t="shared" si="306"/>
        <v>42192.64707175926</v>
      </c>
      <c r="U2804" s="9">
        <f t="shared" si="307"/>
        <v>42222.64707175926</v>
      </c>
    </row>
    <row r="2805" spans="1:21" ht="60" hidden="1" x14ac:dyDescent="0.25">
      <c r="A2805">
        <v>2803</v>
      </c>
      <c r="B2805" s="3" t="s">
        <v>2803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301"/>
        <v>1.2795000000000001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42158.065694444449</v>
      </c>
      <c r="T2805" s="10">
        <f t="shared" si="306"/>
        <v>42158.065694444449</v>
      </c>
      <c r="U2805" s="9">
        <f t="shared" si="307"/>
        <v>42201</v>
      </c>
    </row>
    <row r="2806" spans="1:21" ht="60" hidden="1" x14ac:dyDescent="0.25">
      <c r="A2806">
        <v>2804</v>
      </c>
      <c r="B2806" s="3" t="s">
        <v>2804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301"/>
        <v>1.1499999999999999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41881.453587962962</v>
      </c>
      <c r="T2806" s="10">
        <f t="shared" si="306"/>
        <v>41881.453587962962</v>
      </c>
      <c r="U2806" s="9">
        <f t="shared" si="307"/>
        <v>41911.453587962962</v>
      </c>
    </row>
    <row r="2807" spans="1:21" ht="60" hidden="1" x14ac:dyDescent="0.25">
      <c r="A2807">
        <v>2805</v>
      </c>
      <c r="B2807" s="3" t="s">
        <v>2805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301"/>
        <v>1.1000000000000001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42213.505474537036</v>
      </c>
      <c r="T2807" s="10">
        <f t="shared" si="306"/>
        <v>42213.505474537036</v>
      </c>
      <c r="U2807" s="9">
        <f t="shared" si="307"/>
        <v>42238.505474537036</v>
      </c>
    </row>
    <row r="2808" spans="1:21" ht="45" hidden="1" x14ac:dyDescent="0.25">
      <c r="A2808">
        <v>2806</v>
      </c>
      <c r="B2808" s="3" t="s">
        <v>2806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301"/>
        <v>1.121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42185.267245370371</v>
      </c>
      <c r="T2808" s="10">
        <f t="shared" si="306"/>
        <v>42185.267245370371</v>
      </c>
      <c r="U2808" s="9">
        <f t="shared" si="307"/>
        <v>42221.458333333328</v>
      </c>
    </row>
    <row r="2809" spans="1:21" ht="30" hidden="1" x14ac:dyDescent="0.25">
      <c r="A2809">
        <v>2807</v>
      </c>
      <c r="B2809" s="3" t="s">
        <v>2807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301"/>
        <v>1.26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42154.873124999998</v>
      </c>
      <c r="T2809" s="10">
        <f t="shared" si="306"/>
        <v>42154.873124999998</v>
      </c>
      <c r="U2809" s="9">
        <f t="shared" si="307"/>
        <v>42184.873124999998</v>
      </c>
    </row>
    <row r="2810" spans="1:21" ht="60" hidden="1" x14ac:dyDescent="0.25">
      <c r="A2810">
        <v>2808</v>
      </c>
      <c r="B2810" s="3" t="s">
        <v>2808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301"/>
        <v>1.0024444444444445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42208.84646990741</v>
      </c>
      <c r="T2810" s="10">
        <f t="shared" si="306"/>
        <v>42208.84646990741</v>
      </c>
      <c r="U2810" s="9">
        <f t="shared" si="307"/>
        <v>42238.84646990741</v>
      </c>
    </row>
    <row r="2811" spans="1:21" ht="60" hidden="1" x14ac:dyDescent="0.25">
      <c r="A2811">
        <v>2809</v>
      </c>
      <c r="B2811" s="3" t="s">
        <v>2809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301"/>
        <v>1.024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42451.496817129635</v>
      </c>
      <c r="T2811" s="10">
        <f t="shared" si="306"/>
        <v>42451.496817129635</v>
      </c>
      <c r="U2811" s="9">
        <f t="shared" si="307"/>
        <v>42459.610416666663</v>
      </c>
    </row>
    <row r="2812" spans="1:21" ht="45" hidden="1" x14ac:dyDescent="0.25">
      <c r="A2812">
        <v>2810</v>
      </c>
      <c r="B2812" s="3" t="s">
        <v>2810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301"/>
        <v>1.0820000000000001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41759.13962962963</v>
      </c>
      <c r="T2812" s="10">
        <f t="shared" si="306"/>
        <v>41759.13962962963</v>
      </c>
      <c r="U2812" s="9">
        <f t="shared" si="307"/>
        <v>41791.165972222225</v>
      </c>
    </row>
    <row r="2813" spans="1:21" ht="45" hidden="1" x14ac:dyDescent="0.25">
      <c r="A2813">
        <v>2811</v>
      </c>
      <c r="B2813" s="3" t="s">
        <v>2811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301"/>
        <v>1.0026999999999999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42028.496562500004</v>
      </c>
      <c r="T2813" s="10">
        <f t="shared" si="306"/>
        <v>42028.496562500004</v>
      </c>
      <c r="U2813" s="9">
        <f t="shared" si="307"/>
        <v>42058.496562500004</v>
      </c>
    </row>
    <row r="2814" spans="1:21" ht="45" hidden="1" x14ac:dyDescent="0.25">
      <c r="A2814">
        <v>2812</v>
      </c>
      <c r="B2814" s="3" t="s">
        <v>2812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301"/>
        <v>1.133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42054.74418981481</v>
      </c>
      <c r="T2814" s="10">
        <f t="shared" si="306"/>
        <v>42054.74418981481</v>
      </c>
      <c r="U2814" s="9">
        <f t="shared" si="307"/>
        <v>42100.166666666672</v>
      </c>
    </row>
    <row r="2815" spans="1:21" ht="45" hidden="1" x14ac:dyDescent="0.25">
      <c r="A2815">
        <v>2813</v>
      </c>
      <c r="B2815" s="3" t="s">
        <v>2813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301"/>
        <v>1.2757571428571428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42693.742604166662</v>
      </c>
      <c r="T2815" s="10">
        <f t="shared" si="306"/>
        <v>42693.742604166662</v>
      </c>
      <c r="U2815" s="9">
        <f t="shared" si="307"/>
        <v>42718.742604166662</v>
      </c>
    </row>
    <row r="2816" spans="1:21" ht="45" hidden="1" x14ac:dyDescent="0.25">
      <c r="A2816">
        <v>2814</v>
      </c>
      <c r="B2816" s="3" t="s">
        <v>2814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301"/>
        <v>1.0773333333333333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42103.399479166663</v>
      </c>
      <c r="T2816" s="10">
        <f t="shared" si="306"/>
        <v>42103.399479166663</v>
      </c>
      <c r="U2816" s="9">
        <f t="shared" si="307"/>
        <v>42133.399479166663</v>
      </c>
    </row>
    <row r="2817" spans="1:21" ht="45" hidden="1" x14ac:dyDescent="0.25">
      <c r="A2817">
        <v>2815</v>
      </c>
      <c r="B2817" s="3" t="s">
        <v>2815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301"/>
        <v>2.42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42559.776724537034</v>
      </c>
      <c r="T2817" s="10">
        <f t="shared" si="306"/>
        <v>42559.776724537034</v>
      </c>
      <c r="U2817" s="9">
        <f t="shared" si="307"/>
        <v>42589.776724537034</v>
      </c>
    </row>
    <row r="2818" spans="1:21" ht="45" hidden="1" x14ac:dyDescent="0.25">
      <c r="A2818">
        <v>2816</v>
      </c>
      <c r="B2818" s="3" t="s">
        <v>2816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301"/>
        <v>1.4156666666666666</v>
      </c>
      <c r="P2818" s="7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42188.467499999999</v>
      </c>
      <c r="T2818" s="10">
        <f t="shared" si="306"/>
        <v>42188.467499999999</v>
      </c>
      <c r="U2818" s="9">
        <f t="shared" si="307"/>
        <v>42218.666666666672</v>
      </c>
    </row>
    <row r="2819" spans="1:21" ht="60" hidden="1" x14ac:dyDescent="0.25">
      <c r="A2819">
        <v>2817</v>
      </c>
      <c r="B2819" s="3" t="s">
        <v>2817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308">E2819/D2819</f>
        <v>1.3</v>
      </c>
      <c r="P2819" s="7">
        <f t="shared" ref="P2819:P2882" si="309">E2819/L2819</f>
        <v>23.636363636363637</v>
      </c>
      <c r="Q2819" t="str">
        <f t="shared" ref="Q2819:Q2882" si="310">LEFT(N:N,SEARCH("/",N2819)-1)</f>
        <v>theater</v>
      </c>
      <c r="R2819" t="str">
        <f t="shared" ref="R2819:R2882" si="311">RIGHT(N2819,LEN(N2819)-SEARCH("/",N2819))</f>
        <v>plays</v>
      </c>
      <c r="S2819" s="9">
        <f t="shared" ref="S2819:S2882" si="312">(((J2819/60)/60)/24)+DATE(1970,1,1)</f>
        <v>42023.634976851856</v>
      </c>
      <c r="T2819" s="10">
        <f t="shared" ref="T2819:T2882" si="313">S2819</f>
        <v>42023.634976851856</v>
      </c>
      <c r="U2819" s="9">
        <f t="shared" ref="U2819:U2882" si="314">(((I2819/60)/60)/24)+DATE(1970,1,1)</f>
        <v>42063.634976851856</v>
      </c>
    </row>
    <row r="2820" spans="1:21" ht="45" hidden="1" x14ac:dyDescent="0.25">
      <c r="A2820">
        <v>2818</v>
      </c>
      <c r="B2820" s="3" t="s">
        <v>2818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308"/>
        <v>1.0603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42250.598217592589</v>
      </c>
      <c r="T2820" s="10">
        <f t="shared" si="313"/>
        <v>42250.598217592589</v>
      </c>
      <c r="U2820" s="9">
        <f t="shared" si="314"/>
        <v>42270.598217592589</v>
      </c>
    </row>
    <row r="2821" spans="1:21" ht="60" hidden="1" x14ac:dyDescent="0.25">
      <c r="A2821">
        <v>2819</v>
      </c>
      <c r="B2821" s="3" t="s">
        <v>2819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308"/>
        <v>1.048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42139.525567129633</v>
      </c>
      <c r="T2821" s="10">
        <f t="shared" si="313"/>
        <v>42139.525567129633</v>
      </c>
      <c r="U2821" s="9">
        <f t="shared" si="314"/>
        <v>42169.525567129633</v>
      </c>
    </row>
    <row r="2822" spans="1:21" ht="60" hidden="1" x14ac:dyDescent="0.25">
      <c r="A2822">
        <v>2820</v>
      </c>
      <c r="B2822" s="3" t="s">
        <v>2820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308"/>
        <v>1.36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42401.610983796301</v>
      </c>
      <c r="T2822" s="10">
        <f t="shared" si="313"/>
        <v>42401.610983796301</v>
      </c>
      <c r="U2822" s="9">
        <f t="shared" si="314"/>
        <v>42426</v>
      </c>
    </row>
    <row r="2823" spans="1:21" ht="60" hidden="1" x14ac:dyDescent="0.25">
      <c r="A2823">
        <v>2821</v>
      </c>
      <c r="B2823" s="3" t="s">
        <v>2821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308"/>
        <v>1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41875.922858796301</v>
      </c>
      <c r="T2823" s="10">
        <f t="shared" si="313"/>
        <v>41875.922858796301</v>
      </c>
      <c r="U2823" s="9">
        <f t="shared" si="314"/>
        <v>41905.922858796301</v>
      </c>
    </row>
    <row r="2824" spans="1:21" ht="60" hidden="1" x14ac:dyDescent="0.25">
      <c r="A2824">
        <v>2822</v>
      </c>
      <c r="B2824" s="3" t="s">
        <v>2822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308"/>
        <v>1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42060.683935185181</v>
      </c>
      <c r="T2824" s="10">
        <f t="shared" si="313"/>
        <v>42060.683935185181</v>
      </c>
      <c r="U2824" s="9">
        <f t="shared" si="314"/>
        <v>42090.642268518524</v>
      </c>
    </row>
    <row r="2825" spans="1:21" ht="60" hidden="1" x14ac:dyDescent="0.25">
      <c r="A2825">
        <v>2823</v>
      </c>
      <c r="B2825" s="3" t="s">
        <v>2823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308"/>
        <v>1.24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42067.011643518519</v>
      </c>
      <c r="T2825" s="10">
        <f t="shared" si="313"/>
        <v>42067.011643518519</v>
      </c>
      <c r="U2825" s="9">
        <f t="shared" si="314"/>
        <v>42094.957638888889</v>
      </c>
    </row>
    <row r="2826" spans="1:21" ht="45" hidden="1" x14ac:dyDescent="0.25">
      <c r="A2826">
        <v>2824</v>
      </c>
      <c r="B2826" s="3" t="s">
        <v>2824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308"/>
        <v>1.1692307692307693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42136.270787037036</v>
      </c>
      <c r="T2826" s="10">
        <f t="shared" si="313"/>
        <v>42136.270787037036</v>
      </c>
      <c r="U2826" s="9">
        <f t="shared" si="314"/>
        <v>42168.071527777778</v>
      </c>
    </row>
    <row r="2827" spans="1:21" ht="60" hidden="1" x14ac:dyDescent="0.25">
      <c r="A2827">
        <v>2825</v>
      </c>
      <c r="B2827" s="3" t="s">
        <v>2825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308"/>
        <v>1.0333333333333334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42312.792662037042</v>
      </c>
      <c r="T2827" s="10">
        <f t="shared" si="313"/>
        <v>42312.792662037042</v>
      </c>
      <c r="U2827" s="9">
        <f t="shared" si="314"/>
        <v>42342.792662037042</v>
      </c>
    </row>
    <row r="2828" spans="1:21" ht="60" hidden="1" x14ac:dyDescent="0.25">
      <c r="A2828">
        <v>2826</v>
      </c>
      <c r="B2828" s="3" t="s">
        <v>2826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308"/>
        <v>1.0774999999999999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42171.034861111111</v>
      </c>
      <c r="T2828" s="10">
        <f t="shared" si="313"/>
        <v>42171.034861111111</v>
      </c>
      <c r="U2828" s="9">
        <f t="shared" si="314"/>
        <v>42195.291666666672</v>
      </c>
    </row>
    <row r="2829" spans="1:21" ht="60" hidden="1" x14ac:dyDescent="0.25">
      <c r="A2829">
        <v>2827</v>
      </c>
      <c r="B2829" s="3" t="s">
        <v>2827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308"/>
        <v>1.2024999999999999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42494.683634259258</v>
      </c>
      <c r="T2829" s="10">
        <f t="shared" si="313"/>
        <v>42494.683634259258</v>
      </c>
      <c r="U2829" s="9">
        <f t="shared" si="314"/>
        <v>42524.6875</v>
      </c>
    </row>
    <row r="2830" spans="1:21" ht="60" hidden="1" x14ac:dyDescent="0.25">
      <c r="A2830">
        <v>2828</v>
      </c>
      <c r="B2830" s="3" t="s">
        <v>2828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308"/>
        <v>1.0037894736842106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42254.264687499999</v>
      </c>
      <c r="T2830" s="10">
        <f t="shared" si="313"/>
        <v>42254.264687499999</v>
      </c>
      <c r="U2830" s="9">
        <f t="shared" si="314"/>
        <v>42279.958333333328</v>
      </c>
    </row>
    <row r="2831" spans="1:21" ht="60" hidden="1" x14ac:dyDescent="0.25">
      <c r="A2831">
        <v>2829</v>
      </c>
      <c r="B2831" s="3" t="s">
        <v>2829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308"/>
        <v>1.0651999999999999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42495.434236111112</v>
      </c>
      <c r="T2831" s="10">
        <f t="shared" si="313"/>
        <v>42495.434236111112</v>
      </c>
      <c r="U2831" s="9">
        <f t="shared" si="314"/>
        <v>42523.434236111112</v>
      </c>
    </row>
    <row r="2832" spans="1:21" ht="45" hidden="1" x14ac:dyDescent="0.25">
      <c r="A2832">
        <v>2830</v>
      </c>
      <c r="B2832" s="3" t="s">
        <v>2830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308"/>
        <v>1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41758.839675925927</v>
      </c>
      <c r="T2832" s="10">
        <f t="shared" si="313"/>
        <v>41758.839675925927</v>
      </c>
      <c r="U2832" s="9">
        <f t="shared" si="314"/>
        <v>41771.165972222225</v>
      </c>
    </row>
    <row r="2833" spans="1:21" ht="45" hidden="1" x14ac:dyDescent="0.25">
      <c r="A2833">
        <v>2831</v>
      </c>
      <c r="B2833" s="3" t="s">
        <v>2831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308"/>
        <v>1.1066666666666667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42171.824884259258</v>
      </c>
      <c r="T2833" s="10">
        <f t="shared" si="313"/>
        <v>42171.824884259258</v>
      </c>
      <c r="U2833" s="9">
        <f t="shared" si="314"/>
        <v>42201.824884259258</v>
      </c>
    </row>
    <row r="2834" spans="1:21" ht="60" hidden="1" x14ac:dyDescent="0.25">
      <c r="A2834">
        <v>2832</v>
      </c>
      <c r="B2834" s="3" t="s">
        <v>2832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308"/>
        <v>1.1471959999999999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41938.709421296298</v>
      </c>
      <c r="T2834" s="10">
        <f t="shared" si="313"/>
        <v>41938.709421296298</v>
      </c>
      <c r="U2834" s="9">
        <f t="shared" si="314"/>
        <v>41966.916666666672</v>
      </c>
    </row>
    <row r="2835" spans="1:21" hidden="1" x14ac:dyDescent="0.25">
      <c r="A2835">
        <v>2833</v>
      </c>
      <c r="B2835" s="3" t="s">
        <v>2833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308"/>
        <v>1.0825925925925926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42268.127696759257</v>
      </c>
      <c r="T2835" s="10">
        <f t="shared" si="313"/>
        <v>42268.127696759257</v>
      </c>
      <c r="U2835" s="9">
        <f t="shared" si="314"/>
        <v>42288.083333333328</v>
      </c>
    </row>
    <row r="2836" spans="1:21" ht="45" hidden="1" x14ac:dyDescent="0.25">
      <c r="A2836">
        <v>2834</v>
      </c>
      <c r="B2836" s="3" t="s">
        <v>2834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308"/>
        <v>1.7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42019.959837962961</v>
      </c>
      <c r="T2836" s="10">
        <f t="shared" si="313"/>
        <v>42019.959837962961</v>
      </c>
      <c r="U2836" s="9">
        <f t="shared" si="314"/>
        <v>42034.959837962961</v>
      </c>
    </row>
    <row r="2837" spans="1:21" ht="45" hidden="1" x14ac:dyDescent="0.25">
      <c r="A2837">
        <v>2835</v>
      </c>
      <c r="B2837" s="3" t="s">
        <v>2835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308"/>
        <v>1.8709899999999999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42313.703900462962</v>
      </c>
      <c r="T2837" s="10">
        <f t="shared" si="313"/>
        <v>42313.703900462962</v>
      </c>
      <c r="U2837" s="9">
        <f t="shared" si="314"/>
        <v>42343</v>
      </c>
    </row>
    <row r="2838" spans="1:21" ht="60" hidden="1" x14ac:dyDescent="0.25">
      <c r="A2838">
        <v>2836</v>
      </c>
      <c r="B2838" s="3" t="s">
        <v>2836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308"/>
        <v>1.0777777777777777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42746.261782407411</v>
      </c>
      <c r="T2838" s="10">
        <f t="shared" si="313"/>
        <v>42746.261782407411</v>
      </c>
      <c r="U2838" s="9">
        <f t="shared" si="314"/>
        <v>42784.207638888889</v>
      </c>
    </row>
    <row r="2839" spans="1:21" ht="60" hidden="1" x14ac:dyDescent="0.25">
      <c r="A2839">
        <v>2837</v>
      </c>
      <c r="B2839" s="3" t="s">
        <v>2837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308"/>
        <v>1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42307.908379629633</v>
      </c>
      <c r="T2839" s="10">
        <f t="shared" si="313"/>
        <v>42307.908379629633</v>
      </c>
      <c r="U2839" s="9">
        <f t="shared" si="314"/>
        <v>42347.950046296297</v>
      </c>
    </row>
    <row r="2840" spans="1:21" ht="45" hidden="1" x14ac:dyDescent="0.25">
      <c r="A2840">
        <v>2838</v>
      </c>
      <c r="B2840" s="3" t="s">
        <v>2838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308"/>
        <v>1.2024999999999999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41842.607592592591</v>
      </c>
      <c r="T2840" s="10">
        <f t="shared" si="313"/>
        <v>41842.607592592591</v>
      </c>
      <c r="U2840" s="9">
        <f t="shared" si="314"/>
        <v>41864.916666666664</v>
      </c>
    </row>
    <row r="2841" spans="1:21" ht="60" hidden="1" x14ac:dyDescent="0.25">
      <c r="A2841">
        <v>2839</v>
      </c>
      <c r="B2841" s="3" t="s">
        <v>2839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308"/>
        <v>1.1142857142857143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41853.240208333329</v>
      </c>
      <c r="T2841" s="10">
        <f t="shared" si="313"/>
        <v>41853.240208333329</v>
      </c>
      <c r="U2841" s="9">
        <f t="shared" si="314"/>
        <v>41876.207638888889</v>
      </c>
    </row>
    <row r="2842" spans="1:21" ht="60" hidden="1" x14ac:dyDescent="0.25">
      <c r="A2842">
        <v>2840</v>
      </c>
      <c r="B2842" s="3" t="s">
        <v>2840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308"/>
        <v>1.04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42060.035636574074</v>
      </c>
      <c r="T2842" s="10">
        <f t="shared" si="313"/>
        <v>42060.035636574074</v>
      </c>
      <c r="U2842" s="9">
        <f t="shared" si="314"/>
        <v>42081.708333333328</v>
      </c>
    </row>
    <row r="2843" spans="1:21" ht="60" hidden="1" x14ac:dyDescent="0.25">
      <c r="A2843">
        <v>2841</v>
      </c>
      <c r="B2843" s="3" t="s">
        <v>2841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308"/>
        <v>0.01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42291.739548611105</v>
      </c>
      <c r="T2843" s="10">
        <f t="shared" si="313"/>
        <v>42291.739548611105</v>
      </c>
      <c r="U2843" s="9">
        <f t="shared" si="314"/>
        <v>42351.781215277777</v>
      </c>
    </row>
    <row r="2844" spans="1:21" ht="60" hidden="1" x14ac:dyDescent="0.25">
      <c r="A2844">
        <v>2842</v>
      </c>
      <c r="B2844" s="3" t="s">
        <v>2842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308"/>
        <v>0</v>
      </c>
      <c r="P2844" s="7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41784.952488425923</v>
      </c>
      <c r="T2844" s="10">
        <f t="shared" si="313"/>
        <v>41784.952488425923</v>
      </c>
      <c r="U2844" s="9">
        <f t="shared" si="314"/>
        <v>41811.458333333336</v>
      </c>
    </row>
    <row r="2845" spans="1:21" ht="60" hidden="1" x14ac:dyDescent="0.25">
      <c r="A2845">
        <v>2843</v>
      </c>
      <c r="B2845" s="3" t="s">
        <v>2843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308"/>
        <v>0</v>
      </c>
      <c r="P2845" s="7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42492.737847222219</v>
      </c>
      <c r="T2845" s="10">
        <f t="shared" si="313"/>
        <v>42492.737847222219</v>
      </c>
      <c r="U2845" s="9">
        <f t="shared" si="314"/>
        <v>42534.166666666672</v>
      </c>
    </row>
    <row r="2846" spans="1:21" ht="60" hidden="1" x14ac:dyDescent="0.25">
      <c r="A2846">
        <v>2844</v>
      </c>
      <c r="B2846" s="3" t="s">
        <v>2844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308"/>
        <v>5.4545454545454543E-2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42709.546064814815</v>
      </c>
      <c r="T2846" s="10">
        <f t="shared" si="313"/>
        <v>42709.546064814815</v>
      </c>
      <c r="U2846" s="9">
        <f t="shared" si="314"/>
        <v>42739.546064814815</v>
      </c>
    </row>
    <row r="2847" spans="1:21" ht="45" hidden="1" x14ac:dyDescent="0.25">
      <c r="A2847">
        <v>2845</v>
      </c>
      <c r="B2847" s="3" t="s">
        <v>2845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308"/>
        <v>0.31546666666666667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42103.016585648147</v>
      </c>
      <c r="T2847" s="10">
        <f t="shared" si="313"/>
        <v>42103.016585648147</v>
      </c>
      <c r="U2847" s="9">
        <f t="shared" si="314"/>
        <v>42163.016585648147</v>
      </c>
    </row>
    <row r="2848" spans="1:21" ht="60" hidden="1" x14ac:dyDescent="0.25">
      <c r="A2848">
        <v>2846</v>
      </c>
      <c r="B2848" s="3" t="s">
        <v>2846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308"/>
        <v>0</v>
      </c>
      <c r="P2848" s="7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42108.692060185189</v>
      </c>
      <c r="T2848" s="10">
        <f t="shared" si="313"/>
        <v>42108.692060185189</v>
      </c>
      <c r="U2848" s="9">
        <f t="shared" si="314"/>
        <v>42153.692060185189</v>
      </c>
    </row>
    <row r="2849" spans="1:21" ht="60" hidden="1" x14ac:dyDescent="0.25">
      <c r="A2849">
        <v>2847</v>
      </c>
      <c r="B2849" s="3" t="s">
        <v>2847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308"/>
        <v>0</v>
      </c>
      <c r="P2849" s="7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42453.806307870371</v>
      </c>
      <c r="T2849" s="10">
        <f t="shared" si="313"/>
        <v>42453.806307870371</v>
      </c>
      <c r="U2849" s="9">
        <f t="shared" si="314"/>
        <v>42513.806307870371</v>
      </c>
    </row>
    <row r="2850" spans="1:21" ht="60" hidden="1" x14ac:dyDescent="0.25">
      <c r="A2850">
        <v>2848</v>
      </c>
      <c r="B2850" s="3" t="s">
        <v>2848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308"/>
        <v>2E-3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42123.648831018523</v>
      </c>
      <c r="T2850" s="10">
        <f t="shared" si="313"/>
        <v>42123.648831018523</v>
      </c>
      <c r="U2850" s="9">
        <f t="shared" si="314"/>
        <v>42153.648831018523</v>
      </c>
    </row>
    <row r="2851" spans="1:21" ht="60" hidden="1" x14ac:dyDescent="0.25">
      <c r="A2851">
        <v>2849</v>
      </c>
      <c r="B2851" s="3" t="s">
        <v>2849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308"/>
        <v>0.01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42453.428240740745</v>
      </c>
      <c r="T2851" s="10">
        <f t="shared" si="313"/>
        <v>42453.428240740745</v>
      </c>
      <c r="U2851" s="9">
        <f t="shared" si="314"/>
        <v>42483.428240740745</v>
      </c>
    </row>
    <row r="2852" spans="1:21" ht="60" hidden="1" x14ac:dyDescent="0.25">
      <c r="A2852">
        <v>2850</v>
      </c>
      <c r="B2852" s="3" t="s">
        <v>2850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308"/>
        <v>3.8875E-2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41858.007071759261</v>
      </c>
      <c r="T2852" s="10">
        <f t="shared" si="313"/>
        <v>41858.007071759261</v>
      </c>
      <c r="U2852" s="9">
        <f t="shared" si="314"/>
        <v>41888.007071759261</v>
      </c>
    </row>
    <row r="2853" spans="1:21" ht="60" hidden="1" x14ac:dyDescent="0.25">
      <c r="A2853">
        <v>2851</v>
      </c>
      <c r="B2853" s="3" t="s">
        <v>2851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308"/>
        <v>0</v>
      </c>
      <c r="P2853" s="7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9">
        <f t="shared" si="312"/>
        <v>42390.002650462964</v>
      </c>
      <c r="T2853" s="10">
        <f t="shared" si="313"/>
        <v>42390.002650462964</v>
      </c>
      <c r="U2853" s="9">
        <f t="shared" si="314"/>
        <v>42398.970138888893</v>
      </c>
    </row>
    <row r="2854" spans="1:21" ht="45" hidden="1" x14ac:dyDescent="0.25">
      <c r="A2854">
        <v>2852</v>
      </c>
      <c r="B2854" s="3" t="s">
        <v>2852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308"/>
        <v>1.9E-2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41781.045173611114</v>
      </c>
      <c r="T2854" s="10">
        <f t="shared" si="313"/>
        <v>41781.045173611114</v>
      </c>
      <c r="U2854" s="9">
        <f t="shared" si="314"/>
        <v>41811.045173611114</v>
      </c>
    </row>
    <row r="2855" spans="1:21" ht="60" hidden="1" x14ac:dyDescent="0.25">
      <c r="A2855">
        <v>2853</v>
      </c>
      <c r="B2855" s="3" t="s">
        <v>2853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308"/>
        <v>0</v>
      </c>
      <c r="P2855" s="7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9">
        <f t="shared" si="312"/>
        <v>41836.190937499996</v>
      </c>
      <c r="T2855" s="10">
        <f t="shared" si="313"/>
        <v>41836.190937499996</v>
      </c>
      <c r="U2855" s="9">
        <f t="shared" si="314"/>
        <v>41896.190937499996</v>
      </c>
    </row>
    <row r="2856" spans="1:21" ht="45" hidden="1" x14ac:dyDescent="0.25">
      <c r="A2856">
        <v>2854</v>
      </c>
      <c r="B2856" s="3" t="s">
        <v>2854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308"/>
        <v>0.41699999999999998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42111.71665509259</v>
      </c>
      <c r="T2856" s="10">
        <f t="shared" si="313"/>
        <v>42111.71665509259</v>
      </c>
      <c r="U2856" s="9">
        <f t="shared" si="314"/>
        <v>42131.71665509259</v>
      </c>
    </row>
    <row r="2857" spans="1:21" ht="60" hidden="1" x14ac:dyDescent="0.25">
      <c r="A2857">
        <v>2855</v>
      </c>
      <c r="B2857" s="3" t="s">
        <v>2855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308"/>
        <v>0.5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42370.007766203707</v>
      </c>
      <c r="T2857" s="10">
        <f t="shared" si="313"/>
        <v>42370.007766203707</v>
      </c>
      <c r="U2857" s="9">
        <f t="shared" si="314"/>
        <v>42398.981944444444</v>
      </c>
    </row>
    <row r="2858" spans="1:21" ht="45" hidden="1" x14ac:dyDescent="0.25">
      <c r="A2858">
        <v>2856</v>
      </c>
      <c r="B2858" s="3" t="s">
        <v>2856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308"/>
        <v>4.8666666666666664E-2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42165.037581018521</v>
      </c>
      <c r="T2858" s="10">
        <f t="shared" si="313"/>
        <v>42165.037581018521</v>
      </c>
      <c r="U2858" s="9">
        <f t="shared" si="314"/>
        <v>42224.898611111115</v>
      </c>
    </row>
    <row r="2859" spans="1:21" ht="60" hidden="1" x14ac:dyDescent="0.25">
      <c r="A2859">
        <v>2857</v>
      </c>
      <c r="B2859" s="3" t="s">
        <v>2857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308"/>
        <v>0.19736842105263158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42726.920081018514</v>
      </c>
      <c r="T2859" s="10">
        <f t="shared" si="313"/>
        <v>42726.920081018514</v>
      </c>
      <c r="U2859" s="9">
        <f t="shared" si="314"/>
        <v>42786.75</v>
      </c>
    </row>
    <row r="2860" spans="1:21" ht="60" hidden="1" x14ac:dyDescent="0.25">
      <c r="A2860">
        <v>2858</v>
      </c>
      <c r="B2860" s="3" t="s">
        <v>2858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308"/>
        <v>0</v>
      </c>
      <c r="P2860" s="7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41954.545081018514</v>
      </c>
      <c r="T2860" s="10">
        <f t="shared" si="313"/>
        <v>41954.545081018514</v>
      </c>
      <c r="U2860" s="9">
        <f t="shared" si="314"/>
        <v>41978.477777777778</v>
      </c>
    </row>
    <row r="2861" spans="1:21" ht="45" hidden="1" x14ac:dyDescent="0.25">
      <c r="A2861">
        <v>2859</v>
      </c>
      <c r="B2861" s="3" t="s">
        <v>2859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308"/>
        <v>1.7500000000000002E-2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42233.362314814818</v>
      </c>
      <c r="T2861" s="10">
        <f t="shared" si="313"/>
        <v>42233.362314814818</v>
      </c>
      <c r="U2861" s="9">
        <f t="shared" si="314"/>
        <v>42293.362314814818</v>
      </c>
    </row>
    <row r="2862" spans="1:21" ht="60" hidden="1" x14ac:dyDescent="0.25">
      <c r="A2862">
        <v>2860</v>
      </c>
      <c r="B2862" s="3" t="s">
        <v>2860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308"/>
        <v>6.6500000000000004E-2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42480.800648148142</v>
      </c>
      <c r="T2862" s="10">
        <f t="shared" si="313"/>
        <v>42480.800648148142</v>
      </c>
      <c r="U2862" s="9">
        <f t="shared" si="314"/>
        <v>42540.800648148142</v>
      </c>
    </row>
    <row r="2863" spans="1:21" ht="60" hidden="1" x14ac:dyDescent="0.25">
      <c r="A2863">
        <v>2861</v>
      </c>
      <c r="B2863" s="3" t="s">
        <v>2861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308"/>
        <v>0.32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42257.590833333335</v>
      </c>
      <c r="T2863" s="10">
        <f t="shared" si="313"/>
        <v>42257.590833333335</v>
      </c>
      <c r="U2863" s="9">
        <f t="shared" si="314"/>
        <v>42271.590833333335</v>
      </c>
    </row>
    <row r="2864" spans="1:21" ht="45" hidden="1" x14ac:dyDescent="0.25">
      <c r="A2864">
        <v>2862</v>
      </c>
      <c r="B2864" s="3" t="s">
        <v>2862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308"/>
        <v>4.3307086614173228E-3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41784.789687500001</v>
      </c>
      <c r="T2864" s="10">
        <f t="shared" si="313"/>
        <v>41784.789687500001</v>
      </c>
      <c r="U2864" s="9">
        <f t="shared" si="314"/>
        <v>41814.789687500001</v>
      </c>
    </row>
    <row r="2865" spans="1:21" ht="60" hidden="1" x14ac:dyDescent="0.25">
      <c r="A2865">
        <v>2863</v>
      </c>
      <c r="B2865" s="3" t="s">
        <v>2863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308"/>
        <v>4.0000000000000002E-4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41831.675034722226</v>
      </c>
      <c r="T2865" s="10">
        <f t="shared" si="313"/>
        <v>41831.675034722226</v>
      </c>
      <c r="U2865" s="9">
        <f t="shared" si="314"/>
        <v>41891.675034722226</v>
      </c>
    </row>
    <row r="2866" spans="1:21" hidden="1" x14ac:dyDescent="0.25">
      <c r="A2866">
        <v>2864</v>
      </c>
      <c r="B2866" s="3" t="s">
        <v>2864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308"/>
        <v>1.6E-2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42172.613506944443</v>
      </c>
      <c r="T2866" s="10">
        <f t="shared" si="313"/>
        <v>42172.613506944443</v>
      </c>
      <c r="U2866" s="9">
        <f t="shared" si="314"/>
        <v>42202.554166666669</v>
      </c>
    </row>
    <row r="2867" spans="1:21" ht="60" hidden="1" x14ac:dyDescent="0.25">
      <c r="A2867">
        <v>2865</v>
      </c>
      <c r="B2867" s="3" t="s">
        <v>2865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308"/>
        <v>0</v>
      </c>
      <c r="P2867" s="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9">
        <f t="shared" si="312"/>
        <v>41950.114108796297</v>
      </c>
      <c r="T2867" s="10">
        <f t="shared" si="313"/>
        <v>41950.114108796297</v>
      </c>
      <c r="U2867" s="9">
        <f t="shared" si="314"/>
        <v>42010.114108796297</v>
      </c>
    </row>
    <row r="2868" spans="1:21" ht="45" hidden="1" x14ac:dyDescent="0.25">
      <c r="A2868">
        <v>2866</v>
      </c>
      <c r="B2868" s="3" t="s">
        <v>2866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308"/>
        <v>8.9999999999999993E-3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42627.955104166671</v>
      </c>
      <c r="T2868" s="10">
        <f t="shared" si="313"/>
        <v>42627.955104166671</v>
      </c>
      <c r="U2868" s="9">
        <f t="shared" si="314"/>
        <v>42657.916666666672</v>
      </c>
    </row>
    <row r="2869" spans="1:21" ht="60" hidden="1" x14ac:dyDescent="0.25">
      <c r="A2869">
        <v>2867</v>
      </c>
      <c r="B2869" s="3" t="s">
        <v>2867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308"/>
        <v>0.2016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42531.195277777777</v>
      </c>
      <c r="T2869" s="10">
        <f t="shared" si="313"/>
        <v>42531.195277777777</v>
      </c>
      <c r="U2869" s="9">
        <f t="shared" si="314"/>
        <v>42555.166666666672</v>
      </c>
    </row>
    <row r="2870" spans="1:21" ht="60" hidden="1" x14ac:dyDescent="0.25">
      <c r="A2870">
        <v>2868</v>
      </c>
      <c r="B2870" s="3" t="s">
        <v>2868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308"/>
        <v>0.42011733333333334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42618.827013888891</v>
      </c>
      <c r="T2870" s="10">
        <f t="shared" si="313"/>
        <v>42618.827013888891</v>
      </c>
      <c r="U2870" s="9">
        <f t="shared" si="314"/>
        <v>42648.827013888891</v>
      </c>
    </row>
    <row r="2871" spans="1:21" ht="60" hidden="1" x14ac:dyDescent="0.25">
      <c r="A2871">
        <v>2869</v>
      </c>
      <c r="B2871" s="3" t="s">
        <v>2869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308"/>
        <v>8.8500000000000002E-3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42540.593530092592</v>
      </c>
      <c r="T2871" s="10">
        <f t="shared" si="313"/>
        <v>42540.593530092592</v>
      </c>
      <c r="U2871" s="9">
        <f t="shared" si="314"/>
        <v>42570.593530092592</v>
      </c>
    </row>
    <row r="2872" spans="1:21" ht="60" hidden="1" x14ac:dyDescent="0.25">
      <c r="A2872">
        <v>2870</v>
      </c>
      <c r="B2872" s="3" t="s">
        <v>2870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308"/>
        <v>0.15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41746.189409722225</v>
      </c>
      <c r="T2872" s="10">
        <f t="shared" si="313"/>
        <v>41746.189409722225</v>
      </c>
      <c r="U2872" s="9">
        <f t="shared" si="314"/>
        <v>41776.189409722225</v>
      </c>
    </row>
    <row r="2873" spans="1:21" ht="45" hidden="1" x14ac:dyDescent="0.25">
      <c r="A2873">
        <v>2871</v>
      </c>
      <c r="B2873" s="3" t="s">
        <v>2871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308"/>
        <v>4.6699999999999998E-2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41974.738576388889</v>
      </c>
      <c r="T2873" s="10">
        <f t="shared" si="313"/>
        <v>41974.738576388889</v>
      </c>
      <c r="U2873" s="9">
        <f t="shared" si="314"/>
        <v>41994.738576388889</v>
      </c>
    </row>
    <row r="2874" spans="1:21" ht="45" hidden="1" x14ac:dyDescent="0.25">
      <c r="A2874">
        <v>2872</v>
      </c>
      <c r="B2874" s="3" t="s">
        <v>2872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308"/>
        <v>0</v>
      </c>
      <c r="P2874" s="7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9">
        <f t="shared" si="312"/>
        <v>42115.11618055556</v>
      </c>
      <c r="T2874" s="10">
        <f t="shared" si="313"/>
        <v>42115.11618055556</v>
      </c>
      <c r="U2874" s="9">
        <f t="shared" si="314"/>
        <v>42175.11618055556</v>
      </c>
    </row>
    <row r="2875" spans="1:21" ht="60" hidden="1" x14ac:dyDescent="0.25">
      <c r="A2875">
        <v>2873</v>
      </c>
      <c r="B2875" s="3" t="s">
        <v>2873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308"/>
        <v>0.38119999999999998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42002.817488425921</v>
      </c>
      <c r="T2875" s="10">
        <f t="shared" si="313"/>
        <v>42002.817488425921</v>
      </c>
      <c r="U2875" s="9">
        <f t="shared" si="314"/>
        <v>42032.817488425921</v>
      </c>
    </row>
    <row r="2876" spans="1:21" ht="60" hidden="1" x14ac:dyDescent="0.25">
      <c r="A2876">
        <v>2874</v>
      </c>
      <c r="B2876" s="3" t="s">
        <v>2874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308"/>
        <v>5.4199999999999998E-2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42722.84474537037</v>
      </c>
      <c r="T2876" s="10">
        <f t="shared" si="313"/>
        <v>42722.84474537037</v>
      </c>
      <c r="U2876" s="9">
        <f t="shared" si="314"/>
        <v>42752.84474537037</v>
      </c>
    </row>
    <row r="2877" spans="1:21" ht="60" hidden="1" x14ac:dyDescent="0.25">
      <c r="A2877">
        <v>2875</v>
      </c>
      <c r="B2877" s="3" t="s">
        <v>2875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308"/>
        <v>3.5E-4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42465.128391203703</v>
      </c>
      <c r="T2877" s="10">
        <f t="shared" si="313"/>
        <v>42465.128391203703</v>
      </c>
      <c r="U2877" s="9">
        <f t="shared" si="314"/>
        <v>42495.128391203703</v>
      </c>
    </row>
    <row r="2878" spans="1:21" ht="60" hidden="1" x14ac:dyDescent="0.25">
      <c r="A2878">
        <v>2876</v>
      </c>
      <c r="B2878" s="3" t="s">
        <v>2876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308"/>
        <v>0</v>
      </c>
      <c r="P2878" s="7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42171.743969907402</v>
      </c>
      <c r="T2878" s="10">
        <f t="shared" si="313"/>
        <v>42171.743969907402</v>
      </c>
      <c r="U2878" s="9">
        <f t="shared" si="314"/>
        <v>42201.743969907402</v>
      </c>
    </row>
    <row r="2879" spans="1:21" ht="60" hidden="1" x14ac:dyDescent="0.25">
      <c r="A2879">
        <v>2877</v>
      </c>
      <c r="B2879" s="3" t="s">
        <v>2877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308"/>
        <v>0.10833333333333334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42672.955138888887</v>
      </c>
      <c r="T2879" s="10">
        <f t="shared" si="313"/>
        <v>42672.955138888887</v>
      </c>
      <c r="U2879" s="9">
        <f t="shared" si="314"/>
        <v>42704.708333333328</v>
      </c>
    </row>
    <row r="2880" spans="1:21" ht="45" hidden="1" x14ac:dyDescent="0.25">
      <c r="A2880">
        <v>2878</v>
      </c>
      <c r="B2880" s="3" t="s">
        <v>2878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308"/>
        <v>2.1000000000000001E-2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42128.615682870368</v>
      </c>
      <c r="T2880" s="10">
        <f t="shared" si="313"/>
        <v>42128.615682870368</v>
      </c>
      <c r="U2880" s="9">
        <f t="shared" si="314"/>
        <v>42188.615682870368</v>
      </c>
    </row>
    <row r="2881" spans="1:21" ht="45" hidden="1" x14ac:dyDescent="0.25">
      <c r="A2881">
        <v>2879</v>
      </c>
      <c r="B2881" s="3" t="s">
        <v>2879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308"/>
        <v>2.5892857142857141E-3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42359.725243055553</v>
      </c>
      <c r="T2881" s="10">
        <f t="shared" si="313"/>
        <v>42359.725243055553</v>
      </c>
      <c r="U2881" s="9">
        <f t="shared" si="314"/>
        <v>42389.725243055553</v>
      </c>
    </row>
    <row r="2882" spans="1:21" ht="60" hidden="1" x14ac:dyDescent="0.25">
      <c r="A2882">
        <v>2880</v>
      </c>
      <c r="B2882" s="3" t="s">
        <v>2880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308"/>
        <v>0.23333333333333334</v>
      </c>
      <c r="P2882" s="7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42192.905694444446</v>
      </c>
      <c r="T2882" s="10">
        <f t="shared" si="313"/>
        <v>42192.905694444446</v>
      </c>
      <c r="U2882" s="9">
        <f t="shared" si="314"/>
        <v>42236.711805555555</v>
      </c>
    </row>
    <row r="2883" spans="1:21" ht="60" hidden="1" x14ac:dyDescent="0.25">
      <c r="A2883">
        <v>2881</v>
      </c>
      <c r="B2883" s="3" t="s">
        <v>2881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315">E2883/D2883</f>
        <v>0</v>
      </c>
      <c r="P2883" s="7" t="e">
        <f t="shared" ref="P2883:P2946" si="316">E2883/L2883</f>
        <v>#DIV/0!</v>
      </c>
      <c r="Q2883" t="str">
        <f t="shared" ref="Q2883:Q2946" si="317">LEFT(N:N,SEARCH("/",N2883)-1)</f>
        <v>theater</v>
      </c>
      <c r="R2883" t="str">
        <f t="shared" ref="R2883:R2946" si="318">RIGHT(N2883,LEN(N2883)-SEARCH("/",N2883))</f>
        <v>plays</v>
      </c>
      <c r="S2883" s="9">
        <f t="shared" ref="S2883:S2946" si="319">(((J2883/60)/60)/24)+DATE(1970,1,1)</f>
        <v>41916.597638888888</v>
      </c>
      <c r="T2883" s="10">
        <f t="shared" ref="T2883:T2946" si="320">S2883</f>
        <v>41916.597638888888</v>
      </c>
      <c r="U2883" s="9">
        <f t="shared" ref="U2883:U2946" si="321">(((I2883/60)/60)/24)+DATE(1970,1,1)</f>
        <v>41976.639305555553</v>
      </c>
    </row>
    <row r="2884" spans="1:21" ht="60" hidden="1" x14ac:dyDescent="0.25">
      <c r="A2884">
        <v>2882</v>
      </c>
      <c r="B2884" s="3" t="s">
        <v>2882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315"/>
        <v>0.33600000000000002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42461.596273148149</v>
      </c>
      <c r="T2884" s="10">
        <f t="shared" si="320"/>
        <v>42461.596273148149</v>
      </c>
      <c r="U2884" s="9">
        <f t="shared" si="321"/>
        <v>42491.596273148149</v>
      </c>
    </row>
    <row r="2885" spans="1:21" ht="60" hidden="1" x14ac:dyDescent="0.25">
      <c r="A2885">
        <v>2883</v>
      </c>
      <c r="B2885" s="3" t="s">
        <v>2883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315"/>
        <v>0.1908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42370.90320601852</v>
      </c>
      <c r="T2885" s="10">
        <f t="shared" si="320"/>
        <v>42370.90320601852</v>
      </c>
      <c r="U2885" s="9">
        <f t="shared" si="321"/>
        <v>42406.207638888889</v>
      </c>
    </row>
    <row r="2886" spans="1:21" ht="45" hidden="1" x14ac:dyDescent="0.25">
      <c r="A2886">
        <v>2884</v>
      </c>
      <c r="B2886" s="3" t="s">
        <v>2884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315"/>
        <v>4.1111111111111114E-3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41948.727256944447</v>
      </c>
      <c r="T2886" s="10">
        <f t="shared" si="320"/>
        <v>41948.727256944447</v>
      </c>
      <c r="U2886" s="9">
        <f t="shared" si="321"/>
        <v>41978.727256944447</v>
      </c>
    </row>
    <row r="2887" spans="1:21" ht="30" hidden="1" x14ac:dyDescent="0.25">
      <c r="A2887">
        <v>2885</v>
      </c>
      <c r="B2887" s="3" t="s">
        <v>2885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315"/>
        <v>0.32500000000000001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42047.07640046296</v>
      </c>
      <c r="T2887" s="10">
        <f t="shared" si="320"/>
        <v>42047.07640046296</v>
      </c>
      <c r="U2887" s="9">
        <f t="shared" si="321"/>
        <v>42077.034733796296</v>
      </c>
    </row>
    <row r="2888" spans="1:21" ht="60" hidden="1" x14ac:dyDescent="0.25">
      <c r="A2888">
        <v>2886</v>
      </c>
      <c r="B2888" s="3" t="s">
        <v>2886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315"/>
        <v>0.05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42261.632916666669</v>
      </c>
      <c r="T2888" s="10">
        <f t="shared" si="320"/>
        <v>42261.632916666669</v>
      </c>
      <c r="U2888" s="9">
        <f t="shared" si="321"/>
        <v>42266.165972222225</v>
      </c>
    </row>
    <row r="2889" spans="1:21" ht="60" hidden="1" x14ac:dyDescent="0.25">
      <c r="A2889">
        <v>2887</v>
      </c>
      <c r="B2889" s="3" t="s">
        <v>2887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315"/>
        <v>1.6666666666666668E-3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41985.427361111113</v>
      </c>
      <c r="T2889" s="10">
        <f t="shared" si="320"/>
        <v>41985.427361111113</v>
      </c>
      <c r="U2889" s="9">
        <f t="shared" si="321"/>
        <v>42015.427361111113</v>
      </c>
    </row>
    <row r="2890" spans="1:21" ht="60" hidden="1" x14ac:dyDescent="0.25">
      <c r="A2890">
        <v>2888</v>
      </c>
      <c r="B2890" s="3" t="s">
        <v>2888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315"/>
        <v>0</v>
      </c>
      <c r="P2890" s="7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41922.535185185188</v>
      </c>
      <c r="T2890" s="10">
        <f t="shared" si="320"/>
        <v>41922.535185185188</v>
      </c>
      <c r="U2890" s="9">
        <f t="shared" si="321"/>
        <v>41930.207638888889</v>
      </c>
    </row>
    <row r="2891" spans="1:21" ht="45" hidden="1" x14ac:dyDescent="0.25">
      <c r="A2891">
        <v>2889</v>
      </c>
      <c r="B2891" s="3" t="s">
        <v>2889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315"/>
        <v>0.38066666666666665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41850.863252314812</v>
      </c>
      <c r="T2891" s="10">
        <f t="shared" si="320"/>
        <v>41850.863252314812</v>
      </c>
      <c r="U2891" s="9">
        <f t="shared" si="321"/>
        <v>41880.863252314812</v>
      </c>
    </row>
    <row r="2892" spans="1:21" ht="60" hidden="1" x14ac:dyDescent="0.25">
      <c r="A2892">
        <v>2890</v>
      </c>
      <c r="B2892" s="3" t="s">
        <v>2890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315"/>
        <v>1.0500000000000001E-2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41831.742962962962</v>
      </c>
      <c r="T2892" s="10">
        <f t="shared" si="320"/>
        <v>41831.742962962962</v>
      </c>
      <c r="U2892" s="9">
        <f t="shared" si="321"/>
        <v>41860.125</v>
      </c>
    </row>
    <row r="2893" spans="1:21" ht="60" hidden="1" x14ac:dyDescent="0.25">
      <c r="A2893">
        <v>2891</v>
      </c>
      <c r="B2893" s="3" t="s">
        <v>2891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315"/>
        <v>2.7300000000000001E-2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42415.883425925931</v>
      </c>
      <c r="T2893" s="10">
        <f t="shared" si="320"/>
        <v>42415.883425925931</v>
      </c>
      <c r="U2893" s="9">
        <f t="shared" si="321"/>
        <v>42475.84175925926</v>
      </c>
    </row>
    <row r="2894" spans="1:21" ht="45" hidden="1" x14ac:dyDescent="0.25">
      <c r="A2894">
        <v>2892</v>
      </c>
      <c r="B2894" s="3" t="s">
        <v>2892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315"/>
        <v>9.0909090909090912E-2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41869.714166666665</v>
      </c>
      <c r="T2894" s="10">
        <f t="shared" si="320"/>
        <v>41869.714166666665</v>
      </c>
      <c r="U2894" s="9">
        <f t="shared" si="321"/>
        <v>41876.875</v>
      </c>
    </row>
    <row r="2895" spans="1:21" ht="30" hidden="1" x14ac:dyDescent="0.25">
      <c r="A2895">
        <v>2893</v>
      </c>
      <c r="B2895" s="3" t="s">
        <v>2893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315"/>
        <v>5.0000000000000001E-3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41953.773090277777</v>
      </c>
      <c r="T2895" s="10">
        <f t="shared" si="320"/>
        <v>41953.773090277777</v>
      </c>
      <c r="U2895" s="9">
        <f t="shared" si="321"/>
        <v>42013.083333333328</v>
      </c>
    </row>
    <row r="2896" spans="1:21" ht="30" hidden="1" x14ac:dyDescent="0.25">
      <c r="A2896">
        <v>2894</v>
      </c>
      <c r="B2896" s="3" t="s">
        <v>2894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315"/>
        <v>0</v>
      </c>
      <c r="P2896" s="7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42037.986284722225</v>
      </c>
      <c r="T2896" s="10">
        <f t="shared" si="320"/>
        <v>42037.986284722225</v>
      </c>
      <c r="U2896" s="9">
        <f t="shared" si="321"/>
        <v>42097.944618055553</v>
      </c>
    </row>
    <row r="2897" spans="1:21" ht="60" hidden="1" x14ac:dyDescent="0.25">
      <c r="A2897">
        <v>2895</v>
      </c>
      <c r="B2897" s="3" t="s">
        <v>2895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315"/>
        <v>4.5999999999999999E-2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41811.555462962962</v>
      </c>
      <c r="T2897" s="10">
        <f t="shared" si="320"/>
        <v>41811.555462962962</v>
      </c>
      <c r="U2897" s="9">
        <f t="shared" si="321"/>
        <v>41812.875</v>
      </c>
    </row>
    <row r="2898" spans="1:21" ht="45" hidden="1" x14ac:dyDescent="0.25">
      <c r="A2898">
        <v>2896</v>
      </c>
      <c r="B2898" s="3" t="s">
        <v>2896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315"/>
        <v>0.20833333333333334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42701.908807870372</v>
      </c>
      <c r="T2898" s="10">
        <f t="shared" si="320"/>
        <v>42701.908807870372</v>
      </c>
      <c r="U2898" s="9">
        <f t="shared" si="321"/>
        <v>42716.25</v>
      </c>
    </row>
    <row r="2899" spans="1:21" ht="60" hidden="1" x14ac:dyDescent="0.25">
      <c r="A2899">
        <v>2897</v>
      </c>
      <c r="B2899" s="3" t="s">
        <v>2897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315"/>
        <v>4.583333333333333E-2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42258.646504629629</v>
      </c>
      <c r="T2899" s="10">
        <f t="shared" si="320"/>
        <v>42258.646504629629</v>
      </c>
      <c r="U2899" s="9">
        <f t="shared" si="321"/>
        <v>42288.645196759258</v>
      </c>
    </row>
    <row r="2900" spans="1:21" ht="60" hidden="1" x14ac:dyDescent="0.25">
      <c r="A2900">
        <v>2898</v>
      </c>
      <c r="B2900" s="3" t="s">
        <v>2898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315"/>
        <v>4.2133333333333335E-2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42278.664965277778</v>
      </c>
      <c r="T2900" s="10">
        <f t="shared" si="320"/>
        <v>42278.664965277778</v>
      </c>
      <c r="U2900" s="9">
        <f t="shared" si="321"/>
        <v>42308.664965277778</v>
      </c>
    </row>
    <row r="2901" spans="1:21" ht="60" hidden="1" x14ac:dyDescent="0.25">
      <c r="A2901">
        <v>2899</v>
      </c>
      <c r="B2901" s="3" t="s">
        <v>2899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315"/>
        <v>0</v>
      </c>
      <c r="P2901" s="7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9">
        <f t="shared" si="319"/>
        <v>42515.078217592592</v>
      </c>
      <c r="T2901" s="10">
        <f t="shared" si="320"/>
        <v>42515.078217592592</v>
      </c>
      <c r="U2901" s="9">
        <f t="shared" si="321"/>
        <v>42575.078217592592</v>
      </c>
    </row>
    <row r="2902" spans="1:21" ht="60" hidden="1" x14ac:dyDescent="0.25">
      <c r="A2902">
        <v>2900</v>
      </c>
      <c r="B2902" s="3" t="s">
        <v>2900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315"/>
        <v>0.61909090909090914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41830.234166666669</v>
      </c>
      <c r="T2902" s="10">
        <f t="shared" si="320"/>
        <v>41830.234166666669</v>
      </c>
      <c r="U2902" s="9">
        <f t="shared" si="321"/>
        <v>41860.234166666669</v>
      </c>
    </row>
    <row r="2903" spans="1:21" ht="60" hidden="1" x14ac:dyDescent="0.25">
      <c r="A2903">
        <v>2901</v>
      </c>
      <c r="B2903" s="3" t="s">
        <v>2901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315"/>
        <v>8.0000000000000002E-3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41982.904386574075</v>
      </c>
      <c r="T2903" s="10">
        <f t="shared" si="320"/>
        <v>41982.904386574075</v>
      </c>
      <c r="U2903" s="9">
        <f t="shared" si="321"/>
        <v>42042.904386574075</v>
      </c>
    </row>
    <row r="2904" spans="1:21" ht="45" hidden="1" x14ac:dyDescent="0.25">
      <c r="A2904">
        <v>2902</v>
      </c>
      <c r="B2904" s="3" t="s">
        <v>2902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315"/>
        <v>1.6666666666666666E-4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42210.439768518518</v>
      </c>
      <c r="T2904" s="10">
        <f t="shared" si="320"/>
        <v>42210.439768518518</v>
      </c>
      <c r="U2904" s="9">
        <f t="shared" si="321"/>
        <v>42240.439768518518</v>
      </c>
    </row>
    <row r="2905" spans="1:21" ht="60" hidden="1" x14ac:dyDescent="0.25">
      <c r="A2905">
        <v>2903</v>
      </c>
      <c r="B2905" s="3" t="s">
        <v>2903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315"/>
        <v>7.7999999999999996E-3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42196.166874999995</v>
      </c>
      <c r="T2905" s="10">
        <f t="shared" si="320"/>
        <v>42196.166874999995</v>
      </c>
      <c r="U2905" s="9">
        <f t="shared" si="321"/>
        <v>42256.166874999995</v>
      </c>
    </row>
    <row r="2906" spans="1:21" ht="60" hidden="1" x14ac:dyDescent="0.25">
      <c r="A2906">
        <v>2904</v>
      </c>
      <c r="B2906" s="3" t="s">
        <v>2904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315"/>
        <v>0.05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41940.967951388891</v>
      </c>
      <c r="T2906" s="10">
        <f t="shared" si="320"/>
        <v>41940.967951388891</v>
      </c>
      <c r="U2906" s="9">
        <f t="shared" si="321"/>
        <v>41952.5</v>
      </c>
    </row>
    <row r="2907" spans="1:21" ht="45" hidden="1" x14ac:dyDescent="0.25">
      <c r="A2907">
        <v>2905</v>
      </c>
      <c r="B2907" s="3" t="s">
        <v>2905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315"/>
        <v>0.17771428571428571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42606.056863425925</v>
      </c>
      <c r="T2907" s="10">
        <f t="shared" si="320"/>
        <v>42606.056863425925</v>
      </c>
      <c r="U2907" s="9">
        <f t="shared" si="321"/>
        <v>42620.056863425925</v>
      </c>
    </row>
    <row r="2908" spans="1:21" ht="60" hidden="1" x14ac:dyDescent="0.25">
      <c r="A2908">
        <v>2906</v>
      </c>
      <c r="B2908" s="3" t="s">
        <v>2906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315"/>
        <v>9.4166666666666662E-2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42199.648912037039</v>
      </c>
      <c r="T2908" s="10">
        <f t="shared" si="320"/>
        <v>42199.648912037039</v>
      </c>
      <c r="U2908" s="9">
        <f t="shared" si="321"/>
        <v>42217.041666666672</v>
      </c>
    </row>
    <row r="2909" spans="1:21" ht="60" hidden="1" x14ac:dyDescent="0.25">
      <c r="A2909">
        <v>2907</v>
      </c>
      <c r="B2909" s="3" t="s">
        <v>2907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315"/>
        <v>8.0000000000000004E-4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42444.877743055549</v>
      </c>
      <c r="T2909" s="10">
        <f t="shared" si="320"/>
        <v>42444.877743055549</v>
      </c>
      <c r="U2909" s="9">
        <f t="shared" si="321"/>
        <v>42504.877743055549</v>
      </c>
    </row>
    <row r="2910" spans="1:21" ht="60" hidden="1" x14ac:dyDescent="0.25">
      <c r="A2910">
        <v>2908</v>
      </c>
      <c r="B2910" s="3" t="s">
        <v>2908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315"/>
        <v>2.75E-2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42499.731701388882</v>
      </c>
      <c r="T2910" s="10">
        <f t="shared" si="320"/>
        <v>42499.731701388882</v>
      </c>
      <c r="U2910" s="9">
        <f t="shared" si="321"/>
        <v>42529.731701388882</v>
      </c>
    </row>
    <row r="2911" spans="1:21" ht="60" hidden="1" x14ac:dyDescent="0.25">
      <c r="A2911">
        <v>2909</v>
      </c>
      <c r="B2911" s="3" t="s">
        <v>2909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315"/>
        <v>1.1111111111111112E-4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41929.266215277778</v>
      </c>
      <c r="T2911" s="10">
        <f t="shared" si="320"/>
        <v>41929.266215277778</v>
      </c>
      <c r="U2911" s="9">
        <f t="shared" si="321"/>
        <v>41968.823611111111</v>
      </c>
    </row>
    <row r="2912" spans="1:21" ht="45" hidden="1" x14ac:dyDescent="0.25">
      <c r="A2912">
        <v>2910</v>
      </c>
      <c r="B2912" s="3" t="s">
        <v>2910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315"/>
        <v>3.3333333333333335E-5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42107.841284722221</v>
      </c>
      <c r="T2912" s="10">
        <f t="shared" si="320"/>
        <v>42107.841284722221</v>
      </c>
      <c r="U2912" s="9">
        <f t="shared" si="321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315"/>
        <v>0.36499999999999999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42142.768819444449</v>
      </c>
      <c r="T2913" s="10">
        <f t="shared" si="320"/>
        <v>42142.768819444449</v>
      </c>
      <c r="U2913" s="9">
        <f t="shared" si="321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315"/>
        <v>0.14058171745152354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42354.131643518514</v>
      </c>
      <c r="T2914" s="10">
        <f t="shared" si="320"/>
        <v>42354.131643518514</v>
      </c>
      <c r="U2914" s="9">
        <f t="shared" si="321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315"/>
        <v>2.0000000000000001E-4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41828.922905092593</v>
      </c>
      <c r="T2915" s="10">
        <f t="shared" si="320"/>
        <v>41828.922905092593</v>
      </c>
      <c r="U2915" s="9">
        <f t="shared" si="321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315"/>
        <v>4.0000000000000003E-5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42017.907337962963</v>
      </c>
      <c r="T2916" s="10">
        <f t="shared" si="320"/>
        <v>42017.907337962963</v>
      </c>
      <c r="U2916" s="9">
        <f t="shared" si="321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315"/>
        <v>0.61099999999999999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42415.398032407407</v>
      </c>
      <c r="T2917" s="10">
        <f t="shared" si="320"/>
        <v>42415.398032407407</v>
      </c>
      <c r="U2917" s="9">
        <f t="shared" si="321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315"/>
        <v>7.8378378378378383E-2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41755.476724537039</v>
      </c>
      <c r="T2918" s="10">
        <f t="shared" si="320"/>
        <v>41755.476724537039</v>
      </c>
      <c r="U2918" s="9">
        <f t="shared" si="321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315"/>
        <v>0.2185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42245.234340277777</v>
      </c>
      <c r="T2919" s="10">
        <f t="shared" si="320"/>
        <v>42245.234340277777</v>
      </c>
      <c r="U2919" s="9">
        <f t="shared" si="321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315"/>
        <v>0.27239999999999998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42278.629710648151</v>
      </c>
      <c r="T2920" s="10">
        <f t="shared" si="320"/>
        <v>42278.629710648151</v>
      </c>
      <c r="U2920" s="9">
        <f t="shared" si="321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315"/>
        <v>8.5000000000000006E-2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41826.61954861111</v>
      </c>
      <c r="T2921" s="10">
        <f t="shared" si="320"/>
        <v>41826.61954861111</v>
      </c>
      <c r="U2921" s="9">
        <f t="shared" si="321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315"/>
        <v>0.26840000000000003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42058.792476851857</v>
      </c>
      <c r="T2922" s="10">
        <f t="shared" si="320"/>
        <v>42058.792476851857</v>
      </c>
      <c r="U2922" s="9">
        <f t="shared" si="321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315"/>
        <v>1.29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41877.886620370373</v>
      </c>
      <c r="T2923" s="10">
        <f t="shared" si="320"/>
        <v>41877.886620370373</v>
      </c>
      <c r="U2923" s="9">
        <f t="shared" si="321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315"/>
        <v>1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42097.874155092592</v>
      </c>
      <c r="T2924" s="10">
        <f t="shared" si="320"/>
        <v>42097.874155092592</v>
      </c>
      <c r="U2924" s="9">
        <f t="shared" si="321"/>
        <v>42142.874155092592</v>
      </c>
    </row>
    <row r="2925" spans="1:21" ht="45" hidden="1" x14ac:dyDescent="0.25">
      <c r="A2925">
        <v>2923</v>
      </c>
      <c r="B2925" s="3" t="s">
        <v>2923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315"/>
        <v>1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42013.15253472222</v>
      </c>
      <c r="T2925" s="10">
        <f t="shared" si="320"/>
        <v>42013.15253472222</v>
      </c>
      <c r="U2925" s="9">
        <f t="shared" si="321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315"/>
        <v>1.032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42103.556828703702</v>
      </c>
      <c r="T2926" s="10">
        <f t="shared" si="320"/>
        <v>42103.556828703702</v>
      </c>
      <c r="U2926" s="9">
        <f t="shared" si="321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315"/>
        <v>1.0244597777777777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41863.584120370368</v>
      </c>
      <c r="T2927" s="10">
        <f t="shared" si="320"/>
        <v>41863.584120370368</v>
      </c>
      <c r="U2927" s="9">
        <f t="shared" si="321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315"/>
        <v>1.25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42044.765960648147</v>
      </c>
      <c r="T2928" s="10">
        <f t="shared" si="320"/>
        <v>42044.765960648147</v>
      </c>
      <c r="U2928" s="9">
        <f t="shared" si="321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315"/>
        <v>1.3083333333333333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41806.669317129628</v>
      </c>
      <c r="T2929" s="10">
        <f t="shared" si="320"/>
        <v>41806.669317129628</v>
      </c>
      <c r="U2929" s="9">
        <f t="shared" si="321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315"/>
        <v>1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42403.998217592598</v>
      </c>
      <c r="T2930" s="10">
        <f t="shared" si="320"/>
        <v>42403.998217592598</v>
      </c>
      <c r="U2930" s="9">
        <f t="shared" si="321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315"/>
        <v>1.02069375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41754.564328703702</v>
      </c>
      <c r="T2931" s="10">
        <f t="shared" si="320"/>
        <v>41754.564328703702</v>
      </c>
      <c r="U2931" s="9">
        <f t="shared" si="321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315"/>
        <v>1.0092000000000001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42101.584074074075</v>
      </c>
      <c r="T2932" s="10">
        <f t="shared" si="320"/>
        <v>42101.584074074075</v>
      </c>
      <c r="U2932" s="9">
        <f t="shared" si="321"/>
        <v>42131.584074074075</v>
      </c>
    </row>
    <row r="2933" spans="1:21" ht="60" hidden="1" x14ac:dyDescent="0.25">
      <c r="A2933">
        <v>2931</v>
      </c>
      <c r="B2933" s="3" t="s">
        <v>2931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315"/>
        <v>1.06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41872.291238425925</v>
      </c>
      <c r="T2933" s="10">
        <f t="shared" si="320"/>
        <v>41872.291238425925</v>
      </c>
      <c r="U2933" s="9">
        <f t="shared" si="321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315"/>
        <v>1.0509677419354839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42025.164780092593</v>
      </c>
      <c r="T2934" s="10">
        <f t="shared" si="320"/>
        <v>42025.164780092593</v>
      </c>
      <c r="U2934" s="9">
        <f t="shared" si="321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315"/>
        <v>1.0276000000000001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42495.956631944442</v>
      </c>
      <c r="T2935" s="10">
        <f t="shared" si="320"/>
        <v>42495.956631944442</v>
      </c>
      <c r="U2935" s="9">
        <f t="shared" si="321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315"/>
        <v>1.08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41775.636157407411</v>
      </c>
      <c r="T2936" s="10">
        <f t="shared" si="320"/>
        <v>41775.636157407411</v>
      </c>
      <c r="U2936" s="9">
        <f t="shared" si="321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315"/>
        <v>1.0088571428571429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42553.583425925928</v>
      </c>
      <c r="T2937" s="10">
        <f t="shared" si="320"/>
        <v>42553.583425925928</v>
      </c>
      <c r="U2937" s="9">
        <f t="shared" si="321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315"/>
        <v>1.28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41912.650729166664</v>
      </c>
      <c r="T2938" s="10">
        <f t="shared" si="320"/>
        <v>41912.650729166664</v>
      </c>
      <c r="U2938" s="9">
        <f t="shared" si="321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315"/>
        <v>1.3333333333333333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41803.457326388889</v>
      </c>
      <c r="T2939" s="10">
        <f t="shared" si="320"/>
        <v>41803.457326388889</v>
      </c>
      <c r="U2939" s="9">
        <f t="shared" si="321"/>
        <v>41833.457326388889</v>
      </c>
    </row>
    <row r="2940" spans="1:21" ht="60" hidden="1" x14ac:dyDescent="0.25">
      <c r="A2940">
        <v>2938</v>
      </c>
      <c r="B2940" s="3" t="s">
        <v>2938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315"/>
        <v>1.0137499999999999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42004.703865740739</v>
      </c>
      <c r="T2940" s="10">
        <f t="shared" si="320"/>
        <v>42004.703865740739</v>
      </c>
      <c r="U2940" s="9">
        <f t="shared" si="321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315"/>
        <v>1.0287500000000001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41845.809166666666</v>
      </c>
      <c r="T2941" s="10">
        <f t="shared" si="320"/>
        <v>41845.809166666666</v>
      </c>
      <c r="U2941" s="9">
        <f t="shared" si="321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315"/>
        <v>1.0724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41982.773356481484</v>
      </c>
      <c r="T2942" s="10">
        <f t="shared" si="320"/>
        <v>41982.773356481484</v>
      </c>
      <c r="U2942" s="9">
        <f t="shared" si="321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315"/>
        <v>4.0000000000000003E-5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42034.960127314815</v>
      </c>
      <c r="T2943" s="10">
        <f t="shared" si="320"/>
        <v>42034.960127314815</v>
      </c>
      <c r="U2943" s="9">
        <f t="shared" si="321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315"/>
        <v>0.20424999999999999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42334.803923611107</v>
      </c>
      <c r="T2944" s="10">
        <f t="shared" si="320"/>
        <v>42334.803923611107</v>
      </c>
      <c r="U2944" s="9">
        <f t="shared" si="321"/>
        <v>42354.845833333333</v>
      </c>
    </row>
    <row r="2945" spans="1:21" ht="60" hidden="1" x14ac:dyDescent="0.25">
      <c r="A2945">
        <v>2943</v>
      </c>
      <c r="B2945" s="3" t="s">
        <v>2943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315"/>
        <v>0</v>
      </c>
      <c r="P2945" s="7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9">
        <f t="shared" si="319"/>
        <v>42077.129398148143</v>
      </c>
      <c r="T2945" s="10">
        <f t="shared" si="320"/>
        <v>42077.129398148143</v>
      </c>
      <c r="U2945" s="9">
        <f t="shared" si="321"/>
        <v>42107.129398148143</v>
      </c>
    </row>
    <row r="2946" spans="1:21" ht="45" hidden="1" x14ac:dyDescent="0.25">
      <c r="A2946">
        <v>2944</v>
      </c>
      <c r="B2946" s="3" t="s">
        <v>2944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315"/>
        <v>0.01</v>
      </c>
      <c r="P2946" s="7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42132.9143287037</v>
      </c>
      <c r="T2946" s="10">
        <f t="shared" si="320"/>
        <v>42132.9143287037</v>
      </c>
      <c r="U2946" s="9">
        <f t="shared" si="321"/>
        <v>42162.9143287037</v>
      </c>
    </row>
    <row r="2947" spans="1:21" ht="60" hidden="1" x14ac:dyDescent="0.25">
      <c r="A2947">
        <v>2945</v>
      </c>
      <c r="B2947" s="3" t="s">
        <v>2945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322">E2947/D2947</f>
        <v>0</v>
      </c>
      <c r="P2947" s="7" t="e">
        <f t="shared" ref="P2947:P3010" si="323">E2947/L2947</f>
        <v>#DIV/0!</v>
      </c>
      <c r="Q2947" t="str">
        <f t="shared" ref="Q2947:Q3010" si="324">LEFT(N:N,SEARCH("/",N2947)-1)</f>
        <v>theater</v>
      </c>
      <c r="R2947" t="str">
        <f t="shared" ref="R2947:R3010" si="325">RIGHT(N2947,LEN(N2947)-SEARCH("/",N2947))</f>
        <v>spaces</v>
      </c>
      <c r="S2947" s="9">
        <f t="shared" ref="S2947:S3010" si="326">(((J2947/60)/60)/24)+DATE(1970,1,1)</f>
        <v>42118.139583333337</v>
      </c>
      <c r="T2947" s="10">
        <f t="shared" ref="T2947:T3010" si="327">S2947</f>
        <v>42118.139583333337</v>
      </c>
      <c r="U2947" s="9">
        <f t="shared" ref="U2947:U3010" si="328">(((I2947/60)/60)/24)+DATE(1970,1,1)</f>
        <v>42148.139583333337</v>
      </c>
    </row>
    <row r="2948" spans="1:21" ht="60" hidden="1" x14ac:dyDescent="0.25">
      <c r="A2948">
        <v>2946</v>
      </c>
      <c r="B2948" s="3" t="s">
        <v>2946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322"/>
        <v>1E-3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42567.531157407408</v>
      </c>
      <c r="T2948" s="10">
        <f t="shared" si="327"/>
        <v>42567.531157407408</v>
      </c>
      <c r="U2948" s="9">
        <f t="shared" si="328"/>
        <v>42597.531157407408</v>
      </c>
    </row>
    <row r="2949" spans="1:21" ht="60" hidden="1" x14ac:dyDescent="0.25">
      <c r="A2949">
        <v>2947</v>
      </c>
      <c r="B2949" s="3" t="s">
        <v>2947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322"/>
        <v>4.2880000000000001E-2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42649.562118055561</v>
      </c>
      <c r="T2949" s="10">
        <f t="shared" si="327"/>
        <v>42649.562118055561</v>
      </c>
      <c r="U2949" s="9">
        <f t="shared" si="328"/>
        <v>42698.715972222228</v>
      </c>
    </row>
    <row r="2950" spans="1:21" ht="60" hidden="1" x14ac:dyDescent="0.25">
      <c r="A2950">
        <v>2948</v>
      </c>
      <c r="B2950" s="3" t="s">
        <v>2948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322"/>
        <v>4.8000000000000001E-5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42097.649224537032</v>
      </c>
      <c r="T2950" s="10">
        <f t="shared" si="327"/>
        <v>42097.649224537032</v>
      </c>
      <c r="U2950" s="9">
        <f t="shared" si="328"/>
        <v>42157.649224537032</v>
      </c>
    </row>
    <row r="2951" spans="1:21" ht="60" hidden="1" x14ac:dyDescent="0.25">
      <c r="A2951">
        <v>2949</v>
      </c>
      <c r="B2951" s="3" t="s">
        <v>2949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322"/>
        <v>2.5000000000000001E-2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42297.823113425926</v>
      </c>
      <c r="T2951" s="10">
        <f t="shared" si="327"/>
        <v>42297.823113425926</v>
      </c>
      <c r="U2951" s="9">
        <f t="shared" si="328"/>
        <v>42327.864780092597</v>
      </c>
    </row>
    <row r="2952" spans="1:21" ht="60" hidden="1" x14ac:dyDescent="0.25">
      <c r="A2952">
        <v>2950</v>
      </c>
      <c r="B2952" s="3" t="s">
        <v>2950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322"/>
        <v>0</v>
      </c>
      <c r="P2952" s="7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42362.36518518519</v>
      </c>
      <c r="T2952" s="10">
        <f t="shared" si="327"/>
        <v>42362.36518518519</v>
      </c>
      <c r="U2952" s="9">
        <f t="shared" si="328"/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322"/>
        <v>2.1919999999999999E-2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41872.802928240737</v>
      </c>
      <c r="T2953" s="10">
        <f t="shared" si="327"/>
        <v>41872.802928240737</v>
      </c>
      <c r="U2953" s="9">
        <f t="shared" si="328"/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322"/>
        <v>8.0250000000000002E-2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42628.690266203703</v>
      </c>
      <c r="T2954" s="10">
        <f t="shared" si="327"/>
        <v>42628.690266203703</v>
      </c>
      <c r="U2954" s="9">
        <f t="shared" si="328"/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322"/>
        <v>1.5125E-3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42255.791909722218</v>
      </c>
      <c r="T2955" s="10">
        <f t="shared" si="327"/>
        <v>42255.791909722218</v>
      </c>
      <c r="U2955" s="9">
        <f t="shared" si="328"/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322"/>
        <v>0</v>
      </c>
      <c r="P2956" s="7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42790.583368055552</v>
      </c>
      <c r="T2956" s="10">
        <f t="shared" si="327"/>
        <v>42790.583368055552</v>
      </c>
      <c r="U2956" s="9">
        <f t="shared" si="328"/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322"/>
        <v>0.59583333333333333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42141.741307870368</v>
      </c>
      <c r="T2957" s="10">
        <f t="shared" si="327"/>
        <v>42141.741307870368</v>
      </c>
      <c r="U2957" s="9">
        <f t="shared" si="328"/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322"/>
        <v>0.16734177215189874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42464.958912037036</v>
      </c>
      <c r="T2958" s="10">
        <f t="shared" si="327"/>
        <v>42464.958912037036</v>
      </c>
      <c r="U2958" s="9">
        <f t="shared" si="328"/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322"/>
        <v>1.8666666666666668E-2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42031.011249999996</v>
      </c>
      <c r="T2959" s="10">
        <f t="shared" si="327"/>
        <v>42031.011249999996</v>
      </c>
      <c r="U2959" s="9">
        <f t="shared" si="328"/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322"/>
        <v>0</v>
      </c>
      <c r="P2960" s="7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42438.779131944444</v>
      </c>
      <c r="T2960" s="10">
        <f t="shared" si="327"/>
        <v>42438.779131944444</v>
      </c>
      <c r="U2960" s="9">
        <f t="shared" si="328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322"/>
        <v>0</v>
      </c>
      <c r="P2961" s="7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9">
        <f t="shared" si="326"/>
        <v>42498.008391203708</v>
      </c>
      <c r="T2961" s="10">
        <f t="shared" si="327"/>
        <v>42498.008391203708</v>
      </c>
      <c r="U2961" s="9">
        <f t="shared" si="328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322"/>
        <v>0</v>
      </c>
      <c r="P2962" s="7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41863.757210648146</v>
      </c>
      <c r="T2962" s="10">
        <f t="shared" si="327"/>
        <v>41863.757210648146</v>
      </c>
      <c r="U2962" s="9">
        <f t="shared" si="328"/>
        <v>41893.757210648146</v>
      </c>
    </row>
    <row r="2963" spans="1:21" ht="60" hidden="1" x14ac:dyDescent="0.25">
      <c r="A2963">
        <v>2961</v>
      </c>
      <c r="B2963" s="3" t="s">
        <v>2961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322"/>
        <v>1.0962000000000001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42061.212488425925</v>
      </c>
      <c r="T2963" s="10">
        <f t="shared" si="327"/>
        <v>42061.212488425925</v>
      </c>
      <c r="U2963" s="9">
        <f t="shared" si="328"/>
        <v>42089.166666666672</v>
      </c>
    </row>
    <row r="2964" spans="1:21" ht="60" hidden="1" x14ac:dyDescent="0.25">
      <c r="A2964">
        <v>2962</v>
      </c>
      <c r="B2964" s="3" t="s">
        <v>2962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322"/>
        <v>1.218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42036.24428240741</v>
      </c>
      <c r="T2964" s="10">
        <f t="shared" si="327"/>
        <v>42036.24428240741</v>
      </c>
      <c r="U2964" s="9">
        <f t="shared" si="328"/>
        <v>42064.290972222225</v>
      </c>
    </row>
    <row r="2965" spans="1:21" ht="60" hidden="1" x14ac:dyDescent="0.25">
      <c r="A2965">
        <v>2963</v>
      </c>
      <c r="B2965" s="3" t="s">
        <v>2963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322"/>
        <v>1.0685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42157.470185185186</v>
      </c>
      <c r="T2965" s="10">
        <f t="shared" si="327"/>
        <v>42157.470185185186</v>
      </c>
      <c r="U2965" s="9">
        <f t="shared" si="328"/>
        <v>42187.470185185186</v>
      </c>
    </row>
    <row r="2966" spans="1:21" ht="60" hidden="1" x14ac:dyDescent="0.25">
      <c r="A2966">
        <v>2964</v>
      </c>
      <c r="B2966" s="3" t="s">
        <v>2964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322"/>
        <v>1.0071379999999999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41827.909942129627</v>
      </c>
      <c r="T2966" s="10">
        <f t="shared" si="327"/>
        <v>41827.909942129627</v>
      </c>
      <c r="U2966" s="9">
        <f t="shared" si="328"/>
        <v>41857.897222222222</v>
      </c>
    </row>
    <row r="2967" spans="1:21" ht="60" hidden="1" x14ac:dyDescent="0.25">
      <c r="A2967">
        <v>2965</v>
      </c>
      <c r="B2967" s="3" t="s">
        <v>2965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322"/>
        <v>1.0900000000000001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42162.729548611111</v>
      </c>
      <c r="T2967" s="10">
        <f t="shared" si="327"/>
        <v>42162.729548611111</v>
      </c>
      <c r="U2967" s="9">
        <f t="shared" si="328"/>
        <v>42192.729548611111</v>
      </c>
    </row>
    <row r="2968" spans="1:21" ht="60" hidden="1" x14ac:dyDescent="0.25">
      <c r="A2968">
        <v>2966</v>
      </c>
      <c r="B2968" s="3" t="s">
        <v>2966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322"/>
        <v>1.1363000000000001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42233.738564814819</v>
      </c>
      <c r="T2968" s="10">
        <f t="shared" si="327"/>
        <v>42233.738564814819</v>
      </c>
      <c r="U2968" s="9">
        <f t="shared" si="328"/>
        <v>42263.738564814819</v>
      </c>
    </row>
    <row r="2969" spans="1:21" ht="45" hidden="1" x14ac:dyDescent="0.25">
      <c r="A2969">
        <v>2967</v>
      </c>
      <c r="B2969" s="3" t="s">
        <v>2967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322"/>
        <v>1.1392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42042.197824074072</v>
      </c>
      <c r="T2969" s="10">
        <f t="shared" si="327"/>
        <v>42042.197824074072</v>
      </c>
      <c r="U2969" s="9">
        <f t="shared" si="328"/>
        <v>42072.156157407408</v>
      </c>
    </row>
    <row r="2970" spans="1:21" ht="30" hidden="1" x14ac:dyDescent="0.25">
      <c r="A2970">
        <v>2968</v>
      </c>
      <c r="B2970" s="3" t="s">
        <v>2968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322"/>
        <v>1.06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42585.523842592593</v>
      </c>
      <c r="T2970" s="10">
        <f t="shared" si="327"/>
        <v>42585.523842592593</v>
      </c>
      <c r="U2970" s="9">
        <f t="shared" si="328"/>
        <v>42599.165972222225</v>
      </c>
    </row>
    <row r="2971" spans="1:21" ht="60" hidden="1" x14ac:dyDescent="0.25">
      <c r="A2971">
        <v>2969</v>
      </c>
      <c r="B2971" s="3" t="s">
        <v>2969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322"/>
        <v>1.625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42097.786493055552</v>
      </c>
      <c r="T2971" s="10">
        <f t="shared" si="327"/>
        <v>42097.786493055552</v>
      </c>
      <c r="U2971" s="9">
        <f t="shared" si="328"/>
        <v>42127.952083333337</v>
      </c>
    </row>
    <row r="2972" spans="1:21" ht="45" hidden="1" x14ac:dyDescent="0.25">
      <c r="A2972">
        <v>2970</v>
      </c>
      <c r="B2972" s="3" t="s">
        <v>2970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322"/>
        <v>1.06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41808.669571759259</v>
      </c>
      <c r="T2972" s="10">
        <f t="shared" si="327"/>
        <v>41808.669571759259</v>
      </c>
      <c r="U2972" s="9">
        <f t="shared" si="328"/>
        <v>41838.669571759259</v>
      </c>
    </row>
    <row r="2973" spans="1:21" ht="60" hidden="1" x14ac:dyDescent="0.25">
      <c r="A2973">
        <v>2971</v>
      </c>
      <c r="B2973" s="3" t="s">
        <v>2971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322"/>
        <v>1.0015624999999999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41852.658310185187</v>
      </c>
      <c r="T2973" s="10">
        <f t="shared" si="327"/>
        <v>41852.658310185187</v>
      </c>
      <c r="U2973" s="9">
        <f t="shared" si="328"/>
        <v>41882.658310185187</v>
      </c>
    </row>
    <row r="2974" spans="1:21" ht="30" hidden="1" x14ac:dyDescent="0.25">
      <c r="A2974">
        <v>2972</v>
      </c>
      <c r="B2974" s="3" t="s">
        <v>2972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322"/>
        <v>1.0535000000000001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42694.110185185185</v>
      </c>
      <c r="T2974" s="10">
        <f t="shared" si="327"/>
        <v>42694.110185185185</v>
      </c>
      <c r="U2974" s="9">
        <f t="shared" si="328"/>
        <v>42709.041666666672</v>
      </c>
    </row>
    <row r="2975" spans="1:21" ht="60" hidden="1" x14ac:dyDescent="0.25">
      <c r="A2975">
        <v>2973</v>
      </c>
      <c r="B2975" s="3" t="s">
        <v>2973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322"/>
        <v>1.748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42341.818379629629</v>
      </c>
      <c r="T2975" s="10">
        <f t="shared" si="327"/>
        <v>42341.818379629629</v>
      </c>
      <c r="U2975" s="9">
        <f t="shared" si="328"/>
        <v>42370.166666666672</v>
      </c>
    </row>
    <row r="2976" spans="1:21" ht="60" hidden="1" x14ac:dyDescent="0.25">
      <c r="A2976">
        <v>2974</v>
      </c>
      <c r="B2976" s="3" t="s">
        <v>2974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322"/>
        <v>1.02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41880.061006944445</v>
      </c>
      <c r="T2976" s="10">
        <f t="shared" si="327"/>
        <v>41880.061006944445</v>
      </c>
      <c r="U2976" s="9">
        <f t="shared" si="328"/>
        <v>41908.065972222219</v>
      </c>
    </row>
    <row r="2977" spans="1:21" ht="60" hidden="1" x14ac:dyDescent="0.25">
      <c r="A2977">
        <v>2975</v>
      </c>
      <c r="B2977" s="3" t="s">
        <v>2975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322"/>
        <v>1.00125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41941.683865740742</v>
      </c>
      <c r="T2977" s="10">
        <f t="shared" si="327"/>
        <v>41941.683865740742</v>
      </c>
      <c r="U2977" s="9">
        <f t="shared" si="328"/>
        <v>41970.125</v>
      </c>
    </row>
    <row r="2978" spans="1:21" ht="45" hidden="1" x14ac:dyDescent="0.25">
      <c r="A2978">
        <v>2976</v>
      </c>
      <c r="B2978" s="3" t="s">
        <v>2976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322"/>
        <v>1.7142857142857142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42425.730671296296</v>
      </c>
      <c r="T2978" s="10">
        <f t="shared" si="327"/>
        <v>42425.730671296296</v>
      </c>
      <c r="U2978" s="9">
        <f t="shared" si="328"/>
        <v>42442.5</v>
      </c>
    </row>
    <row r="2979" spans="1:21" ht="60" hidden="1" x14ac:dyDescent="0.25">
      <c r="A2979">
        <v>2977</v>
      </c>
      <c r="B2979" s="3" t="s">
        <v>2977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322"/>
        <v>1.1356666666666666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42026.88118055556</v>
      </c>
      <c r="T2979" s="10">
        <f t="shared" si="327"/>
        <v>42026.88118055556</v>
      </c>
      <c r="U2979" s="9">
        <f t="shared" si="328"/>
        <v>42086.093055555553</v>
      </c>
    </row>
    <row r="2980" spans="1:21" ht="60" hidden="1" x14ac:dyDescent="0.25">
      <c r="A2980">
        <v>2978</v>
      </c>
      <c r="B2980" s="3" t="s">
        <v>2978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322"/>
        <v>1.2946666666666666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41922.640590277777</v>
      </c>
      <c r="T2980" s="10">
        <f t="shared" si="327"/>
        <v>41922.640590277777</v>
      </c>
      <c r="U2980" s="9">
        <f t="shared" si="328"/>
        <v>41932.249305555553</v>
      </c>
    </row>
    <row r="2981" spans="1:21" ht="60" hidden="1" x14ac:dyDescent="0.25">
      <c r="A2981">
        <v>2979</v>
      </c>
      <c r="B2981" s="3" t="s">
        <v>2979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322"/>
        <v>1.014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41993.824340277773</v>
      </c>
      <c r="T2981" s="10">
        <f t="shared" si="327"/>
        <v>41993.824340277773</v>
      </c>
      <c r="U2981" s="9">
        <f t="shared" si="328"/>
        <v>42010.25</v>
      </c>
    </row>
    <row r="2982" spans="1:21" ht="45" hidden="1" x14ac:dyDescent="0.25">
      <c r="A2982">
        <v>2980</v>
      </c>
      <c r="B2982" s="3" t="s">
        <v>2980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322"/>
        <v>1.0916666666666666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42219.915856481486</v>
      </c>
      <c r="T2982" s="10">
        <f t="shared" si="327"/>
        <v>42219.915856481486</v>
      </c>
      <c r="U2982" s="9">
        <f t="shared" si="328"/>
        <v>42240.083333333328</v>
      </c>
    </row>
    <row r="2983" spans="1:21" ht="60" hidden="1" x14ac:dyDescent="0.25">
      <c r="A2983">
        <v>2981</v>
      </c>
      <c r="B2983" s="3" t="s">
        <v>2981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322"/>
        <v>1.28925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42225.559675925921</v>
      </c>
      <c r="T2983" s="10">
        <f t="shared" si="327"/>
        <v>42225.559675925921</v>
      </c>
      <c r="U2983" s="9">
        <f t="shared" si="328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322"/>
        <v>1.0206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42381.686840277776</v>
      </c>
      <c r="T2984" s="10">
        <f t="shared" si="327"/>
        <v>42381.686840277776</v>
      </c>
      <c r="U2984" s="9">
        <f t="shared" si="328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322"/>
        <v>1.465395775862069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41894.632361111115</v>
      </c>
      <c r="T2985" s="10">
        <f t="shared" si="327"/>
        <v>41894.632361111115</v>
      </c>
      <c r="U2985" s="9">
        <f t="shared" si="328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322"/>
        <v>1.00352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42576.278715277775</v>
      </c>
      <c r="T2986" s="10">
        <f t="shared" si="327"/>
        <v>42576.278715277775</v>
      </c>
      <c r="U2986" s="9">
        <f t="shared" si="328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322"/>
        <v>1.2164999999999999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42654.973703703698</v>
      </c>
      <c r="T2987" s="10">
        <f t="shared" si="327"/>
        <v>42654.973703703698</v>
      </c>
      <c r="U2987" s="9">
        <f t="shared" si="328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322"/>
        <v>1.0549999999999999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42431.500069444446</v>
      </c>
      <c r="T2988" s="10">
        <f t="shared" si="327"/>
        <v>42431.500069444446</v>
      </c>
      <c r="U2988" s="9">
        <f t="shared" si="328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322"/>
        <v>1.1040080000000001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42627.307303240741</v>
      </c>
      <c r="T2989" s="10">
        <f t="shared" si="327"/>
        <v>42627.307303240741</v>
      </c>
      <c r="U2989" s="9">
        <f t="shared" si="328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322"/>
        <v>1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42511.362048611118</v>
      </c>
      <c r="T2990" s="10">
        <f t="shared" si="327"/>
        <v>42511.362048611118</v>
      </c>
      <c r="U2990" s="9">
        <f t="shared" si="328"/>
        <v>42541.362048611118</v>
      </c>
    </row>
    <row r="2991" spans="1:21" hidden="1" x14ac:dyDescent="0.25">
      <c r="A2991">
        <v>2989</v>
      </c>
      <c r="B2991" s="3" t="s">
        <v>2989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322"/>
        <v>1.76535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42337.02039351852</v>
      </c>
      <c r="T2991" s="10">
        <f t="shared" si="327"/>
        <v>42337.02039351852</v>
      </c>
      <c r="U2991" s="9">
        <f t="shared" si="328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322"/>
        <v>1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42341.57430555555</v>
      </c>
      <c r="T2992" s="10">
        <f t="shared" si="327"/>
        <v>42341.57430555555</v>
      </c>
      <c r="U2992" s="9">
        <f t="shared" si="328"/>
        <v>42376.57430555555</v>
      </c>
    </row>
    <row r="2993" spans="1:21" ht="60" hidden="1" x14ac:dyDescent="0.25">
      <c r="A2993">
        <v>2991</v>
      </c>
      <c r="B2993" s="3" t="s">
        <v>2991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322"/>
        <v>1.0329411764705883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42740.837152777778</v>
      </c>
      <c r="T2993" s="10">
        <f t="shared" si="327"/>
        <v>42740.837152777778</v>
      </c>
      <c r="U2993" s="9">
        <f t="shared" si="328"/>
        <v>42762.837152777778</v>
      </c>
    </row>
    <row r="2994" spans="1:21" ht="45" hidden="1" x14ac:dyDescent="0.25">
      <c r="A2994">
        <v>2992</v>
      </c>
      <c r="B2994" s="3" t="s">
        <v>2992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322"/>
        <v>1.0449999999999999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42622.767476851848</v>
      </c>
      <c r="T2994" s="10">
        <f t="shared" si="327"/>
        <v>42622.767476851848</v>
      </c>
      <c r="U2994" s="9">
        <f t="shared" si="328"/>
        <v>42652.767476851848</v>
      </c>
    </row>
    <row r="2995" spans="1:21" hidden="1" x14ac:dyDescent="0.25">
      <c r="A2995">
        <v>2993</v>
      </c>
      <c r="B2995" s="3" t="s">
        <v>2993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322"/>
        <v>1.0029999999999999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42390.838738425926</v>
      </c>
      <c r="T2995" s="10">
        <f t="shared" si="327"/>
        <v>42390.838738425926</v>
      </c>
      <c r="U2995" s="9">
        <f t="shared" si="328"/>
        <v>42420.838738425926</v>
      </c>
    </row>
    <row r="2996" spans="1:21" ht="45" hidden="1" x14ac:dyDescent="0.25">
      <c r="A2996">
        <v>2994</v>
      </c>
      <c r="B2996" s="3" t="s">
        <v>2994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322"/>
        <v>4.577466666666667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41885.478842592594</v>
      </c>
      <c r="T2996" s="10">
        <f t="shared" si="327"/>
        <v>41885.478842592594</v>
      </c>
      <c r="U2996" s="9">
        <f t="shared" si="328"/>
        <v>41915.478842592594</v>
      </c>
    </row>
    <row r="2997" spans="1:21" ht="60" hidden="1" x14ac:dyDescent="0.25">
      <c r="A2997">
        <v>2995</v>
      </c>
      <c r="B2997" s="3" t="s">
        <v>2995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322"/>
        <v>1.0496000000000001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42724.665173611109</v>
      </c>
      <c r="T2997" s="10">
        <f t="shared" si="327"/>
        <v>42724.665173611109</v>
      </c>
      <c r="U2997" s="9">
        <f t="shared" si="328"/>
        <v>42754.665173611109</v>
      </c>
    </row>
    <row r="2998" spans="1:21" ht="45" hidden="1" x14ac:dyDescent="0.25">
      <c r="A2998">
        <v>2996</v>
      </c>
      <c r="B2998" s="3" t="s">
        <v>2996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322"/>
        <v>1.7194285714285715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42090.912500000006</v>
      </c>
      <c r="T2998" s="10">
        <f t="shared" si="327"/>
        <v>42090.912500000006</v>
      </c>
      <c r="U2998" s="9">
        <f t="shared" si="328"/>
        <v>42150.912500000006</v>
      </c>
    </row>
    <row r="2999" spans="1:21" ht="60" hidden="1" x14ac:dyDescent="0.25">
      <c r="A2999">
        <v>2997</v>
      </c>
      <c r="B2999" s="3" t="s">
        <v>2997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322"/>
        <v>1.0373000000000001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42775.733715277776</v>
      </c>
      <c r="T2999" s="10">
        <f t="shared" si="327"/>
        <v>42775.733715277776</v>
      </c>
      <c r="U2999" s="9">
        <f t="shared" si="328"/>
        <v>42793.207638888889</v>
      </c>
    </row>
    <row r="3000" spans="1:21" ht="60" hidden="1" x14ac:dyDescent="0.25">
      <c r="A3000">
        <v>2998</v>
      </c>
      <c r="B3000" s="3" t="s">
        <v>2998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322"/>
        <v>1.0302899999999999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41778.193622685183</v>
      </c>
      <c r="T3000" s="10">
        <f t="shared" si="327"/>
        <v>41778.193622685183</v>
      </c>
      <c r="U3000" s="9">
        <f t="shared" si="328"/>
        <v>41806.184027777781</v>
      </c>
    </row>
    <row r="3001" spans="1:21" ht="60" hidden="1" x14ac:dyDescent="0.25">
      <c r="A3001">
        <v>2999</v>
      </c>
      <c r="B3001" s="3" t="s">
        <v>2999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322"/>
        <v>1.1888888888888889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42780.740277777775</v>
      </c>
      <c r="T3001" s="10">
        <f t="shared" si="327"/>
        <v>42780.740277777775</v>
      </c>
      <c r="U3001" s="9">
        <f t="shared" si="328"/>
        <v>42795.083333333328</v>
      </c>
    </row>
    <row r="3002" spans="1:21" ht="60" hidden="1" x14ac:dyDescent="0.25">
      <c r="A3002">
        <v>3000</v>
      </c>
      <c r="B3002" s="3" t="s">
        <v>3000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322"/>
        <v>1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42752.827199074076</v>
      </c>
      <c r="T3002" s="10">
        <f t="shared" si="327"/>
        <v>42752.827199074076</v>
      </c>
      <c r="U3002" s="9">
        <f t="shared" si="328"/>
        <v>42766.75</v>
      </c>
    </row>
    <row r="3003" spans="1:21" ht="45" hidden="1" x14ac:dyDescent="0.25">
      <c r="A3003">
        <v>3001</v>
      </c>
      <c r="B3003" s="3" t="s">
        <v>3001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322"/>
        <v>3.1869988910451896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42534.895625000005</v>
      </c>
      <c r="T3003" s="10">
        <f t="shared" si="327"/>
        <v>42534.895625000005</v>
      </c>
      <c r="U3003" s="9">
        <f t="shared" si="328"/>
        <v>42564.895625000005</v>
      </c>
    </row>
    <row r="3004" spans="1:21" ht="30" hidden="1" x14ac:dyDescent="0.25">
      <c r="A3004">
        <v>3002</v>
      </c>
      <c r="B3004" s="3" t="s">
        <v>3002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322"/>
        <v>1.0850614285714286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41239.83625</v>
      </c>
      <c r="T3004" s="10">
        <f t="shared" si="327"/>
        <v>41239.83625</v>
      </c>
      <c r="U3004" s="9">
        <f t="shared" si="328"/>
        <v>41269.83625</v>
      </c>
    </row>
    <row r="3005" spans="1:21" ht="60" hidden="1" x14ac:dyDescent="0.25">
      <c r="A3005">
        <v>3003</v>
      </c>
      <c r="B3005" s="3" t="s">
        <v>3003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322"/>
        <v>1.0116666666666667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42398.849259259259</v>
      </c>
      <c r="T3005" s="10">
        <f t="shared" si="327"/>
        <v>42398.849259259259</v>
      </c>
      <c r="U3005" s="9">
        <f t="shared" si="328"/>
        <v>42430.249305555553</v>
      </c>
    </row>
    <row r="3006" spans="1:21" ht="60" hidden="1" x14ac:dyDescent="0.25">
      <c r="A3006">
        <v>3004</v>
      </c>
      <c r="B3006" s="3" t="s">
        <v>3004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322"/>
        <v>1.12815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41928.881064814814</v>
      </c>
      <c r="T3006" s="10">
        <f t="shared" si="327"/>
        <v>41928.881064814814</v>
      </c>
      <c r="U3006" s="9">
        <f t="shared" si="328"/>
        <v>41958.922731481478</v>
      </c>
    </row>
    <row r="3007" spans="1:21" ht="60" hidden="1" x14ac:dyDescent="0.25">
      <c r="A3007">
        <v>3005</v>
      </c>
      <c r="B3007" s="3" t="s">
        <v>3005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322"/>
        <v>1.2049622641509434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41888.674826388888</v>
      </c>
      <c r="T3007" s="10">
        <f t="shared" si="327"/>
        <v>41888.674826388888</v>
      </c>
      <c r="U3007" s="9">
        <f t="shared" si="328"/>
        <v>41918.674826388888</v>
      </c>
    </row>
    <row r="3008" spans="1:21" ht="45" hidden="1" x14ac:dyDescent="0.25">
      <c r="A3008">
        <v>3006</v>
      </c>
      <c r="B3008" s="3" t="s">
        <v>3006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322"/>
        <v>1.0774999999999999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41957.756840277783</v>
      </c>
      <c r="T3008" s="10">
        <f t="shared" si="327"/>
        <v>41957.756840277783</v>
      </c>
      <c r="U3008" s="9">
        <f t="shared" si="328"/>
        <v>41987.756840277783</v>
      </c>
    </row>
    <row r="3009" spans="1:21" ht="30" hidden="1" x14ac:dyDescent="0.25">
      <c r="A3009">
        <v>3007</v>
      </c>
      <c r="B3009" s="3" t="s">
        <v>3007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322"/>
        <v>1.8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42098.216238425928</v>
      </c>
      <c r="T3009" s="10">
        <f t="shared" si="327"/>
        <v>42098.216238425928</v>
      </c>
      <c r="U3009" s="9">
        <f t="shared" si="328"/>
        <v>42119.216238425928</v>
      </c>
    </row>
    <row r="3010" spans="1:21" ht="45" hidden="1" x14ac:dyDescent="0.25">
      <c r="A3010">
        <v>3008</v>
      </c>
      <c r="B3010" s="3" t="s">
        <v>3008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322"/>
        <v>1.0116666666666667</v>
      </c>
      <c r="P3010" s="7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42360.212025462963</v>
      </c>
      <c r="T3010" s="10">
        <f t="shared" si="327"/>
        <v>42360.212025462963</v>
      </c>
      <c r="U3010" s="9">
        <f t="shared" si="328"/>
        <v>42390.212025462963</v>
      </c>
    </row>
    <row r="3011" spans="1:21" ht="60" hidden="1" x14ac:dyDescent="0.25">
      <c r="A3011">
        <v>3009</v>
      </c>
      <c r="B3011" s="3" t="s">
        <v>3009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329">E3011/D3011</f>
        <v>1.19756</v>
      </c>
      <c r="P3011" s="7">
        <f t="shared" ref="P3011:P3074" si="330">E3011/L3011</f>
        <v>233.8984375</v>
      </c>
      <c r="Q3011" t="str">
        <f t="shared" ref="Q3011:Q3074" si="331">LEFT(N:N,SEARCH("/",N3011)-1)</f>
        <v>theater</v>
      </c>
      <c r="R3011" t="str">
        <f t="shared" ref="R3011:R3074" si="332">RIGHT(N3011,LEN(N3011)-SEARCH("/",N3011))</f>
        <v>spaces</v>
      </c>
      <c r="S3011" s="9">
        <f t="shared" ref="S3011:S3074" si="333">(((J3011/60)/60)/24)+DATE(1970,1,1)</f>
        <v>41939.569907407407</v>
      </c>
      <c r="T3011" s="10">
        <f t="shared" ref="T3011:T3074" si="334">S3011</f>
        <v>41939.569907407407</v>
      </c>
      <c r="U3011" s="9">
        <f t="shared" ref="U3011:U3074" si="335">(((I3011/60)/60)/24)+DATE(1970,1,1)</f>
        <v>41969.611574074079</v>
      </c>
    </row>
    <row r="3012" spans="1:21" ht="60" hidden="1" x14ac:dyDescent="0.25">
      <c r="A3012">
        <v>3010</v>
      </c>
      <c r="B3012" s="3" t="s">
        <v>3010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329"/>
        <v>1.58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41996.832395833335</v>
      </c>
      <c r="T3012" s="10">
        <f t="shared" si="334"/>
        <v>41996.832395833335</v>
      </c>
      <c r="U3012" s="9">
        <f t="shared" si="335"/>
        <v>42056.832395833335</v>
      </c>
    </row>
    <row r="3013" spans="1:21" ht="45" hidden="1" x14ac:dyDescent="0.25">
      <c r="A3013">
        <v>3011</v>
      </c>
      <c r="B3013" s="3" t="s">
        <v>3011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329"/>
        <v>1.2366666666666666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42334.468935185185</v>
      </c>
      <c r="T3013" s="10">
        <f t="shared" si="334"/>
        <v>42334.468935185185</v>
      </c>
      <c r="U3013" s="9">
        <f t="shared" si="335"/>
        <v>42361.957638888889</v>
      </c>
    </row>
    <row r="3014" spans="1:21" ht="45" hidden="1" x14ac:dyDescent="0.25">
      <c r="A3014">
        <v>3012</v>
      </c>
      <c r="B3014" s="3" t="s">
        <v>3012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329"/>
        <v>1.1712499999999999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42024.702893518523</v>
      </c>
      <c r="T3014" s="10">
        <f t="shared" si="334"/>
        <v>42024.702893518523</v>
      </c>
      <c r="U3014" s="9">
        <f t="shared" si="335"/>
        <v>42045.702893518523</v>
      </c>
    </row>
    <row r="3015" spans="1:21" ht="45" hidden="1" x14ac:dyDescent="0.25">
      <c r="A3015">
        <v>3013</v>
      </c>
      <c r="B3015" s="3" t="s">
        <v>3013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329"/>
        <v>1.5696000000000001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42146.836215277777</v>
      </c>
      <c r="T3015" s="10">
        <f t="shared" si="334"/>
        <v>42146.836215277777</v>
      </c>
      <c r="U3015" s="9">
        <f t="shared" si="335"/>
        <v>42176.836215277777</v>
      </c>
    </row>
    <row r="3016" spans="1:21" ht="60" hidden="1" x14ac:dyDescent="0.25">
      <c r="A3016">
        <v>3014</v>
      </c>
      <c r="B3016" s="3" t="s">
        <v>3014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329"/>
        <v>1.13104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41920.123611111114</v>
      </c>
      <c r="T3016" s="10">
        <f t="shared" si="334"/>
        <v>41920.123611111114</v>
      </c>
      <c r="U3016" s="9">
        <f t="shared" si="335"/>
        <v>41948.208333333336</v>
      </c>
    </row>
    <row r="3017" spans="1:21" ht="45" hidden="1" x14ac:dyDescent="0.25">
      <c r="A3017">
        <v>3015</v>
      </c>
      <c r="B3017" s="3" t="s">
        <v>3015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329"/>
        <v>1.0317647058823529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41785.72729166667</v>
      </c>
      <c r="T3017" s="10">
        <f t="shared" si="334"/>
        <v>41785.72729166667</v>
      </c>
      <c r="U3017" s="9">
        <f t="shared" si="335"/>
        <v>41801.166666666664</v>
      </c>
    </row>
    <row r="3018" spans="1:21" ht="60" hidden="1" x14ac:dyDescent="0.25">
      <c r="A3018">
        <v>3016</v>
      </c>
      <c r="B3018" s="3" t="s">
        <v>3016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329"/>
        <v>1.0261176470588236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41778.548055555555</v>
      </c>
      <c r="T3018" s="10">
        <f t="shared" si="334"/>
        <v>41778.548055555555</v>
      </c>
      <c r="U3018" s="9">
        <f t="shared" si="335"/>
        <v>41838.548055555555</v>
      </c>
    </row>
    <row r="3019" spans="1:21" ht="60" hidden="1" x14ac:dyDescent="0.25">
      <c r="A3019">
        <v>3017</v>
      </c>
      <c r="B3019" s="3" t="s">
        <v>3017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329"/>
        <v>1.0584090909090909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41841.850034722222</v>
      </c>
      <c r="T3019" s="10">
        <f t="shared" si="334"/>
        <v>41841.850034722222</v>
      </c>
      <c r="U3019" s="9">
        <f t="shared" si="335"/>
        <v>41871.850034722222</v>
      </c>
    </row>
    <row r="3020" spans="1:21" ht="60" hidden="1" x14ac:dyDescent="0.25">
      <c r="A3020">
        <v>3018</v>
      </c>
      <c r="B3020" s="3" t="s">
        <v>3018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329"/>
        <v>1.0071428571428571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42163.29833333334</v>
      </c>
      <c r="T3020" s="10">
        <f t="shared" si="334"/>
        <v>42163.29833333334</v>
      </c>
      <c r="U3020" s="9">
        <f t="shared" si="335"/>
        <v>42205.916666666672</v>
      </c>
    </row>
    <row r="3021" spans="1:21" ht="60" hidden="1" x14ac:dyDescent="0.25">
      <c r="A3021">
        <v>3019</v>
      </c>
      <c r="B3021" s="3" t="s">
        <v>3019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329"/>
        <v>1.2123333333333333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41758.833564814813</v>
      </c>
      <c r="T3021" s="10">
        <f t="shared" si="334"/>
        <v>41758.833564814813</v>
      </c>
      <c r="U3021" s="9">
        <f t="shared" si="335"/>
        <v>41786.125</v>
      </c>
    </row>
    <row r="3022" spans="1:21" ht="60" hidden="1" x14ac:dyDescent="0.25">
      <c r="A3022">
        <v>3020</v>
      </c>
      <c r="B3022" s="3" t="s">
        <v>3020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329"/>
        <v>1.0057142857142858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42170.846446759257</v>
      </c>
      <c r="T3022" s="10">
        <f t="shared" si="334"/>
        <v>42170.846446759257</v>
      </c>
      <c r="U3022" s="9">
        <f t="shared" si="335"/>
        <v>42230.846446759257</v>
      </c>
    </row>
    <row r="3023" spans="1:21" ht="45" hidden="1" x14ac:dyDescent="0.25">
      <c r="A3023">
        <v>3021</v>
      </c>
      <c r="B3023" s="3" t="s">
        <v>3021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329"/>
        <v>1.1602222222222223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42660.618854166663</v>
      </c>
      <c r="T3023" s="10">
        <f t="shared" si="334"/>
        <v>42660.618854166663</v>
      </c>
      <c r="U3023" s="9">
        <f t="shared" si="335"/>
        <v>42696.249305555553</v>
      </c>
    </row>
    <row r="3024" spans="1:21" ht="60" hidden="1" x14ac:dyDescent="0.25">
      <c r="A3024">
        <v>3022</v>
      </c>
      <c r="B3024" s="3" t="s">
        <v>3022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329"/>
        <v>1.0087999999999999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42564.95380787037</v>
      </c>
      <c r="T3024" s="10">
        <f t="shared" si="334"/>
        <v>42564.95380787037</v>
      </c>
      <c r="U3024" s="9">
        <f t="shared" si="335"/>
        <v>42609.95380787037</v>
      </c>
    </row>
    <row r="3025" spans="1:21" ht="60" hidden="1" x14ac:dyDescent="0.25">
      <c r="A3025">
        <v>3023</v>
      </c>
      <c r="B3025" s="3" t="s">
        <v>3023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329"/>
        <v>1.03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42121.675763888896</v>
      </c>
      <c r="T3025" s="10">
        <f t="shared" si="334"/>
        <v>42121.675763888896</v>
      </c>
      <c r="U3025" s="9">
        <f t="shared" si="335"/>
        <v>42166.675763888896</v>
      </c>
    </row>
    <row r="3026" spans="1:21" ht="60" hidden="1" x14ac:dyDescent="0.25">
      <c r="A3026">
        <v>3024</v>
      </c>
      <c r="B3026" s="3" t="s">
        <v>3024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329"/>
        <v>2.4641999999999999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41158.993923611109</v>
      </c>
      <c r="T3026" s="10">
        <f t="shared" si="334"/>
        <v>41158.993923611109</v>
      </c>
      <c r="U3026" s="9">
        <f t="shared" si="335"/>
        <v>41188.993923611109</v>
      </c>
    </row>
    <row r="3027" spans="1:21" ht="45" hidden="1" x14ac:dyDescent="0.25">
      <c r="A3027">
        <v>3025</v>
      </c>
      <c r="B3027" s="3" t="s">
        <v>3025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329"/>
        <v>3.0219999999999998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41761.509409722225</v>
      </c>
      <c r="T3027" s="10">
        <f t="shared" si="334"/>
        <v>41761.509409722225</v>
      </c>
      <c r="U3027" s="9">
        <f t="shared" si="335"/>
        <v>41789.666666666664</v>
      </c>
    </row>
    <row r="3028" spans="1:21" ht="60" hidden="1" x14ac:dyDescent="0.25">
      <c r="A3028">
        <v>3026</v>
      </c>
      <c r="B3028" s="3" t="s">
        <v>3026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329"/>
        <v>1.4333333333333333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42783.459398148145</v>
      </c>
      <c r="T3028" s="10">
        <f t="shared" si="334"/>
        <v>42783.459398148145</v>
      </c>
      <c r="U3028" s="9">
        <f t="shared" si="335"/>
        <v>42797.459398148145</v>
      </c>
    </row>
    <row r="3029" spans="1:21" ht="45" hidden="1" x14ac:dyDescent="0.25">
      <c r="A3029">
        <v>3027</v>
      </c>
      <c r="B3029" s="3" t="s">
        <v>3027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329"/>
        <v>1.3144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42053.704293981486</v>
      </c>
      <c r="T3029" s="10">
        <f t="shared" si="334"/>
        <v>42053.704293981486</v>
      </c>
      <c r="U3029" s="9">
        <f t="shared" si="335"/>
        <v>42083.662627314814</v>
      </c>
    </row>
    <row r="3030" spans="1:21" ht="30" hidden="1" x14ac:dyDescent="0.25">
      <c r="A3030">
        <v>3028</v>
      </c>
      <c r="B3030" s="3" t="s">
        <v>3028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329"/>
        <v>1.6801999999999999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42567.264178240745</v>
      </c>
      <c r="T3030" s="10">
        <f t="shared" si="334"/>
        <v>42567.264178240745</v>
      </c>
      <c r="U3030" s="9">
        <f t="shared" si="335"/>
        <v>42597.264178240745</v>
      </c>
    </row>
    <row r="3031" spans="1:21" ht="60" hidden="1" x14ac:dyDescent="0.25">
      <c r="A3031">
        <v>3029</v>
      </c>
      <c r="B3031" s="3" t="s">
        <v>3029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329"/>
        <v>1.0967666666666667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41932.708877314813</v>
      </c>
      <c r="T3031" s="10">
        <f t="shared" si="334"/>
        <v>41932.708877314813</v>
      </c>
      <c r="U3031" s="9">
        <f t="shared" si="335"/>
        <v>41961.190972222219</v>
      </c>
    </row>
    <row r="3032" spans="1:21" ht="60" hidden="1" x14ac:dyDescent="0.25">
      <c r="A3032">
        <v>3030</v>
      </c>
      <c r="B3032" s="3" t="s">
        <v>3030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329"/>
        <v>1.0668571428571429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42233.747349537036</v>
      </c>
      <c r="T3032" s="10">
        <f t="shared" si="334"/>
        <v>42233.747349537036</v>
      </c>
      <c r="U3032" s="9">
        <f t="shared" si="335"/>
        <v>42263.747349537036</v>
      </c>
    </row>
    <row r="3033" spans="1:21" ht="75" hidden="1" x14ac:dyDescent="0.25">
      <c r="A3033">
        <v>3031</v>
      </c>
      <c r="B3033" s="3" t="s">
        <v>3031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329"/>
        <v>1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42597.882488425923</v>
      </c>
      <c r="T3033" s="10">
        <f t="shared" si="334"/>
        <v>42597.882488425923</v>
      </c>
      <c r="U3033" s="9">
        <f t="shared" si="335"/>
        <v>42657.882488425923</v>
      </c>
    </row>
    <row r="3034" spans="1:21" ht="60" hidden="1" x14ac:dyDescent="0.25">
      <c r="A3034">
        <v>3032</v>
      </c>
      <c r="B3034" s="3" t="s">
        <v>3032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329"/>
        <v>1.272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42228.044664351852</v>
      </c>
      <c r="T3034" s="10">
        <f t="shared" si="334"/>
        <v>42228.044664351852</v>
      </c>
      <c r="U3034" s="9">
        <f t="shared" si="335"/>
        <v>42258.044664351852</v>
      </c>
    </row>
    <row r="3035" spans="1:21" ht="45" hidden="1" x14ac:dyDescent="0.25">
      <c r="A3035">
        <v>3033</v>
      </c>
      <c r="B3035" s="3" t="s">
        <v>3033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329"/>
        <v>1.4653333333333334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42570.110243055555</v>
      </c>
      <c r="T3035" s="10">
        <f t="shared" si="334"/>
        <v>42570.110243055555</v>
      </c>
      <c r="U3035" s="9">
        <f t="shared" si="335"/>
        <v>42600.110243055555</v>
      </c>
    </row>
    <row r="3036" spans="1:21" ht="75" hidden="1" x14ac:dyDescent="0.25">
      <c r="A3036">
        <v>3034</v>
      </c>
      <c r="B3036" s="3" t="s">
        <v>3034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329"/>
        <v>1.1253599999999999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42644.535358796296</v>
      </c>
      <c r="T3036" s="10">
        <f t="shared" si="334"/>
        <v>42644.535358796296</v>
      </c>
      <c r="U3036" s="9">
        <f t="shared" si="335"/>
        <v>42675.165972222225</v>
      </c>
    </row>
    <row r="3037" spans="1:21" ht="45" hidden="1" x14ac:dyDescent="0.25">
      <c r="A3037">
        <v>3035</v>
      </c>
      <c r="B3037" s="3" t="s">
        <v>3035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329"/>
        <v>1.0878684000000001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41368.560289351852</v>
      </c>
      <c r="T3037" s="10">
        <f t="shared" si="334"/>
        <v>41368.560289351852</v>
      </c>
      <c r="U3037" s="9">
        <f t="shared" si="335"/>
        <v>41398.560289351852</v>
      </c>
    </row>
    <row r="3038" spans="1:21" ht="60" hidden="1" x14ac:dyDescent="0.25">
      <c r="A3038">
        <v>3036</v>
      </c>
      <c r="B3038" s="3" t="s">
        <v>3036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329"/>
        <v>1.26732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41466.785231481481</v>
      </c>
      <c r="T3038" s="10">
        <f t="shared" si="334"/>
        <v>41466.785231481481</v>
      </c>
      <c r="U3038" s="9">
        <f t="shared" si="335"/>
        <v>41502.499305555553</v>
      </c>
    </row>
    <row r="3039" spans="1:21" ht="60" hidden="1" x14ac:dyDescent="0.25">
      <c r="A3039">
        <v>3037</v>
      </c>
      <c r="B3039" s="3" t="s">
        <v>3037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329"/>
        <v>2.1320000000000001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40378.893206018518</v>
      </c>
      <c r="T3039" s="10">
        <f t="shared" si="334"/>
        <v>40378.893206018518</v>
      </c>
      <c r="U3039" s="9">
        <f t="shared" si="335"/>
        <v>40453.207638888889</v>
      </c>
    </row>
    <row r="3040" spans="1:21" ht="45" hidden="1" x14ac:dyDescent="0.25">
      <c r="A3040">
        <v>3038</v>
      </c>
      <c r="B3040" s="3" t="s">
        <v>3038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329"/>
        <v>1.0049999999999999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42373.252280092594</v>
      </c>
      <c r="T3040" s="10">
        <f t="shared" si="334"/>
        <v>42373.252280092594</v>
      </c>
      <c r="U3040" s="9">
        <f t="shared" si="335"/>
        <v>42433.252280092594</v>
      </c>
    </row>
    <row r="3041" spans="1:21" ht="45" hidden="1" x14ac:dyDescent="0.25">
      <c r="A3041">
        <v>3039</v>
      </c>
      <c r="B3041" s="3" t="s">
        <v>3039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329"/>
        <v>1.0871389999999999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41610.794421296298</v>
      </c>
      <c r="T3041" s="10">
        <f t="shared" si="334"/>
        <v>41610.794421296298</v>
      </c>
      <c r="U3041" s="9">
        <f t="shared" si="335"/>
        <v>41637.332638888889</v>
      </c>
    </row>
    <row r="3042" spans="1:21" ht="45" hidden="1" x14ac:dyDescent="0.25">
      <c r="A3042">
        <v>3040</v>
      </c>
      <c r="B3042" s="3" t="s">
        <v>3040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329"/>
        <v>1.075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42177.791909722218</v>
      </c>
      <c r="T3042" s="10">
        <f t="shared" si="334"/>
        <v>42177.791909722218</v>
      </c>
      <c r="U3042" s="9">
        <f t="shared" si="335"/>
        <v>42181.958333333328</v>
      </c>
    </row>
    <row r="3043" spans="1:21" ht="30" hidden="1" x14ac:dyDescent="0.25">
      <c r="A3043">
        <v>3041</v>
      </c>
      <c r="B3043" s="3" t="s">
        <v>3041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329"/>
        <v>1.1048192771084338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42359.868611111116</v>
      </c>
      <c r="T3043" s="10">
        <f t="shared" si="334"/>
        <v>42359.868611111116</v>
      </c>
      <c r="U3043" s="9">
        <f t="shared" si="335"/>
        <v>42389.868611111116</v>
      </c>
    </row>
    <row r="3044" spans="1:21" ht="60" hidden="1" x14ac:dyDescent="0.25">
      <c r="A3044">
        <v>3042</v>
      </c>
      <c r="B3044" s="3" t="s">
        <v>3042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329"/>
        <v>1.28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42253.688043981485</v>
      </c>
      <c r="T3044" s="10">
        <f t="shared" si="334"/>
        <v>42253.688043981485</v>
      </c>
      <c r="U3044" s="9">
        <f t="shared" si="335"/>
        <v>42283.688043981485</v>
      </c>
    </row>
    <row r="3045" spans="1:21" ht="45" hidden="1" x14ac:dyDescent="0.25">
      <c r="A3045">
        <v>3043</v>
      </c>
      <c r="B3045" s="3" t="s">
        <v>3043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329"/>
        <v>1.1000666666666667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42083.070590277777</v>
      </c>
      <c r="T3045" s="10">
        <f t="shared" si="334"/>
        <v>42083.070590277777</v>
      </c>
      <c r="U3045" s="9">
        <f t="shared" si="335"/>
        <v>42110.118055555555</v>
      </c>
    </row>
    <row r="3046" spans="1:21" ht="45" hidden="1" x14ac:dyDescent="0.25">
      <c r="A3046">
        <v>3044</v>
      </c>
      <c r="B3046" s="3" t="s">
        <v>3044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329"/>
        <v>1.0934166666666667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42387.7268287037</v>
      </c>
      <c r="T3046" s="10">
        <f t="shared" si="334"/>
        <v>42387.7268287037</v>
      </c>
      <c r="U3046" s="9">
        <f t="shared" si="335"/>
        <v>42402.7268287037</v>
      </c>
    </row>
    <row r="3047" spans="1:21" ht="60" hidden="1" x14ac:dyDescent="0.25">
      <c r="A3047">
        <v>3045</v>
      </c>
      <c r="B3047" s="3" t="s">
        <v>3045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329"/>
        <v>1.3270650000000002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41843.155729166669</v>
      </c>
      <c r="T3047" s="10">
        <f t="shared" si="334"/>
        <v>41843.155729166669</v>
      </c>
      <c r="U3047" s="9">
        <f t="shared" si="335"/>
        <v>41873.155729166669</v>
      </c>
    </row>
    <row r="3048" spans="1:21" ht="60" hidden="1" x14ac:dyDescent="0.25">
      <c r="A3048">
        <v>3046</v>
      </c>
      <c r="B3048" s="3" t="s">
        <v>3046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329"/>
        <v>1.9084810126582279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41862.803078703706</v>
      </c>
      <c r="T3048" s="10">
        <f t="shared" si="334"/>
        <v>41862.803078703706</v>
      </c>
      <c r="U3048" s="9">
        <f t="shared" si="335"/>
        <v>41892.202777777777</v>
      </c>
    </row>
    <row r="3049" spans="1:21" ht="45" hidden="1" x14ac:dyDescent="0.25">
      <c r="A3049">
        <v>3047</v>
      </c>
      <c r="B3049" s="3" t="s">
        <v>3047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329"/>
        <v>1.49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42443.989050925928</v>
      </c>
      <c r="T3049" s="10">
        <f t="shared" si="334"/>
        <v>42443.989050925928</v>
      </c>
      <c r="U3049" s="9">
        <f t="shared" si="335"/>
        <v>42487.552777777775</v>
      </c>
    </row>
    <row r="3050" spans="1:21" ht="60" hidden="1" x14ac:dyDescent="0.25">
      <c r="A3050">
        <v>3048</v>
      </c>
      <c r="B3050" s="3" t="s">
        <v>3048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329"/>
        <v>1.6639999999999999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41975.901180555549</v>
      </c>
      <c r="T3050" s="10">
        <f t="shared" si="334"/>
        <v>41975.901180555549</v>
      </c>
      <c r="U3050" s="9">
        <f t="shared" si="335"/>
        <v>42004.890277777777</v>
      </c>
    </row>
    <row r="3051" spans="1:21" ht="60" hidden="1" x14ac:dyDescent="0.25">
      <c r="A3051">
        <v>3049</v>
      </c>
      <c r="B3051" s="3" t="s">
        <v>3049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329"/>
        <v>1.0666666666666667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42139.014525462961</v>
      </c>
      <c r="T3051" s="10">
        <f t="shared" si="334"/>
        <v>42139.014525462961</v>
      </c>
      <c r="U3051" s="9">
        <f t="shared" si="335"/>
        <v>42169.014525462961</v>
      </c>
    </row>
    <row r="3052" spans="1:21" ht="30" hidden="1" x14ac:dyDescent="0.25">
      <c r="A3052">
        <v>3050</v>
      </c>
      <c r="B3052" s="3" t="s">
        <v>3050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329"/>
        <v>1.06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42465.16851851852</v>
      </c>
      <c r="T3052" s="10">
        <f t="shared" si="334"/>
        <v>42465.16851851852</v>
      </c>
      <c r="U3052" s="9">
        <f t="shared" si="335"/>
        <v>42495.16851851852</v>
      </c>
    </row>
    <row r="3053" spans="1:21" ht="60" hidden="1" x14ac:dyDescent="0.25">
      <c r="A3053">
        <v>3051</v>
      </c>
      <c r="B3053" s="3" t="s">
        <v>3051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329"/>
        <v>0.23628571428571429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42744.416030092587</v>
      </c>
      <c r="T3053" s="10">
        <f t="shared" si="334"/>
        <v>42744.416030092587</v>
      </c>
      <c r="U3053" s="9">
        <f t="shared" si="335"/>
        <v>42774.416030092587</v>
      </c>
    </row>
    <row r="3054" spans="1:21" ht="45" hidden="1" x14ac:dyDescent="0.25">
      <c r="A3054">
        <v>3052</v>
      </c>
      <c r="B3054" s="3" t="s">
        <v>3052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329"/>
        <v>1.5E-3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42122.670069444444</v>
      </c>
      <c r="T3054" s="10">
        <f t="shared" si="334"/>
        <v>42122.670069444444</v>
      </c>
      <c r="U3054" s="9">
        <f t="shared" si="335"/>
        <v>42152.665972222225</v>
      </c>
    </row>
    <row r="3055" spans="1:21" ht="60" hidden="1" x14ac:dyDescent="0.25">
      <c r="A3055">
        <v>3053</v>
      </c>
      <c r="B3055" s="3" t="s">
        <v>3053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329"/>
        <v>4.0000000000000001E-3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41862.761724537035</v>
      </c>
      <c r="T3055" s="10">
        <f t="shared" si="334"/>
        <v>41862.761724537035</v>
      </c>
      <c r="U3055" s="9">
        <f t="shared" si="335"/>
        <v>41914.165972222225</v>
      </c>
    </row>
    <row r="3056" spans="1:21" ht="60" hidden="1" x14ac:dyDescent="0.25">
      <c r="A3056">
        <v>3054</v>
      </c>
      <c r="B3056" s="3" t="s">
        <v>3054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329"/>
        <v>0</v>
      </c>
      <c r="P3056" s="7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42027.832800925928</v>
      </c>
      <c r="T3056" s="10">
        <f t="shared" si="334"/>
        <v>42027.832800925928</v>
      </c>
      <c r="U3056" s="9">
        <f t="shared" si="335"/>
        <v>42065.044444444444</v>
      </c>
    </row>
    <row r="3057" spans="1:21" ht="60" hidden="1" x14ac:dyDescent="0.25">
      <c r="A3057">
        <v>3055</v>
      </c>
      <c r="B3057" s="3" t="s">
        <v>3055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329"/>
        <v>5.0000000000000002E-5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41953.95821759259</v>
      </c>
      <c r="T3057" s="10">
        <f t="shared" si="334"/>
        <v>41953.95821759259</v>
      </c>
      <c r="U3057" s="9">
        <f t="shared" si="335"/>
        <v>42013.95821759259</v>
      </c>
    </row>
    <row r="3058" spans="1:21" ht="60" hidden="1" x14ac:dyDescent="0.25">
      <c r="A3058">
        <v>3056</v>
      </c>
      <c r="B3058" s="3" t="s">
        <v>3056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329"/>
        <v>0</v>
      </c>
      <c r="P3058" s="7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41851.636388888888</v>
      </c>
      <c r="T3058" s="10">
        <f t="shared" si="334"/>
        <v>41851.636388888888</v>
      </c>
      <c r="U3058" s="9">
        <f t="shared" si="335"/>
        <v>41911.636388888888</v>
      </c>
    </row>
    <row r="3059" spans="1:21" ht="45" hidden="1" x14ac:dyDescent="0.25">
      <c r="A3059">
        <v>3057</v>
      </c>
      <c r="B3059" s="3" t="s">
        <v>3057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329"/>
        <v>0</v>
      </c>
      <c r="P3059" s="7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42433.650590277779</v>
      </c>
      <c r="T3059" s="10">
        <f t="shared" si="334"/>
        <v>42433.650590277779</v>
      </c>
      <c r="U3059" s="9">
        <f t="shared" si="335"/>
        <v>42463.608923611115</v>
      </c>
    </row>
    <row r="3060" spans="1:21" ht="60" hidden="1" x14ac:dyDescent="0.25">
      <c r="A3060">
        <v>3058</v>
      </c>
      <c r="B3060" s="3" t="s">
        <v>3058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329"/>
        <v>1.6666666666666666E-4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42460.374305555553</v>
      </c>
      <c r="T3060" s="10">
        <f t="shared" si="334"/>
        <v>42460.374305555553</v>
      </c>
      <c r="U3060" s="9">
        <f t="shared" si="335"/>
        <v>42510.374305555553</v>
      </c>
    </row>
    <row r="3061" spans="1:21" ht="60" hidden="1" x14ac:dyDescent="0.25">
      <c r="A3061">
        <v>3059</v>
      </c>
      <c r="B3061" s="3" t="s">
        <v>3059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329"/>
        <v>3.0066666666666665E-2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41829.935717592591</v>
      </c>
      <c r="T3061" s="10">
        <f t="shared" si="334"/>
        <v>41829.935717592591</v>
      </c>
      <c r="U3061" s="9">
        <f t="shared" si="335"/>
        <v>41859.935717592591</v>
      </c>
    </row>
    <row r="3062" spans="1:21" ht="45" hidden="1" x14ac:dyDescent="0.25">
      <c r="A3062">
        <v>3060</v>
      </c>
      <c r="B3062" s="3" t="s">
        <v>3060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329"/>
        <v>1.5227272727272728E-3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42245.274699074071</v>
      </c>
      <c r="T3062" s="10">
        <f t="shared" si="334"/>
        <v>42245.274699074071</v>
      </c>
      <c r="U3062" s="9">
        <f t="shared" si="335"/>
        <v>42275.274699074071</v>
      </c>
    </row>
    <row r="3063" spans="1:21" hidden="1" x14ac:dyDescent="0.25">
      <c r="A3063">
        <v>3061</v>
      </c>
      <c r="B3063" s="3" t="s">
        <v>3061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329"/>
        <v>0</v>
      </c>
      <c r="P3063" s="7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41834.784120370372</v>
      </c>
      <c r="T3063" s="10">
        <f t="shared" si="334"/>
        <v>41834.784120370372</v>
      </c>
      <c r="U3063" s="9">
        <f t="shared" si="335"/>
        <v>41864.784120370372</v>
      </c>
    </row>
    <row r="3064" spans="1:21" ht="60" hidden="1" x14ac:dyDescent="0.25">
      <c r="A3064">
        <v>3062</v>
      </c>
      <c r="B3064" s="3" t="s">
        <v>3062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329"/>
        <v>0.66839999999999999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42248.535787037035</v>
      </c>
      <c r="T3064" s="10">
        <f t="shared" si="334"/>
        <v>42248.535787037035</v>
      </c>
      <c r="U3064" s="9">
        <f t="shared" si="335"/>
        <v>42277.75</v>
      </c>
    </row>
    <row r="3065" spans="1:21" ht="45" hidden="1" x14ac:dyDescent="0.25">
      <c r="A3065">
        <v>3063</v>
      </c>
      <c r="B3065" s="3" t="s">
        <v>3063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329"/>
        <v>0.19566666666666666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42630.922893518517</v>
      </c>
      <c r="T3065" s="10">
        <f t="shared" si="334"/>
        <v>42630.922893518517</v>
      </c>
      <c r="U3065" s="9">
        <f t="shared" si="335"/>
        <v>42665.922893518517</v>
      </c>
    </row>
    <row r="3066" spans="1:21" ht="30" hidden="1" x14ac:dyDescent="0.25">
      <c r="A3066">
        <v>3064</v>
      </c>
      <c r="B3066" s="3" t="s">
        <v>3064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329"/>
        <v>0.11294666666666667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42299.130162037036</v>
      </c>
      <c r="T3066" s="10">
        <f t="shared" si="334"/>
        <v>42299.130162037036</v>
      </c>
      <c r="U3066" s="9">
        <f t="shared" si="335"/>
        <v>42330.290972222225</v>
      </c>
    </row>
    <row r="3067" spans="1:21" ht="60" hidden="1" x14ac:dyDescent="0.25">
      <c r="A3067">
        <v>3065</v>
      </c>
      <c r="B3067" s="3" t="s">
        <v>3065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329"/>
        <v>4.0000000000000002E-4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41825.055231481485</v>
      </c>
      <c r="T3067" s="10">
        <f t="shared" si="334"/>
        <v>41825.055231481485</v>
      </c>
      <c r="U3067" s="9">
        <f t="shared" si="335"/>
        <v>41850.055231481485</v>
      </c>
    </row>
    <row r="3068" spans="1:21" ht="45" hidden="1" x14ac:dyDescent="0.25">
      <c r="A3068">
        <v>3066</v>
      </c>
      <c r="B3068" s="3" t="s">
        <v>3066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329"/>
        <v>0.11985714285714286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42531.228437500002</v>
      </c>
      <c r="T3068" s="10">
        <f t="shared" si="334"/>
        <v>42531.228437500002</v>
      </c>
      <c r="U3068" s="9">
        <f t="shared" si="335"/>
        <v>42561.228437500002</v>
      </c>
    </row>
    <row r="3069" spans="1:21" ht="60" hidden="1" x14ac:dyDescent="0.25">
      <c r="A3069">
        <v>3067</v>
      </c>
      <c r="B3069" s="3" t="s">
        <v>3067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329"/>
        <v>2.5000000000000001E-2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42226.938414351855</v>
      </c>
      <c r="T3069" s="10">
        <f t="shared" si="334"/>
        <v>42226.938414351855</v>
      </c>
      <c r="U3069" s="9">
        <f t="shared" si="335"/>
        <v>42256.938414351855</v>
      </c>
    </row>
    <row r="3070" spans="1:21" ht="60" hidden="1" x14ac:dyDescent="0.25">
      <c r="A3070">
        <v>3068</v>
      </c>
      <c r="B3070" s="3" t="s">
        <v>3068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329"/>
        <v>6.9999999999999999E-4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42263.691574074073</v>
      </c>
      <c r="T3070" s="10">
        <f t="shared" si="334"/>
        <v>42263.691574074073</v>
      </c>
      <c r="U3070" s="9">
        <f t="shared" si="335"/>
        <v>42293.691574074073</v>
      </c>
    </row>
    <row r="3071" spans="1:21" ht="60" hidden="1" x14ac:dyDescent="0.25">
      <c r="A3071">
        <v>3069</v>
      </c>
      <c r="B3071" s="3" t="s">
        <v>3069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329"/>
        <v>0.14099999999999999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41957.833726851852</v>
      </c>
      <c r="T3071" s="10">
        <f t="shared" si="334"/>
        <v>41957.833726851852</v>
      </c>
      <c r="U3071" s="9">
        <f t="shared" si="335"/>
        <v>41987.833726851852</v>
      </c>
    </row>
    <row r="3072" spans="1:21" ht="45" hidden="1" x14ac:dyDescent="0.25">
      <c r="A3072">
        <v>3070</v>
      </c>
      <c r="B3072" s="3" t="s">
        <v>3070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329"/>
        <v>3.3399999999999999E-2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42690.733437499999</v>
      </c>
      <c r="T3072" s="10">
        <f t="shared" si="334"/>
        <v>42690.733437499999</v>
      </c>
      <c r="U3072" s="9">
        <f t="shared" si="335"/>
        <v>42711.733437499999</v>
      </c>
    </row>
    <row r="3073" spans="1:21" ht="45" hidden="1" x14ac:dyDescent="0.25">
      <c r="A3073">
        <v>3071</v>
      </c>
      <c r="B3073" s="3" t="s">
        <v>3071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329"/>
        <v>0.59775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42097.732418981483</v>
      </c>
      <c r="T3073" s="10">
        <f t="shared" si="334"/>
        <v>42097.732418981483</v>
      </c>
      <c r="U3073" s="9">
        <f t="shared" si="335"/>
        <v>42115.249305555553</v>
      </c>
    </row>
    <row r="3074" spans="1:21" ht="60" hidden="1" x14ac:dyDescent="0.25">
      <c r="A3074">
        <v>3072</v>
      </c>
      <c r="B3074" s="3" t="s">
        <v>3072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329"/>
        <v>1.6666666666666666E-4</v>
      </c>
      <c r="P3074" s="7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42658.690532407403</v>
      </c>
      <c r="T3074" s="10">
        <f t="shared" si="334"/>
        <v>42658.690532407403</v>
      </c>
      <c r="U3074" s="9">
        <f t="shared" si="335"/>
        <v>42673.073611111111</v>
      </c>
    </row>
    <row r="3075" spans="1:21" ht="45" hidden="1" x14ac:dyDescent="0.25">
      <c r="A3075">
        <v>3073</v>
      </c>
      <c r="B3075" s="3" t="s">
        <v>3073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336">E3075/D3075</f>
        <v>2.3035714285714285E-4</v>
      </c>
      <c r="P3075" s="7">
        <f t="shared" ref="P3075:P3138" si="337">E3075/L3075</f>
        <v>92.142857142857139</v>
      </c>
      <c r="Q3075" t="str">
        <f t="shared" ref="Q3075:Q3138" si="338">LEFT(N:N,SEARCH("/",N3075)-1)</f>
        <v>theater</v>
      </c>
      <c r="R3075" t="str">
        <f t="shared" ref="R3075:R3138" si="339">RIGHT(N3075,LEN(N3075)-SEARCH("/",N3075))</f>
        <v>spaces</v>
      </c>
      <c r="S3075" s="9">
        <f t="shared" ref="S3075:S3138" si="340">(((J3075/60)/60)/24)+DATE(1970,1,1)</f>
        <v>42111.684027777781</v>
      </c>
      <c r="T3075" s="10">
        <f t="shared" ref="T3075:T3138" si="341">S3075</f>
        <v>42111.684027777781</v>
      </c>
      <c r="U3075" s="9">
        <f t="shared" ref="U3075:U3138" si="342">(((I3075/60)/60)/24)+DATE(1970,1,1)</f>
        <v>42169.804861111115</v>
      </c>
    </row>
    <row r="3076" spans="1:21" ht="75" hidden="1" x14ac:dyDescent="0.25">
      <c r="A3076">
        <v>3074</v>
      </c>
      <c r="B3076" s="3" t="s">
        <v>3074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336"/>
        <v>8.8000000000000003E-4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42409.571284722217</v>
      </c>
      <c r="T3076" s="10">
        <f t="shared" si="341"/>
        <v>42409.571284722217</v>
      </c>
      <c r="U3076" s="9">
        <f t="shared" si="342"/>
        <v>42439.571284722217</v>
      </c>
    </row>
    <row r="3077" spans="1:21" ht="45" hidden="1" x14ac:dyDescent="0.25">
      <c r="A3077">
        <v>3075</v>
      </c>
      <c r="B3077" s="3" t="s">
        <v>3075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336"/>
        <v>8.6400000000000005E-2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42551.102314814809</v>
      </c>
      <c r="T3077" s="10">
        <f t="shared" si="341"/>
        <v>42551.102314814809</v>
      </c>
      <c r="U3077" s="9">
        <f t="shared" si="342"/>
        <v>42601.102314814809</v>
      </c>
    </row>
    <row r="3078" spans="1:21" ht="30" hidden="1" x14ac:dyDescent="0.25">
      <c r="A3078">
        <v>3076</v>
      </c>
      <c r="B3078" s="3" t="s">
        <v>3076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336"/>
        <v>0.15060000000000001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42226.651886574073</v>
      </c>
      <c r="T3078" s="10">
        <f t="shared" si="341"/>
        <v>42226.651886574073</v>
      </c>
      <c r="U3078" s="9">
        <f t="shared" si="342"/>
        <v>42286.651886574073</v>
      </c>
    </row>
    <row r="3079" spans="1:21" ht="60" hidden="1" x14ac:dyDescent="0.25">
      <c r="A3079">
        <v>3077</v>
      </c>
      <c r="B3079" s="3" t="s">
        <v>3077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336"/>
        <v>4.7727272727272731E-3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42766.956921296296</v>
      </c>
      <c r="T3079" s="10">
        <f t="shared" si="341"/>
        <v>42766.956921296296</v>
      </c>
      <c r="U3079" s="9">
        <f t="shared" si="342"/>
        <v>42796.956921296296</v>
      </c>
    </row>
    <row r="3080" spans="1:21" ht="60" hidden="1" x14ac:dyDescent="0.25">
      <c r="A3080">
        <v>3078</v>
      </c>
      <c r="B3080" s="3" t="s">
        <v>3078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336"/>
        <v>1.1833333333333333E-3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42031.138831018514</v>
      </c>
      <c r="T3080" s="10">
        <f t="shared" si="341"/>
        <v>42031.138831018514</v>
      </c>
      <c r="U3080" s="9">
        <f t="shared" si="342"/>
        <v>42061.138831018514</v>
      </c>
    </row>
    <row r="3081" spans="1:21" ht="45" hidden="1" x14ac:dyDescent="0.25">
      <c r="A3081">
        <v>3079</v>
      </c>
      <c r="B3081" s="3" t="s">
        <v>3079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336"/>
        <v>8.4173998587352451E-3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42055.713368055556</v>
      </c>
      <c r="T3081" s="10">
        <f t="shared" si="341"/>
        <v>42055.713368055556</v>
      </c>
      <c r="U3081" s="9">
        <f t="shared" si="342"/>
        <v>42085.671701388885</v>
      </c>
    </row>
    <row r="3082" spans="1:21" ht="60" hidden="1" x14ac:dyDescent="0.25">
      <c r="A3082">
        <v>3080</v>
      </c>
      <c r="B3082" s="3" t="s">
        <v>3080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336"/>
        <v>1.8799999999999999E-4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41940.028287037036</v>
      </c>
      <c r="T3082" s="10">
        <f t="shared" si="341"/>
        <v>41940.028287037036</v>
      </c>
      <c r="U3082" s="9">
        <f t="shared" si="342"/>
        <v>42000.0699537037</v>
      </c>
    </row>
    <row r="3083" spans="1:21" ht="60" hidden="1" x14ac:dyDescent="0.25">
      <c r="A3083">
        <v>3081</v>
      </c>
      <c r="B3083" s="3" t="s">
        <v>3081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336"/>
        <v>2.1029999999999998E-3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42237.181608796294</v>
      </c>
      <c r="T3083" s="10">
        <f t="shared" si="341"/>
        <v>42237.181608796294</v>
      </c>
      <c r="U3083" s="9">
        <f t="shared" si="342"/>
        <v>42267.181608796294</v>
      </c>
    </row>
    <row r="3084" spans="1:21" ht="60" hidden="1" x14ac:dyDescent="0.25">
      <c r="A3084">
        <v>3082</v>
      </c>
      <c r="B3084" s="3" t="s">
        <v>3082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336"/>
        <v>0</v>
      </c>
      <c r="P3084" s="7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42293.922986111109</v>
      </c>
      <c r="T3084" s="10">
        <f t="shared" si="341"/>
        <v>42293.922986111109</v>
      </c>
      <c r="U3084" s="9">
        <f t="shared" si="342"/>
        <v>42323.96465277778</v>
      </c>
    </row>
    <row r="3085" spans="1:21" ht="75" hidden="1" x14ac:dyDescent="0.25">
      <c r="A3085">
        <v>3083</v>
      </c>
      <c r="B3085" s="3" t="s">
        <v>3083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336"/>
        <v>2.8E-3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41853.563402777778</v>
      </c>
      <c r="T3085" s="10">
        <f t="shared" si="341"/>
        <v>41853.563402777778</v>
      </c>
      <c r="U3085" s="9">
        <f t="shared" si="342"/>
        <v>41883.208333333336</v>
      </c>
    </row>
    <row r="3086" spans="1:21" ht="60" hidden="1" x14ac:dyDescent="0.25">
      <c r="A3086">
        <v>3084</v>
      </c>
      <c r="B3086" s="3" t="s">
        <v>3084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336"/>
        <v>0.11579206701157921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42100.723738425921</v>
      </c>
      <c r="T3086" s="10">
        <f t="shared" si="341"/>
        <v>42100.723738425921</v>
      </c>
      <c r="U3086" s="9">
        <f t="shared" si="342"/>
        <v>42129.783333333333</v>
      </c>
    </row>
    <row r="3087" spans="1:21" ht="60" hidden="1" x14ac:dyDescent="0.25">
      <c r="A3087">
        <v>3085</v>
      </c>
      <c r="B3087" s="3" t="s">
        <v>3085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336"/>
        <v>2.4400000000000002E-2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42246.883784722217</v>
      </c>
      <c r="T3087" s="10">
        <f t="shared" si="341"/>
        <v>42246.883784722217</v>
      </c>
      <c r="U3087" s="9">
        <f t="shared" si="342"/>
        <v>42276.883784722217</v>
      </c>
    </row>
    <row r="3088" spans="1:21" ht="60" hidden="1" x14ac:dyDescent="0.25">
      <c r="A3088">
        <v>3086</v>
      </c>
      <c r="B3088" s="3" t="s">
        <v>3086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336"/>
        <v>2.5000000000000001E-3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42173.67082175926</v>
      </c>
      <c r="T3088" s="10">
        <f t="shared" si="341"/>
        <v>42173.67082175926</v>
      </c>
      <c r="U3088" s="9">
        <f t="shared" si="342"/>
        <v>42233.67082175926</v>
      </c>
    </row>
    <row r="3089" spans="1:21" ht="60" hidden="1" x14ac:dyDescent="0.25">
      <c r="A3089">
        <v>3087</v>
      </c>
      <c r="B3089" s="3" t="s">
        <v>3087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336"/>
        <v>6.2500000000000003E-3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42665.150347222225</v>
      </c>
      <c r="T3089" s="10">
        <f t="shared" si="341"/>
        <v>42665.150347222225</v>
      </c>
      <c r="U3089" s="9">
        <f t="shared" si="342"/>
        <v>42725.192013888889</v>
      </c>
    </row>
    <row r="3090" spans="1:21" ht="45" hidden="1" x14ac:dyDescent="0.25">
      <c r="A3090">
        <v>3088</v>
      </c>
      <c r="B3090" s="3" t="s">
        <v>3088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336"/>
        <v>1.9384615384615384E-3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41981.57230324074</v>
      </c>
      <c r="T3090" s="10">
        <f t="shared" si="341"/>
        <v>41981.57230324074</v>
      </c>
      <c r="U3090" s="9">
        <f t="shared" si="342"/>
        <v>42012.570138888885</v>
      </c>
    </row>
    <row r="3091" spans="1:21" ht="45" hidden="1" x14ac:dyDescent="0.25">
      <c r="A3091">
        <v>3089</v>
      </c>
      <c r="B3091" s="3" t="s">
        <v>3089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336"/>
        <v>0.23416000000000001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42528.542627314819</v>
      </c>
      <c r="T3091" s="10">
        <f t="shared" si="341"/>
        <v>42528.542627314819</v>
      </c>
      <c r="U3091" s="9">
        <f t="shared" si="342"/>
        <v>42560.082638888889</v>
      </c>
    </row>
    <row r="3092" spans="1:21" ht="60" hidden="1" x14ac:dyDescent="0.25">
      <c r="A3092">
        <v>3090</v>
      </c>
      <c r="B3092" s="3" t="s">
        <v>3090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336"/>
        <v>5.080888888888889E-2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42065.818807870368</v>
      </c>
      <c r="T3092" s="10">
        <f t="shared" si="341"/>
        <v>42065.818807870368</v>
      </c>
      <c r="U3092" s="9">
        <f t="shared" si="342"/>
        <v>42125.777141203704</v>
      </c>
    </row>
    <row r="3093" spans="1:21" ht="60" hidden="1" x14ac:dyDescent="0.25">
      <c r="A3093">
        <v>3091</v>
      </c>
      <c r="B3093" s="3" t="s">
        <v>3091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336"/>
        <v>0.15920000000000001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42566.948414351849</v>
      </c>
      <c r="T3093" s="10">
        <f t="shared" si="341"/>
        <v>42566.948414351849</v>
      </c>
      <c r="U3093" s="9">
        <f t="shared" si="342"/>
        <v>42596.948414351849</v>
      </c>
    </row>
    <row r="3094" spans="1:21" ht="45" hidden="1" x14ac:dyDescent="0.25">
      <c r="A3094">
        <v>3092</v>
      </c>
      <c r="B3094" s="3" t="s">
        <v>3092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336"/>
        <v>1.1831900000000001E-2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42255.619351851856</v>
      </c>
      <c r="T3094" s="10">
        <f t="shared" si="341"/>
        <v>42255.619351851856</v>
      </c>
      <c r="U3094" s="9">
        <f t="shared" si="342"/>
        <v>42292.916666666672</v>
      </c>
    </row>
    <row r="3095" spans="1:21" ht="60" hidden="1" x14ac:dyDescent="0.25">
      <c r="A3095">
        <v>3093</v>
      </c>
      <c r="B3095" s="3" t="s">
        <v>3093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336"/>
        <v>0.22750000000000001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41760.909039351849</v>
      </c>
      <c r="T3095" s="10">
        <f t="shared" si="341"/>
        <v>41760.909039351849</v>
      </c>
      <c r="U3095" s="9">
        <f t="shared" si="342"/>
        <v>41791.165972222225</v>
      </c>
    </row>
    <row r="3096" spans="1:21" ht="45" hidden="1" x14ac:dyDescent="0.25">
      <c r="A3096">
        <v>3094</v>
      </c>
      <c r="B3096" s="3" t="s">
        <v>3094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336"/>
        <v>2.5000000000000001E-4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42207.795787037037</v>
      </c>
      <c r="T3096" s="10">
        <f t="shared" si="341"/>
        <v>42207.795787037037</v>
      </c>
      <c r="U3096" s="9">
        <f t="shared" si="342"/>
        <v>42267.795787037037</v>
      </c>
    </row>
    <row r="3097" spans="1:21" ht="45" hidden="1" x14ac:dyDescent="0.25">
      <c r="A3097">
        <v>3095</v>
      </c>
      <c r="B3097" s="3" t="s">
        <v>3095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336"/>
        <v>3.351206434316354E-3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42523.025231481486</v>
      </c>
      <c r="T3097" s="10">
        <f t="shared" si="341"/>
        <v>42523.025231481486</v>
      </c>
      <c r="U3097" s="9">
        <f t="shared" si="342"/>
        <v>42583.025231481486</v>
      </c>
    </row>
    <row r="3098" spans="1:21" ht="45" hidden="1" x14ac:dyDescent="0.25">
      <c r="A3098">
        <v>3096</v>
      </c>
      <c r="B3098" s="3" t="s">
        <v>3096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336"/>
        <v>3.9750000000000001E-2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42114.825532407413</v>
      </c>
      <c r="T3098" s="10">
        <f t="shared" si="341"/>
        <v>42114.825532407413</v>
      </c>
      <c r="U3098" s="9">
        <f t="shared" si="342"/>
        <v>42144.825532407413</v>
      </c>
    </row>
    <row r="3099" spans="1:21" ht="60" hidden="1" x14ac:dyDescent="0.25">
      <c r="A3099">
        <v>3097</v>
      </c>
      <c r="B3099" s="3" t="s">
        <v>3097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336"/>
        <v>0.17150000000000001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42629.503483796296</v>
      </c>
      <c r="T3099" s="10">
        <f t="shared" si="341"/>
        <v>42629.503483796296</v>
      </c>
      <c r="U3099" s="9">
        <f t="shared" si="342"/>
        <v>42650.583333333328</v>
      </c>
    </row>
    <row r="3100" spans="1:21" ht="60" hidden="1" x14ac:dyDescent="0.25">
      <c r="A3100">
        <v>3098</v>
      </c>
      <c r="B3100" s="3" t="s">
        <v>3098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336"/>
        <v>3.608004104669061E-2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42359.792233796295</v>
      </c>
      <c r="T3100" s="10">
        <f t="shared" si="341"/>
        <v>42359.792233796295</v>
      </c>
      <c r="U3100" s="9">
        <f t="shared" si="342"/>
        <v>42408.01180555555</v>
      </c>
    </row>
    <row r="3101" spans="1:21" ht="60" hidden="1" x14ac:dyDescent="0.25">
      <c r="A3101">
        <v>3099</v>
      </c>
      <c r="B3101" s="3" t="s">
        <v>3099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336"/>
        <v>0.13900000000000001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42382.189710648148</v>
      </c>
      <c r="T3101" s="10">
        <f t="shared" si="341"/>
        <v>42382.189710648148</v>
      </c>
      <c r="U3101" s="9">
        <f t="shared" si="342"/>
        <v>42412.189710648148</v>
      </c>
    </row>
    <row r="3102" spans="1:21" ht="60" hidden="1" x14ac:dyDescent="0.25">
      <c r="A3102">
        <v>3100</v>
      </c>
      <c r="B3102" s="3" t="s">
        <v>3100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336"/>
        <v>0.15225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41902.622395833336</v>
      </c>
      <c r="T3102" s="10">
        <f t="shared" si="341"/>
        <v>41902.622395833336</v>
      </c>
      <c r="U3102" s="9">
        <f t="shared" si="342"/>
        <v>41932.622395833336</v>
      </c>
    </row>
    <row r="3103" spans="1:21" ht="60" hidden="1" x14ac:dyDescent="0.25">
      <c r="A3103">
        <v>3101</v>
      </c>
      <c r="B3103" s="3" t="s">
        <v>3101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336"/>
        <v>0.12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42171.383530092593</v>
      </c>
      <c r="T3103" s="10">
        <f t="shared" si="341"/>
        <v>42171.383530092593</v>
      </c>
      <c r="U3103" s="9">
        <f t="shared" si="342"/>
        <v>42201.330555555556</v>
      </c>
    </row>
    <row r="3104" spans="1:21" ht="60" hidden="1" x14ac:dyDescent="0.25">
      <c r="A3104">
        <v>3102</v>
      </c>
      <c r="B3104" s="3" t="s">
        <v>3102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336"/>
        <v>0.391125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42555.340486111112</v>
      </c>
      <c r="T3104" s="10">
        <f t="shared" si="341"/>
        <v>42555.340486111112</v>
      </c>
      <c r="U3104" s="9">
        <f t="shared" si="342"/>
        <v>42605.340486111112</v>
      </c>
    </row>
    <row r="3105" spans="1:21" ht="30" hidden="1" x14ac:dyDescent="0.25">
      <c r="A3105">
        <v>3103</v>
      </c>
      <c r="B3105" s="3" t="s">
        <v>3103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336"/>
        <v>2.6829268292682929E-3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42107.156319444446</v>
      </c>
      <c r="T3105" s="10">
        <f t="shared" si="341"/>
        <v>42107.156319444446</v>
      </c>
      <c r="U3105" s="9">
        <f t="shared" si="342"/>
        <v>42167.156319444446</v>
      </c>
    </row>
    <row r="3106" spans="1:21" ht="60" hidden="1" x14ac:dyDescent="0.25">
      <c r="A3106">
        <v>3104</v>
      </c>
      <c r="B3106" s="3" t="s">
        <v>3104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336"/>
        <v>0.29625000000000001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42006.908692129626</v>
      </c>
      <c r="T3106" s="10">
        <f t="shared" si="341"/>
        <v>42006.908692129626</v>
      </c>
      <c r="U3106" s="9">
        <f t="shared" si="342"/>
        <v>42038.083333333328</v>
      </c>
    </row>
    <row r="3107" spans="1:21" ht="45" hidden="1" x14ac:dyDescent="0.25">
      <c r="A3107">
        <v>3105</v>
      </c>
      <c r="B3107" s="3" t="s">
        <v>3105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336"/>
        <v>0.4236099230111206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41876.718935185185</v>
      </c>
      <c r="T3107" s="10">
        <f t="shared" si="341"/>
        <v>41876.718935185185</v>
      </c>
      <c r="U3107" s="9">
        <f t="shared" si="342"/>
        <v>41931.208333333336</v>
      </c>
    </row>
    <row r="3108" spans="1:21" ht="60" hidden="1" x14ac:dyDescent="0.25">
      <c r="A3108">
        <v>3106</v>
      </c>
      <c r="B3108" s="3" t="s">
        <v>3106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336"/>
        <v>4.1000000000000002E-2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42241.429120370376</v>
      </c>
      <c r="T3108" s="10">
        <f t="shared" si="341"/>
        <v>42241.429120370376</v>
      </c>
      <c r="U3108" s="9">
        <f t="shared" si="342"/>
        <v>42263.916666666672</v>
      </c>
    </row>
    <row r="3109" spans="1:21" ht="60" hidden="1" x14ac:dyDescent="0.25">
      <c r="A3109">
        <v>3107</v>
      </c>
      <c r="B3109" s="3" t="s">
        <v>3107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336"/>
        <v>0.197625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42128.814247685179</v>
      </c>
      <c r="T3109" s="10">
        <f t="shared" si="341"/>
        <v>42128.814247685179</v>
      </c>
      <c r="U3109" s="9">
        <f t="shared" si="342"/>
        <v>42135.814247685179</v>
      </c>
    </row>
    <row r="3110" spans="1:21" ht="30" hidden="1" x14ac:dyDescent="0.25">
      <c r="A3110">
        <v>3108</v>
      </c>
      <c r="B3110" s="3" t="s">
        <v>3108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336"/>
        <v>5.1999999999999995E-4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42062.680486111116</v>
      </c>
      <c r="T3110" s="10">
        <f t="shared" si="341"/>
        <v>42062.680486111116</v>
      </c>
      <c r="U3110" s="9">
        <f t="shared" si="342"/>
        <v>42122.638819444444</v>
      </c>
    </row>
    <row r="3111" spans="1:21" ht="60" hidden="1" x14ac:dyDescent="0.25">
      <c r="A3111">
        <v>3109</v>
      </c>
      <c r="B3111" s="3" t="s">
        <v>3109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336"/>
        <v>0.25030188679245285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41844.125115740739</v>
      </c>
      <c r="T3111" s="10">
        <f t="shared" si="341"/>
        <v>41844.125115740739</v>
      </c>
      <c r="U3111" s="9">
        <f t="shared" si="342"/>
        <v>41879.125115740739</v>
      </c>
    </row>
    <row r="3112" spans="1:21" ht="45" hidden="1" x14ac:dyDescent="0.25">
      <c r="A3112">
        <v>3110</v>
      </c>
      <c r="B3112" s="3" t="s">
        <v>3110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336"/>
        <v>4.0000000000000002E-4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42745.031469907408</v>
      </c>
      <c r="T3112" s="10">
        <f t="shared" si="341"/>
        <v>42745.031469907408</v>
      </c>
      <c r="U3112" s="9">
        <f t="shared" si="342"/>
        <v>42785.031469907408</v>
      </c>
    </row>
    <row r="3113" spans="1:21" ht="45" hidden="1" x14ac:dyDescent="0.25">
      <c r="A3113">
        <v>3111</v>
      </c>
      <c r="B3113" s="3" t="s">
        <v>3111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336"/>
        <v>0.26640000000000003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41885.595138888886</v>
      </c>
      <c r="T3113" s="10">
        <f t="shared" si="341"/>
        <v>41885.595138888886</v>
      </c>
      <c r="U3113" s="9">
        <f t="shared" si="342"/>
        <v>41916.595138888886</v>
      </c>
    </row>
    <row r="3114" spans="1:21" ht="60" hidden="1" x14ac:dyDescent="0.25">
      <c r="A3114">
        <v>3112</v>
      </c>
      <c r="B3114" s="3" t="s">
        <v>3112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336"/>
        <v>4.7363636363636365E-2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42615.121921296297</v>
      </c>
      <c r="T3114" s="10">
        <f t="shared" si="341"/>
        <v>42615.121921296297</v>
      </c>
      <c r="U3114" s="9">
        <f t="shared" si="342"/>
        <v>42675.121921296297</v>
      </c>
    </row>
    <row r="3115" spans="1:21" ht="60" hidden="1" x14ac:dyDescent="0.25">
      <c r="A3115">
        <v>3113</v>
      </c>
      <c r="B3115" s="3" t="s">
        <v>3113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336"/>
        <v>4.2435339894712751E-2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42081.731273148151</v>
      </c>
      <c r="T3115" s="10">
        <f t="shared" si="341"/>
        <v>42081.731273148151</v>
      </c>
      <c r="U3115" s="9">
        <f t="shared" si="342"/>
        <v>42111.731273148151</v>
      </c>
    </row>
    <row r="3116" spans="1:21" ht="60" hidden="1" x14ac:dyDescent="0.25">
      <c r="A3116">
        <v>3114</v>
      </c>
      <c r="B3116" s="3" t="s">
        <v>3114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336"/>
        <v>0</v>
      </c>
      <c r="P3116" s="7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41843.632523148146</v>
      </c>
      <c r="T3116" s="10">
        <f t="shared" si="341"/>
        <v>41843.632523148146</v>
      </c>
      <c r="U3116" s="9">
        <f t="shared" si="342"/>
        <v>41903.632523148146</v>
      </c>
    </row>
    <row r="3117" spans="1:21" ht="60" hidden="1" x14ac:dyDescent="0.25">
      <c r="A3117">
        <v>3115</v>
      </c>
      <c r="B3117" s="3" t="s">
        <v>3115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336"/>
        <v>0.03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42496.447071759263</v>
      </c>
      <c r="T3117" s="10">
        <f t="shared" si="341"/>
        <v>42496.447071759263</v>
      </c>
      <c r="U3117" s="9">
        <f t="shared" si="342"/>
        <v>42526.447071759263</v>
      </c>
    </row>
    <row r="3118" spans="1:21" ht="45" hidden="1" x14ac:dyDescent="0.25">
      <c r="A3118">
        <v>3116</v>
      </c>
      <c r="B3118" s="3" t="s">
        <v>3116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336"/>
        <v>0.57333333333333336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42081.515335648146</v>
      </c>
      <c r="T3118" s="10">
        <f t="shared" si="341"/>
        <v>42081.515335648146</v>
      </c>
      <c r="U3118" s="9">
        <f t="shared" si="342"/>
        <v>42095.515335648146</v>
      </c>
    </row>
    <row r="3119" spans="1:21" ht="45" hidden="1" x14ac:dyDescent="0.25">
      <c r="A3119">
        <v>3117</v>
      </c>
      <c r="B3119" s="3" t="s">
        <v>3117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336"/>
        <v>1E-3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42509.374537037031</v>
      </c>
      <c r="T3119" s="10">
        <f t="shared" si="341"/>
        <v>42509.374537037031</v>
      </c>
      <c r="U3119" s="9">
        <f t="shared" si="342"/>
        <v>42517.55</v>
      </c>
    </row>
    <row r="3120" spans="1:21" ht="30" hidden="1" x14ac:dyDescent="0.25">
      <c r="A3120">
        <v>3118</v>
      </c>
      <c r="B3120" s="3" t="s">
        <v>3118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336"/>
        <v>3.0999999999999999E-3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42534.649571759262</v>
      </c>
      <c r="T3120" s="10">
        <f t="shared" si="341"/>
        <v>42534.649571759262</v>
      </c>
      <c r="U3120" s="9">
        <f t="shared" si="342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336"/>
        <v>5.0000000000000001E-4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42060.04550925926</v>
      </c>
      <c r="T3121" s="10">
        <f t="shared" si="341"/>
        <v>42060.04550925926</v>
      </c>
      <c r="U3121" s="9">
        <f t="shared" si="342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336"/>
        <v>9.8461538461538464E-5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42435.942083333335</v>
      </c>
      <c r="T3122" s="10">
        <f t="shared" si="341"/>
        <v>42435.942083333335</v>
      </c>
      <c r="U3122" s="9">
        <f t="shared" si="342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336"/>
        <v>6.6666666666666671E-3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41848.679803240739</v>
      </c>
      <c r="T3123" s="10">
        <f t="shared" si="341"/>
        <v>41848.679803240739</v>
      </c>
      <c r="U3123" s="9">
        <f t="shared" si="342"/>
        <v>41908.679803240739</v>
      </c>
    </row>
    <row r="3124" spans="1:21" x14ac:dyDescent="0.25">
      <c r="A3124">
        <v>3122</v>
      </c>
      <c r="B3124" s="3" t="s">
        <v>3122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336"/>
        <v>0.58291457286432158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42678.932083333333</v>
      </c>
      <c r="T3124" s="10">
        <f t="shared" si="341"/>
        <v>42678.932083333333</v>
      </c>
      <c r="U3124" s="9">
        <f t="shared" si="342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336"/>
        <v>0.68153600000000003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42530.993032407408</v>
      </c>
      <c r="T3125" s="10">
        <f t="shared" si="341"/>
        <v>42530.993032407408</v>
      </c>
      <c r="U3125" s="9">
        <f t="shared" si="342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336"/>
        <v>3.2499999999999997E-5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41977.780104166668</v>
      </c>
      <c r="T3126" s="10">
        <f t="shared" si="341"/>
        <v>41977.780104166668</v>
      </c>
      <c r="U3126" s="9">
        <f t="shared" si="342"/>
        <v>42037.780104166668</v>
      </c>
    </row>
    <row r="3127" spans="1:21" x14ac:dyDescent="0.25">
      <c r="A3127">
        <v>3125</v>
      </c>
      <c r="B3127" s="3" t="s">
        <v>3125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336"/>
        <v>0</v>
      </c>
      <c r="P3127" s="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9">
        <f t="shared" si="340"/>
        <v>42346.20685185185</v>
      </c>
      <c r="T3127" s="10">
        <f t="shared" si="341"/>
        <v>42346.20685185185</v>
      </c>
      <c r="U3127" s="9">
        <f t="shared" si="342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336"/>
        <v>4.1599999999999998E-2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42427.01807870371</v>
      </c>
      <c r="T3128" s="10">
        <f t="shared" si="341"/>
        <v>42427.01807870371</v>
      </c>
      <c r="U3128" s="9">
        <f t="shared" si="342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336"/>
        <v>0</v>
      </c>
      <c r="P3129" s="7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42034.856817129628</v>
      </c>
      <c r="T3129" s="10">
        <f t="shared" si="341"/>
        <v>42034.856817129628</v>
      </c>
      <c r="U3129" s="9">
        <f t="shared" si="342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336"/>
        <v>1.0860666666666667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42780.825706018513</v>
      </c>
      <c r="T3130" s="10">
        <f t="shared" si="341"/>
        <v>42780.825706018513</v>
      </c>
      <c r="U3130" s="9">
        <f t="shared" si="342"/>
        <v>42810.784039351856</v>
      </c>
    </row>
    <row r="3131" spans="1:21" ht="60" hidden="1" x14ac:dyDescent="0.25">
      <c r="A3131">
        <v>3129</v>
      </c>
      <c r="B3131" s="3" t="s">
        <v>3129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336"/>
        <v>8.0000000000000002E-3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42803.842812499999</v>
      </c>
      <c r="T3131" s="10">
        <f t="shared" si="341"/>
        <v>42803.842812499999</v>
      </c>
      <c r="U3131" s="9">
        <f t="shared" si="342"/>
        <v>42843.801145833335</v>
      </c>
    </row>
    <row r="3132" spans="1:21" ht="45" hidden="1" x14ac:dyDescent="0.25">
      <c r="A3132">
        <v>3130</v>
      </c>
      <c r="B3132" s="3" t="s">
        <v>3130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336"/>
        <v>3.7499999999999999E-2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42808.640231481477</v>
      </c>
      <c r="T3132" s="10">
        <f t="shared" si="341"/>
        <v>42808.640231481477</v>
      </c>
      <c r="U3132" s="9">
        <f t="shared" si="342"/>
        <v>42839.207638888889</v>
      </c>
    </row>
    <row r="3133" spans="1:21" ht="30" hidden="1" x14ac:dyDescent="0.25">
      <c r="A3133">
        <v>3131</v>
      </c>
      <c r="B3133" s="3" t="s">
        <v>3131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336"/>
        <v>0.15731707317073171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42803.579224537039</v>
      </c>
      <c r="T3133" s="10">
        <f t="shared" si="341"/>
        <v>42803.579224537039</v>
      </c>
      <c r="U3133" s="9">
        <f t="shared" si="342"/>
        <v>42833.537557870368</v>
      </c>
    </row>
    <row r="3134" spans="1:21" ht="30" hidden="1" x14ac:dyDescent="0.25">
      <c r="A3134">
        <v>3132</v>
      </c>
      <c r="B3134" s="3" t="s">
        <v>3132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336"/>
        <v>3.3333333333333332E-4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42786.350231481483</v>
      </c>
      <c r="T3134" s="10">
        <f t="shared" si="341"/>
        <v>42786.350231481483</v>
      </c>
      <c r="U3134" s="9">
        <f t="shared" si="342"/>
        <v>42846.308564814812</v>
      </c>
    </row>
    <row r="3135" spans="1:21" ht="60" hidden="1" x14ac:dyDescent="0.25">
      <c r="A3135">
        <v>3133</v>
      </c>
      <c r="B3135" s="3" t="s">
        <v>3133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336"/>
        <v>1.08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42788.565208333333</v>
      </c>
      <c r="T3135" s="10">
        <f t="shared" si="341"/>
        <v>42788.565208333333</v>
      </c>
      <c r="U3135" s="9">
        <f t="shared" si="342"/>
        <v>42818.523541666669</v>
      </c>
    </row>
    <row r="3136" spans="1:21" ht="60" hidden="1" x14ac:dyDescent="0.25">
      <c r="A3136">
        <v>3134</v>
      </c>
      <c r="B3136" s="3" t="s">
        <v>3134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336"/>
        <v>0.22500000000000001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42800.720127314817</v>
      </c>
      <c r="T3136" s="10">
        <f t="shared" si="341"/>
        <v>42800.720127314817</v>
      </c>
      <c r="U3136" s="9">
        <f t="shared" si="342"/>
        <v>42821.678460648152</v>
      </c>
    </row>
    <row r="3137" spans="1:21" ht="60" hidden="1" x14ac:dyDescent="0.25">
      <c r="A3137">
        <v>3135</v>
      </c>
      <c r="B3137" s="3" t="s">
        <v>3135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336"/>
        <v>0.20849420849420849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42807.151863425926</v>
      </c>
      <c r="T3137" s="10">
        <f t="shared" si="341"/>
        <v>42807.151863425926</v>
      </c>
      <c r="U3137" s="9">
        <f t="shared" si="342"/>
        <v>42829.151863425926</v>
      </c>
    </row>
    <row r="3138" spans="1:21" ht="60" hidden="1" x14ac:dyDescent="0.25">
      <c r="A3138">
        <v>3136</v>
      </c>
      <c r="B3138" s="3" t="s">
        <v>3136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336"/>
        <v>1.278</v>
      </c>
      <c r="P3138" s="7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42789.462430555555</v>
      </c>
      <c r="T3138" s="10">
        <f t="shared" si="341"/>
        <v>42789.462430555555</v>
      </c>
      <c r="U3138" s="9">
        <f t="shared" si="342"/>
        <v>42825.957638888889</v>
      </c>
    </row>
    <row r="3139" spans="1:21" ht="45" hidden="1" x14ac:dyDescent="0.25">
      <c r="A3139">
        <v>3137</v>
      </c>
      <c r="B3139" s="3" t="s">
        <v>3137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343">E3139/D3139</f>
        <v>3.3333333333333333E-2</v>
      </c>
      <c r="P3139" s="7">
        <f t="shared" ref="P3139:P3202" si="344">E3139/L3139</f>
        <v>50</v>
      </c>
      <c r="Q3139" t="str">
        <f t="shared" ref="Q3139:Q3202" si="345">LEFT(N:N,SEARCH("/",N3139)-1)</f>
        <v>theater</v>
      </c>
      <c r="R3139" t="str">
        <f t="shared" ref="R3139:R3202" si="346">RIGHT(N3139,LEN(N3139)-SEARCH("/",N3139))</f>
        <v>plays</v>
      </c>
      <c r="S3139" s="9">
        <f t="shared" ref="S3139:S3202" si="347">(((J3139/60)/60)/24)+DATE(1970,1,1)</f>
        <v>42807.885057870371</v>
      </c>
      <c r="T3139" s="10">
        <f t="shared" ref="T3139:T3202" si="348">S3139</f>
        <v>42807.885057870371</v>
      </c>
      <c r="U3139" s="9">
        <f t="shared" ref="U3139:U3202" si="349">(((I3139/60)/60)/24)+DATE(1970,1,1)</f>
        <v>42858.8</v>
      </c>
    </row>
    <row r="3140" spans="1:21" ht="60" hidden="1" x14ac:dyDescent="0.25">
      <c r="A3140">
        <v>3138</v>
      </c>
      <c r="B3140" s="3" t="s">
        <v>3138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43"/>
        <v>0</v>
      </c>
      <c r="P3140" s="7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42809.645914351851</v>
      </c>
      <c r="T3140" s="10">
        <f t="shared" si="348"/>
        <v>42809.645914351851</v>
      </c>
      <c r="U3140" s="9">
        <f t="shared" si="349"/>
        <v>42828.645914351851</v>
      </c>
    </row>
    <row r="3141" spans="1:21" ht="60" hidden="1" x14ac:dyDescent="0.25">
      <c r="A3141">
        <v>3139</v>
      </c>
      <c r="B3141" s="3" t="s">
        <v>3139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43"/>
        <v>5.3999999999999999E-2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42785.270370370374</v>
      </c>
      <c r="T3141" s="10">
        <f t="shared" si="348"/>
        <v>42785.270370370374</v>
      </c>
      <c r="U3141" s="9">
        <f t="shared" si="349"/>
        <v>42819.189583333333</v>
      </c>
    </row>
    <row r="3142" spans="1:21" ht="60" hidden="1" x14ac:dyDescent="0.25">
      <c r="A3142">
        <v>3140</v>
      </c>
      <c r="B3142" s="3" t="s">
        <v>3140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43"/>
        <v>9.5999999999999992E-3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42802.718784722223</v>
      </c>
      <c r="T3142" s="10">
        <f t="shared" si="348"/>
        <v>42802.718784722223</v>
      </c>
      <c r="U3142" s="9">
        <f t="shared" si="349"/>
        <v>42832.677118055552</v>
      </c>
    </row>
    <row r="3143" spans="1:21" ht="60" hidden="1" x14ac:dyDescent="0.25">
      <c r="A3143">
        <v>3141</v>
      </c>
      <c r="B3143" s="3" t="s">
        <v>3141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43"/>
        <v>0.51600000000000001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42800.753333333334</v>
      </c>
      <c r="T3143" s="10">
        <f t="shared" si="348"/>
        <v>42800.753333333334</v>
      </c>
      <c r="U3143" s="9">
        <f t="shared" si="349"/>
        <v>42841.833333333328</v>
      </c>
    </row>
    <row r="3144" spans="1:21" ht="45" hidden="1" x14ac:dyDescent="0.25">
      <c r="A3144">
        <v>3142</v>
      </c>
      <c r="B3144" s="3" t="s">
        <v>3142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43"/>
        <v>1.6363636363636365E-2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42783.513182870374</v>
      </c>
      <c r="T3144" s="10">
        <f t="shared" si="348"/>
        <v>42783.513182870374</v>
      </c>
      <c r="U3144" s="9">
        <f t="shared" si="349"/>
        <v>42813.471516203703</v>
      </c>
    </row>
    <row r="3145" spans="1:21" ht="60" hidden="1" x14ac:dyDescent="0.25">
      <c r="A3145">
        <v>3143</v>
      </c>
      <c r="B3145" s="3" t="s">
        <v>3143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43"/>
        <v>0</v>
      </c>
      <c r="P3145" s="7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42808.358287037037</v>
      </c>
      <c r="T3145" s="10">
        <f t="shared" si="348"/>
        <v>42808.358287037037</v>
      </c>
      <c r="U3145" s="9">
        <f t="shared" si="349"/>
        <v>42834.358287037037</v>
      </c>
    </row>
    <row r="3146" spans="1:21" ht="60" hidden="1" x14ac:dyDescent="0.25">
      <c r="A3146">
        <v>3144</v>
      </c>
      <c r="B3146" s="3" t="s">
        <v>3144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43"/>
        <v>0.754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42796.538275462968</v>
      </c>
      <c r="T3146" s="10">
        <f t="shared" si="348"/>
        <v>42796.538275462968</v>
      </c>
      <c r="U3146" s="9">
        <f t="shared" si="349"/>
        <v>42813.25</v>
      </c>
    </row>
    <row r="3147" spans="1:21" ht="45" hidden="1" x14ac:dyDescent="0.25">
      <c r="A3147">
        <v>3145</v>
      </c>
      <c r="B3147" s="3" t="s">
        <v>3145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43"/>
        <v>0</v>
      </c>
      <c r="P3147" s="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9">
        <f t="shared" si="347"/>
        <v>42762.040902777779</v>
      </c>
      <c r="T3147" s="10">
        <f t="shared" si="348"/>
        <v>42762.040902777779</v>
      </c>
      <c r="U3147" s="9">
        <f t="shared" si="349"/>
        <v>42821.999236111107</v>
      </c>
    </row>
    <row r="3148" spans="1:21" ht="45" hidden="1" x14ac:dyDescent="0.25">
      <c r="A3148">
        <v>3146</v>
      </c>
      <c r="B3148" s="3" t="s">
        <v>3146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43"/>
        <v>0.105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42796.682476851856</v>
      </c>
      <c r="T3148" s="10">
        <f t="shared" si="348"/>
        <v>42796.682476851856</v>
      </c>
      <c r="U3148" s="9">
        <f t="shared" si="349"/>
        <v>42841.640810185185</v>
      </c>
    </row>
    <row r="3149" spans="1:21" ht="60" hidden="1" x14ac:dyDescent="0.25">
      <c r="A3149">
        <v>3147</v>
      </c>
      <c r="B3149" s="3" t="s">
        <v>3147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43"/>
        <v>1.1752499999999999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41909.969386574077</v>
      </c>
      <c r="T3149" s="10">
        <f t="shared" si="348"/>
        <v>41909.969386574077</v>
      </c>
      <c r="U3149" s="9">
        <f t="shared" si="349"/>
        <v>41950.011053240742</v>
      </c>
    </row>
    <row r="3150" spans="1:21" ht="30" hidden="1" x14ac:dyDescent="0.25">
      <c r="A3150">
        <v>3148</v>
      </c>
      <c r="B3150" s="3" t="s">
        <v>3148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43"/>
        <v>1.3116666666666668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41891.665324074071</v>
      </c>
      <c r="T3150" s="10">
        <f t="shared" si="348"/>
        <v>41891.665324074071</v>
      </c>
      <c r="U3150" s="9">
        <f t="shared" si="349"/>
        <v>41913.166666666664</v>
      </c>
    </row>
    <row r="3151" spans="1:21" ht="60" hidden="1" x14ac:dyDescent="0.25">
      <c r="A3151">
        <v>3149</v>
      </c>
      <c r="B3151" s="3" t="s">
        <v>3149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43"/>
        <v>1.04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41226.017361111109</v>
      </c>
      <c r="T3151" s="10">
        <f t="shared" si="348"/>
        <v>41226.017361111109</v>
      </c>
      <c r="U3151" s="9">
        <f t="shared" si="349"/>
        <v>41250.083333333336</v>
      </c>
    </row>
    <row r="3152" spans="1:21" ht="60" hidden="1" x14ac:dyDescent="0.25">
      <c r="A3152">
        <v>3150</v>
      </c>
      <c r="B3152" s="3" t="s">
        <v>3150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43"/>
        <v>1.01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40478.263923611114</v>
      </c>
      <c r="T3152" s="10">
        <f t="shared" si="348"/>
        <v>40478.263923611114</v>
      </c>
      <c r="U3152" s="9">
        <f t="shared" si="349"/>
        <v>40568.166666666664</v>
      </c>
    </row>
    <row r="3153" spans="1:21" ht="45" hidden="1" x14ac:dyDescent="0.25">
      <c r="A3153">
        <v>3151</v>
      </c>
      <c r="B3153" s="3" t="s">
        <v>3151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43"/>
        <v>1.004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41862.83997685185</v>
      </c>
      <c r="T3153" s="10">
        <f t="shared" si="348"/>
        <v>41862.83997685185</v>
      </c>
      <c r="U3153" s="9">
        <f t="shared" si="349"/>
        <v>41892.83997685185</v>
      </c>
    </row>
    <row r="3154" spans="1:21" ht="45" hidden="1" x14ac:dyDescent="0.25">
      <c r="A3154">
        <v>3152</v>
      </c>
      <c r="B3154" s="3" t="s">
        <v>3152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43"/>
        <v>1.0595454545454546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41550.867673611108</v>
      </c>
      <c r="T3154" s="10">
        <f t="shared" si="348"/>
        <v>41550.867673611108</v>
      </c>
      <c r="U3154" s="9">
        <f t="shared" si="349"/>
        <v>41580.867673611108</v>
      </c>
    </row>
    <row r="3155" spans="1:21" ht="45" hidden="1" x14ac:dyDescent="0.25">
      <c r="A3155">
        <v>3153</v>
      </c>
      <c r="B3155" s="3" t="s">
        <v>3153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43"/>
        <v>3.3558333333333334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40633.154363425929</v>
      </c>
      <c r="T3155" s="10">
        <f t="shared" si="348"/>
        <v>40633.154363425929</v>
      </c>
      <c r="U3155" s="9">
        <f t="shared" si="349"/>
        <v>40664.207638888889</v>
      </c>
    </row>
    <row r="3156" spans="1:21" ht="60" hidden="1" x14ac:dyDescent="0.25">
      <c r="A3156">
        <v>3154</v>
      </c>
      <c r="B3156" s="3" t="s">
        <v>3154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43"/>
        <v>1.1292857142857142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40970.875671296293</v>
      </c>
      <c r="T3156" s="10">
        <f t="shared" si="348"/>
        <v>40970.875671296293</v>
      </c>
      <c r="U3156" s="9">
        <f t="shared" si="349"/>
        <v>41000.834004629629</v>
      </c>
    </row>
    <row r="3157" spans="1:21" ht="45" hidden="1" x14ac:dyDescent="0.25">
      <c r="A3157">
        <v>3155</v>
      </c>
      <c r="B3157" s="3" t="s">
        <v>3155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43"/>
        <v>1.885046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41233.499131944445</v>
      </c>
      <c r="T3157" s="10">
        <f t="shared" si="348"/>
        <v>41233.499131944445</v>
      </c>
      <c r="U3157" s="9">
        <f t="shared" si="349"/>
        <v>41263.499131944445</v>
      </c>
    </row>
    <row r="3158" spans="1:21" ht="60" hidden="1" x14ac:dyDescent="0.25">
      <c r="A3158">
        <v>3156</v>
      </c>
      <c r="B3158" s="3" t="s">
        <v>3156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43"/>
        <v>1.0181818181818181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41026.953055555554</v>
      </c>
      <c r="T3158" s="10">
        <f t="shared" si="348"/>
        <v>41026.953055555554</v>
      </c>
      <c r="U3158" s="9">
        <f t="shared" si="349"/>
        <v>41061.953055555554</v>
      </c>
    </row>
    <row r="3159" spans="1:21" ht="30" hidden="1" x14ac:dyDescent="0.25">
      <c r="A3159">
        <v>3157</v>
      </c>
      <c r="B3159" s="3" t="s">
        <v>3157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43"/>
        <v>1.01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41829.788252314815</v>
      </c>
      <c r="T3159" s="10">
        <f t="shared" si="348"/>
        <v>41829.788252314815</v>
      </c>
      <c r="U3159" s="9">
        <f t="shared" si="349"/>
        <v>41839.208333333336</v>
      </c>
    </row>
    <row r="3160" spans="1:21" ht="30" hidden="1" x14ac:dyDescent="0.25">
      <c r="A3160">
        <v>3158</v>
      </c>
      <c r="B3160" s="3" t="s">
        <v>3158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43"/>
        <v>1.1399999999999999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41447.839722222219</v>
      </c>
      <c r="T3160" s="10">
        <f t="shared" si="348"/>
        <v>41447.839722222219</v>
      </c>
      <c r="U3160" s="9">
        <f t="shared" si="349"/>
        <v>41477.839722222219</v>
      </c>
    </row>
    <row r="3161" spans="1:21" ht="45" hidden="1" x14ac:dyDescent="0.25">
      <c r="A3161">
        <v>3159</v>
      </c>
      <c r="B3161" s="3" t="s">
        <v>3159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43"/>
        <v>1.3348133333333334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40884.066678240742</v>
      </c>
      <c r="T3161" s="10">
        <f t="shared" si="348"/>
        <v>40884.066678240742</v>
      </c>
      <c r="U3161" s="9">
        <f t="shared" si="349"/>
        <v>40926.958333333336</v>
      </c>
    </row>
    <row r="3162" spans="1:21" ht="45" hidden="1" x14ac:dyDescent="0.25">
      <c r="A3162">
        <v>3160</v>
      </c>
      <c r="B3162" s="3" t="s">
        <v>3160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43"/>
        <v>1.0153333333333334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41841.26489583333</v>
      </c>
      <c r="T3162" s="10">
        <f t="shared" si="348"/>
        <v>41841.26489583333</v>
      </c>
      <c r="U3162" s="9">
        <f t="shared" si="349"/>
        <v>41864.207638888889</v>
      </c>
    </row>
    <row r="3163" spans="1:21" ht="60" hidden="1" x14ac:dyDescent="0.25">
      <c r="A3163">
        <v>3161</v>
      </c>
      <c r="B3163" s="3" t="s">
        <v>3161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43"/>
        <v>1.0509999999999999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41897.536134259259</v>
      </c>
      <c r="T3163" s="10">
        <f t="shared" si="348"/>
        <v>41897.536134259259</v>
      </c>
      <c r="U3163" s="9">
        <f t="shared" si="349"/>
        <v>41927.536134259259</v>
      </c>
    </row>
    <row r="3164" spans="1:21" ht="60" hidden="1" x14ac:dyDescent="0.25">
      <c r="A3164">
        <v>3162</v>
      </c>
      <c r="B3164" s="3" t="s">
        <v>3162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43"/>
        <v>1.2715000000000001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41799.685902777775</v>
      </c>
      <c r="T3164" s="10">
        <f t="shared" si="348"/>
        <v>41799.685902777775</v>
      </c>
      <c r="U3164" s="9">
        <f t="shared" si="349"/>
        <v>41827.083333333336</v>
      </c>
    </row>
    <row r="3165" spans="1:21" ht="45" hidden="1" x14ac:dyDescent="0.25">
      <c r="A3165">
        <v>3163</v>
      </c>
      <c r="B3165" s="3" t="s">
        <v>3163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43"/>
        <v>1.1115384615384616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41775.753761574073</v>
      </c>
      <c r="T3165" s="10">
        <f t="shared" si="348"/>
        <v>41775.753761574073</v>
      </c>
      <c r="U3165" s="9">
        <f t="shared" si="349"/>
        <v>41805.753761574073</v>
      </c>
    </row>
    <row r="3166" spans="1:21" ht="60" hidden="1" x14ac:dyDescent="0.25">
      <c r="A3166">
        <v>3164</v>
      </c>
      <c r="B3166" s="3" t="s">
        <v>3164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43"/>
        <v>1.0676000000000001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41766.80572916667</v>
      </c>
      <c r="T3166" s="10">
        <f t="shared" si="348"/>
        <v>41766.80572916667</v>
      </c>
      <c r="U3166" s="9">
        <f t="shared" si="349"/>
        <v>41799.80572916667</v>
      </c>
    </row>
    <row r="3167" spans="1:21" ht="60" hidden="1" x14ac:dyDescent="0.25">
      <c r="A3167">
        <v>3165</v>
      </c>
      <c r="B3167" s="3" t="s">
        <v>3165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43"/>
        <v>1.6266666666666667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40644.159259259257</v>
      </c>
      <c r="T3167" s="10">
        <f t="shared" si="348"/>
        <v>40644.159259259257</v>
      </c>
      <c r="U3167" s="9">
        <f t="shared" si="349"/>
        <v>40666.165972222225</v>
      </c>
    </row>
    <row r="3168" spans="1:21" ht="60" hidden="1" x14ac:dyDescent="0.25">
      <c r="A3168">
        <v>3166</v>
      </c>
      <c r="B3168" s="3" t="s">
        <v>3166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43"/>
        <v>1.6022808571428573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41940.69158564815</v>
      </c>
      <c r="T3168" s="10">
        <f t="shared" si="348"/>
        <v>41940.69158564815</v>
      </c>
      <c r="U3168" s="9">
        <f t="shared" si="349"/>
        <v>41969.332638888889</v>
      </c>
    </row>
    <row r="3169" spans="1:21" ht="30" hidden="1" x14ac:dyDescent="0.25">
      <c r="A3169">
        <v>3167</v>
      </c>
      <c r="B3169" s="3" t="s">
        <v>3167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43"/>
        <v>1.1616666666666666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41839.175706018519</v>
      </c>
      <c r="T3169" s="10">
        <f t="shared" si="348"/>
        <v>41839.175706018519</v>
      </c>
      <c r="U3169" s="9">
        <f t="shared" si="349"/>
        <v>41853.175706018519</v>
      </c>
    </row>
    <row r="3170" spans="1:21" ht="45" hidden="1" x14ac:dyDescent="0.25">
      <c r="A3170">
        <v>3168</v>
      </c>
      <c r="B3170" s="3" t="s">
        <v>3168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43"/>
        <v>1.242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41772.105937500004</v>
      </c>
      <c r="T3170" s="10">
        <f t="shared" si="348"/>
        <v>41772.105937500004</v>
      </c>
      <c r="U3170" s="9">
        <f t="shared" si="349"/>
        <v>41803.916666666664</v>
      </c>
    </row>
    <row r="3171" spans="1:21" ht="30" hidden="1" x14ac:dyDescent="0.25">
      <c r="A3171">
        <v>3169</v>
      </c>
      <c r="B3171" s="3" t="s">
        <v>3169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43"/>
        <v>1.030125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41591.737974537034</v>
      </c>
      <c r="T3171" s="10">
        <f t="shared" si="348"/>
        <v>41591.737974537034</v>
      </c>
      <c r="U3171" s="9">
        <f t="shared" si="349"/>
        <v>41621.207638888889</v>
      </c>
    </row>
    <row r="3172" spans="1:21" ht="45" hidden="1" x14ac:dyDescent="0.25">
      <c r="A3172">
        <v>3170</v>
      </c>
      <c r="B3172" s="3" t="s">
        <v>3170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43"/>
        <v>1.1225000000000001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41789.080370370371</v>
      </c>
      <c r="T3172" s="10">
        <f t="shared" si="348"/>
        <v>41789.080370370371</v>
      </c>
      <c r="U3172" s="9">
        <f t="shared" si="349"/>
        <v>41822.166666666664</v>
      </c>
    </row>
    <row r="3173" spans="1:21" ht="60" hidden="1" x14ac:dyDescent="0.25">
      <c r="A3173">
        <v>3171</v>
      </c>
      <c r="B3173" s="3" t="s">
        <v>3171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43"/>
        <v>1.0881428571428571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42466.608310185184</v>
      </c>
      <c r="T3173" s="10">
        <f t="shared" si="348"/>
        <v>42466.608310185184</v>
      </c>
      <c r="U3173" s="9">
        <f t="shared" si="349"/>
        <v>42496.608310185184</v>
      </c>
    </row>
    <row r="3174" spans="1:21" ht="45" hidden="1" x14ac:dyDescent="0.25">
      <c r="A3174">
        <v>3172</v>
      </c>
      <c r="B3174" s="3" t="s">
        <v>3172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43"/>
        <v>1.1499999999999999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40923.729953703703</v>
      </c>
      <c r="T3174" s="10">
        <f t="shared" si="348"/>
        <v>40923.729953703703</v>
      </c>
      <c r="U3174" s="9">
        <f t="shared" si="349"/>
        <v>40953.729953703703</v>
      </c>
    </row>
    <row r="3175" spans="1:21" ht="60" hidden="1" x14ac:dyDescent="0.25">
      <c r="A3175">
        <v>3173</v>
      </c>
      <c r="B3175" s="3" t="s">
        <v>3173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43"/>
        <v>1.03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41878.878379629627</v>
      </c>
      <c r="T3175" s="10">
        <f t="shared" si="348"/>
        <v>41878.878379629627</v>
      </c>
      <c r="U3175" s="9">
        <f t="shared" si="349"/>
        <v>41908.878379629627</v>
      </c>
    </row>
    <row r="3176" spans="1:21" ht="60" hidden="1" x14ac:dyDescent="0.25">
      <c r="A3176">
        <v>3174</v>
      </c>
      <c r="B3176" s="3" t="s">
        <v>3174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43"/>
        <v>1.0113333333333334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41862.864675925928</v>
      </c>
      <c r="T3176" s="10">
        <f t="shared" si="348"/>
        <v>41862.864675925928</v>
      </c>
      <c r="U3176" s="9">
        <f t="shared" si="349"/>
        <v>41876.864675925928</v>
      </c>
    </row>
    <row r="3177" spans="1:21" ht="60" hidden="1" x14ac:dyDescent="0.25">
      <c r="A3177">
        <v>3175</v>
      </c>
      <c r="B3177" s="3" t="s">
        <v>3175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43"/>
        <v>1.0955999999999999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40531.886886574073</v>
      </c>
      <c r="T3177" s="10">
        <f t="shared" si="348"/>
        <v>40531.886886574073</v>
      </c>
      <c r="U3177" s="9">
        <f t="shared" si="349"/>
        <v>40591.886886574073</v>
      </c>
    </row>
    <row r="3178" spans="1:21" ht="60" hidden="1" x14ac:dyDescent="0.25">
      <c r="A3178">
        <v>3176</v>
      </c>
      <c r="B3178" s="3" t="s">
        <v>3176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43"/>
        <v>1.148421052631579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41477.930914351848</v>
      </c>
      <c r="T3178" s="10">
        <f t="shared" si="348"/>
        <v>41477.930914351848</v>
      </c>
      <c r="U3178" s="9">
        <f t="shared" si="349"/>
        <v>41504.625</v>
      </c>
    </row>
    <row r="3179" spans="1:21" ht="45" hidden="1" x14ac:dyDescent="0.25">
      <c r="A3179">
        <v>3177</v>
      </c>
      <c r="B3179" s="3" t="s">
        <v>3177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43"/>
        <v>1.1739999999999999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41781.666770833333</v>
      </c>
      <c r="T3179" s="10">
        <f t="shared" si="348"/>
        <v>41781.666770833333</v>
      </c>
      <c r="U3179" s="9">
        <f t="shared" si="349"/>
        <v>41811.666770833333</v>
      </c>
    </row>
    <row r="3180" spans="1:21" ht="60" hidden="1" x14ac:dyDescent="0.25">
      <c r="A3180">
        <v>3178</v>
      </c>
      <c r="B3180" s="3" t="s">
        <v>3178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43"/>
        <v>1.7173333333333334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41806.605034722219</v>
      </c>
      <c r="T3180" s="10">
        <f t="shared" si="348"/>
        <v>41806.605034722219</v>
      </c>
      <c r="U3180" s="9">
        <f t="shared" si="349"/>
        <v>41836.605034722219</v>
      </c>
    </row>
    <row r="3181" spans="1:21" ht="45" hidden="1" x14ac:dyDescent="0.25">
      <c r="A3181">
        <v>3179</v>
      </c>
      <c r="B3181" s="3" t="s">
        <v>3179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43"/>
        <v>1.1416238095238094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41375.702210648145</v>
      </c>
      <c r="T3181" s="10">
        <f t="shared" si="348"/>
        <v>41375.702210648145</v>
      </c>
      <c r="U3181" s="9">
        <f t="shared" si="349"/>
        <v>41400.702210648145</v>
      </c>
    </row>
    <row r="3182" spans="1:21" ht="45" hidden="1" x14ac:dyDescent="0.25">
      <c r="A3182">
        <v>3180</v>
      </c>
      <c r="B3182" s="3" t="s">
        <v>3180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43"/>
        <v>1.1975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41780.412604166668</v>
      </c>
      <c r="T3182" s="10">
        <f t="shared" si="348"/>
        <v>41780.412604166668</v>
      </c>
      <c r="U3182" s="9">
        <f t="shared" si="349"/>
        <v>41810.412604166668</v>
      </c>
    </row>
    <row r="3183" spans="1:21" ht="60" hidden="1" x14ac:dyDescent="0.25">
      <c r="A3183">
        <v>3181</v>
      </c>
      <c r="B3183" s="3" t="s">
        <v>3181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43"/>
        <v>1.0900000000000001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41779.310034722221</v>
      </c>
      <c r="T3183" s="10">
        <f t="shared" si="348"/>
        <v>41779.310034722221</v>
      </c>
      <c r="U3183" s="9">
        <f t="shared" si="349"/>
        <v>41805.666666666664</v>
      </c>
    </row>
    <row r="3184" spans="1:21" ht="60" hidden="1" x14ac:dyDescent="0.25">
      <c r="A3184">
        <v>3182</v>
      </c>
      <c r="B3184" s="3" t="s">
        <v>3182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43"/>
        <v>1.0088571428571429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40883.949317129627</v>
      </c>
      <c r="T3184" s="10">
        <f t="shared" si="348"/>
        <v>40883.949317129627</v>
      </c>
      <c r="U3184" s="9">
        <f t="shared" si="34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43"/>
        <v>1.0900000000000001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41491.79478009259</v>
      </c>
      <c r="T3185" s="10">
        <f t="shared" si="348"/>
        <v>41491.79478009259</v>
      </c>
      <c r="U3185" s="9">
        <f t="shared" si="34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43"/>
        <v>1.0720930232558139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41791.993414351848</v>
      </c>
      <c r="T3186" s="10">
        <f t="shared" si="348"/>
        <v>41791.993414351848</v>
      </c>
      <c r="U3186" s="9">
        <f t="shared" si="34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43"/>
        <v>1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41829.977326388893</v>
      </c>
      <c r="T3187" s="10">
        <f t="shared" si="348"/>
        <v>41829.977326388893</v>
      </c>
      <c r="U3187" s="9">
        <f t="shared" si="34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43"/>
        <v>1.0218750000000001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41868.924050925925</v>
      </c>
      <c r="T3188" s="10">
        <f t="shared" si="348"/>
        <v>41868.924050925925</v>
      </c>
      <c r="U3188" s="9">
        <f t="shared" si="34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43"/>
        <v>1.1629333333333334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41835.666354166664</v>
      </c>
      <c r="T3189" s="10">
        <f t="shared" si="348"/>
        <v>41835.666354166664</v>
      </c>
      <c r="U3189" s="9">
        <f t="shared" si="349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43"/>
        <v>0.65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42144.415532407409</v>
      </c>
      <c r="T3190" s="10">
        <f t="shared" si="348"/>
        <v>42144.415532407409</v>
      </c>
      <c r="U3190" s="9">
        <f t="shared" si="349"/>
        <v>42165.415532407409</v>
      </c>
    </row>
    <row r="3191" spans="1:21" ht="60" hidden="1" x14ac:dyDescent="0.25">
      <c r="A3191">
        <v>3189</v>
      </c>
      <c r="B3191" s="3" t="s">
        <v>3189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43"/>
        <v>0.12327272727272727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42118.346435185187</v>
      </c>
      <c r="T3191" s="10">
        <f t="shared" si="348"/>
        <v>42118.346435185187</v>
      </c>
      <c r="U3191" s="9">
        <f t="shared" si="34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43"/>
        <v>0</v>
      </c>
      <c r="P3192" s="7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42683.151331018518</v>
      </c>
      <c r="T3192" s="10">
        <f t="shared" si="348"/>
        <v>42683.151331018518</v>
      </c>
      <c r="U3192" s="9">
        <f t="shared" si="34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43"/>
        <v>4.0266666666666666E-2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42538.755428240736</v>
      </c>
      <c r="T3193" s="10">
        <f t="shared" si="348"/>
        <v>42538.755428240736</v>
      </c>
      <c r="U3193" s="9">
        <f t="shared" si="349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43"/>
        <v>1.0200000000000001E-2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42018.94049768518</v>
      </c>
      <c r="T3194" s="10">
        <f t="shared" si="348"/>
        <v>42018.94049768518</v>
      </c>
      <c r="U3194" s="9">
        <f t="shared" si="349"/>
        <v>42063.916666666672</v>
      </c>
    </row>
    <row r="3195" spans="1:21" ht="45" hidden="1" x14ac:dyDescent="0.25">
      <c r="A3195">
        <v>3193</v>
      </c>
      <c r="B3195" s="3" t="s">
        <v>3193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43"/>
        <v>0.1174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42010.968240740738</v>
      </c>
      <c r="T3195" s="10">
        <f t="shared" si="348"/>
        <v>42010.968240740738</v>
      </c>
      <c r="U3195" s="9">
        <f t="shared" si="349"/>
        <v>42055.968240740738</v>
      </c>
    </row>
    <row r="3196" spans="1:21" ht="60" hidden="1" x14ac:dyDescent="0.25">
      <c r="A3196">
        <v>3194</v>
      </c>
      <c r="B3196" s="3" t="s">
        <v>3194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43"/>
        <v>0</v>
      </c>
      <c r="P3196" s="7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42182.062476851846</v>
      </c>
      <c r="T3196" s="10">
        <f t="shared" si="348"/>
        <v>42182.062476851846</v>
      </c>
      <c r="U3196" s="9">
        <f t="shared" si="34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43"/>
        <v>0.59142857142857141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42017.594236111108</v>
      </c>
      <c r="T3197" s="10">
        <f t="shared" si="348"/>
        <v>42017.594236111108</v>
      </c>
      <c r="U3197" s="9">
        <f t="shared" si="34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43"/>
        <v>5.9999999999999995E-4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42157.598090277781</v>
      </c>
      <c r="T3198" s="10">
        <f t="shared" si="348"/>
        <v>42157.598090277781</v>
      </c>
      <c r="U3198" s="9">
        <f t="shared" si="34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43"/>
        <v>0.1145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42009.493263888886</v>
      </c>
      <c r="T3199" s="10">
        <f t="shared" si="348"/>
        <v>42009.493263888886</v>
      </c>
      <c r="U3199" s="9">
        <f t="shared" si="34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43"/>
        <v>3.6666666666666666E-3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42013.424502314811</v>
      </c>
      <c r="T3200" s="10">
        <f t="shared" si="348"/>
        <v>42013.424502314811</v>
      </c>
      <c r="U3200" s="9">
        <f t="shared" si="34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43"/>
        <v>0.52159999999999995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41858.761782407404</v>
      </c>
      <c r="T3201" s="10">
        <f t="shared" si="348"/>
        <v>41858.761782407404</v>
      </c>
      <c r="U3201" s="9">
        <f t="shared" si="34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343"/>
        <v>2.0000000000000002E-5</v>
      </c>
      <c r="P3202" s="7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42460.320613425924</v>
      </c>
      <c r="T3202" s="10">
        <f t="shared" si="348"/>
        <v>42460.320613425924</v>
      </c>
      <c r="U3202" s="9">
        <f t="shared" si="349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50">E3203/D3203</f>
        <v>1.2500000000000001E-2</v>
      </c>
      <c r="P3203" s="7">
        <f t="shared" ref="P3203:P3266" si="351">E3203/L3203</f>
        <v>12.5</v>
      </c>
      <c r="Q3203" t="str">
        <f t="shared" ref="Q3203:Q3266" si="352">LEFT(N:N,SEARCH("/",N3203)-1)</f>
        <v>theater</v>
      </c>
      <c r="R3203" t="str">
        <f t="shared" ref="R3203:R3266" si="353">RIGHT(N3203,LEN(N3203)-SEARCH("/",N3203))</f>
        <v>musical</v>
      </c>
      <c r="S3203" s="9">
        <f t="shared" ref="S3203:S3266" si="354">(((J3203/60)/60)/24)+DATE(1970,1,1)</f>
        <v>41861.767094907409</v>
      </c>
      <c r="T3203" s="10">
        <f t="shared" ref="T3203:T3266" si="355">S3203</f>
        <v>41861.767094907409</v>
      </c>
      <c r="U3203" s="9">
        <f t="shared" ref="U3203:U3266" si="356">(((I3203/60)/60)/24)+DATE(1970,1,1)</f>
        <v>41882.767094907409</v>
      </c>
    </row>
    <row r="3204" spans="1:21" ht="45" hidden="1" x14ac:dyDescent="0.25">
      <c r="A3204">
        <v>3202</v>
      </c>
      <c r="B3204" s="3" t="s">
        <v>3202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50"/>
        <v>0.54520000000000002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42293.853541666671</v>
      </c>
      <c r="T3204" s="10">
        <f t="shared" si="355"/>
        <v>42293.853541666671</v>
      </c>
      <c r="U3204" s="9">
        <f t="shared" si="356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50"/>
        <v>0.25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42242.988680555558</v>
      </c>
      <c r="T3205" s="10">
        <f t="shared" si="355"/>
        <v>42242.988680555558</v>
      </c>
      <c r="U3205" s="9">
        <f t="shared" si="356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50"/>
        <v>0</v>
      </c>
      <c r="P3206" s="7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42172.686099537037</v>
      </c>
      <c r="T3206" s="10">
        <f t="shared" si="355"/>
        <v>42172.686099537037</v>
      </c>
      <c r="U3206" s="9">
        <f t="shared" si="356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50"/>
        <v>3.4125000000000003E-2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42095.374675925923</v>
      </c>
      <c r="T3207" s="10">
        <f t="shared" si="355"/>
        <v>42095.374675925923</v>
      </c>
      <c r="U3207" s="9">
        <f t="shared" si="356"/>
        <v>42125.374675925923</v>
      </c>
    </row>
    <row r="3208" spans="1:21" ht="60" hidden="1" x14ac:dyDescent="0.25">
      <c r="A3208">
        <v>3206</v>
      </c>
      <c r="B3208" s="3" t="s">
        <v>3206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50"/>
        <v>0</v>
      </c>
      <c r="P3208" s="7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42236.276053240741</v>
      </c>
      <c r="T3208" s="10">
        <f t="shared" si="355"/>
        <v>42236.276053240741</v>
      </c>
      <c r="U3208" s="9">
        <f t="shared" si="356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50"/>
        <v>0.46363636363636362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42057.277858796297</v>
      </c>
      <c r="T3209" s="10">
        <f t="shared" si="355"/>
        <v>42057.277858796297</v>
      </c>
      <c r="U3209" s="9">
        <f t="shared" si="356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50"/>
        <v>1.0349999999999999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41827.605057870373</v>
      </c>
      <c r="T3210" s="10">
        <f t="shared" si="355"/>
        <v>41827.605057870373</v>
      </c>
      <c r="U3210" s="9">
        <f t="shared" si="356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50"/>
        <v>1.1932315789473684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41778.637245370373</v>
      </c>
      <c r="T3211" s="10">
        <f t="shared" si="355"/>
        <v>41778.637245370373</v>
      </c>
      <c r="U3211" s="9">
        <f t="shared" si="356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50"/>
        <v>1.2576666666666667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41013.936562499999</v>
      </c>
      <c r="T3212" s="10">
        <f t="shared" si="355"/>
        <v>41013.936562499999</v>
      </c>
      <c r="U3212" s="9">
        <f t="shared" si="356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50"/>
        <v>1.1974347826086957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41834.586574074077</v>
      </c>
      <c r="T3213" s="10">
        <f t="shared" si="355"/>
        <v>41834.586574074077</v>
      </c>
      <c r="U3213" s="9">
        <f t="shared" si="356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50"/>
        <v>1.2625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41829.795729166668</v>
      </c>
      <c r="T3214" s="10">
        <f t="shared" si="355"/>
        <v>41829.795729166668</v>
      </c>
      <c r="U3214" s="9">
        <f t="shared" si="356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50"/>
        <v>1.0011666666666668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42171.763414351852</v>
      </c>
      <c r="T3215" s="10">
        <f t="shared" si="355"/>
        <v>42171.763414351852</v>
      </c>
      <c r="U3215" s="9">
        <f t="shared" si="356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50"/>
        <v>1.0213333333333334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42337.792511574073</v>
      </c>
      <c r="T3216" s="10">
        <f t="shared" si="355"/>
        <v>42337.792511574073</v>
      </c>
      <c r="U3216" s="9">
        <f t="shared" si="356"/>
        <v>42374.996527777781</v>
      </c>
    </row>
    <row r="3217" spans="1:21" ht="60" hidden="1" x14ac:dyDescent="0.25">
      <c r="A3217">
        <v>3215</v>
      </c>
      <c r="B3217" s="3" t="s">
        <v>3215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50"/>
        <v>1.0035142857142858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42219.665173611109</v>
      </c>
      <c r="T3217" s="10">
        <f t="shared" si="355"/>
        <v>42219.665173611109</v>
      </c>
      <c r="U3217" s="9">
        <f t="shared" si="356"/>
        <v>42257.165972222225</v>
      </c>
    </row>
    <row r="3218" spans="1:21" ht="60" hidden="1" x14ac:dyDescent="0.25">
      <c r="A3218">
        <v>3216</v>
      </c>
      <c r="B3218" s="3" t="s">
        <v>3216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50"/>
        <v>1.0004999999999999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42165.462627314817</v>
      </c>
      <c r="T3218" s="10">
        <f t="shared" si="355"/>
        <v>42165.462627314817</v>
      </c>
      <c r="U3218" s="9">
        <f t="shared" si="356"/>
        <v>42196.604166666672</v>
      </c>
    </row>
    <row r="3219" spans="1:21" ht="45" hidden="1" x14ac:dyDescent="0.25">
      <c r="A3219">
        <v>3217</v>
      </c>
      <c r="B3219" s="3" t="s">
        <v>3217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50"/>
        <v>1.1602222222222223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42648.546111111107</v>
      </c>
      <c r="T3219" s="10">
        <f t="shared" si="355"/>
        <v>42648.546111111107</v>
      </c>
      <c r="U3219" s="9">
        <f t="shared" si="356"/>
        <v>42678.546111111107</v>
      </c>
    </row>
    <row r="3220" spans="1:21" ht="60" hidden="1" x14ac:dyDescent="0.25">
      <c r="A3220">
        <v>3218</v>
      </c>
      <c r="B3220" s="3" t="s">
        <v>3218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50"/>
        <v>1.0209999999999999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41971.002152777779</v>
      </c>
      <c r="T3220" s="10">
        <f t="shared" si="355"/>
        <v>41971.002152777779</v>
      </c>
      <c r="U3220" s="9">
        <f t="shared" si="356"/>
        <v>42004</v>
      </c>
    </row>
    <row r="3221" spans="1:21" ht="45" hidden="1" x14ac:dyDescent="0.25">
      <c r="A3221">
        <v>3219</v>
      </c>
      <c r="B3221" s="3" t="s">
        <v>3219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50"/>
        <v>1.0011000000000001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42050.983182870375</v>
      </c>
      <c r="T3221" s="10">
        <f t="shared" si="355"/>
        <v>42050.983182870375</v>
      </c>
      <c r="U3221" s="9">
        <f t="shared" si="356"/>
        <v>42085.941516203704</v>
      </c>
    </row>
    <row r="3222" spans="1:21" ht="30" hidden="1" x14ac:dyDescent="0.25">
      <c r="A3222">
        <v>3220</v>
      </c>
      <c r="B3222" s="3" t="s">
        <v>3220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50"/>
        <v>1.0084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42772.833379629628</v>
      </c>
      <c r="T3222" s="10">
        <f t="shared" si="355"/>
        <v>42772.833379629628</v>
      </c>
      <c r="U3222" s="9">
        <f t="shared" si="356"/>
        <v>42806.875</v>
      </c>
    </row>
    <row r="3223" spans="1:21" ht="60" hidden="1" x14ac:dyDescent="0.25">
      <c r="A3223">
        <v>3221</v>
      </c>
      <c r="B3223" s="3" t="s">
        <v>3221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50"/>
        <v>1.0342499999999999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42155.696793981479</v>
      </c>
      <c r="T3223" s="10">
        <f t="shared" si="355"/>
        <v>42155.696793981479</v>
      </c>
      <c r="U3223" s="9">
        <f t="shared" si="356"/>
        <v>42190.696793981479</v>
      </c>
    </row>
    <row r="3224" spans="1:21" ht="45" hidden="1" x14ac:dyDescent="0.25">
      <c r="A3224">
        <v>3222</v>
      </c>
      <c r="B3224" s="3" t="s">
        <v>3222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50"/>
        <v>1.248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42270.582141203704</v>
      </c>
      <c r="T3224" s="10">
        <f t="shared" si="355"/>
        <v>42270.582141203704</v>
      </c>
      <c r="U3224" s="9">
        <f t="shared" si="356"/>
        <v>42301.895138888889</v>
      </c>
    </row>
    <row r="3225" spans="1:21" ht="30" hidden="1" x14ac:dyDescent="0.25">
      <c r="A3225">
        <v>3223</v>
      </c>
      <c r="B3225" s="3" t="s">
        <v>3223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50"/>
        <v>1.0951612903225807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42206.835370370376</v>
      </c>
      <c r="T3225" s="10">
        <f t="shared" si="355"/>
        <v>42206.835370370376</v>
      </c>
      <c r="U3225" s="9">
        <f t="shared" si="356"/>
        <v>42236.835370370376</v>
      </c>
    </row>
    <row r="3226" spans="1:21" ht="60" hidden="1" x14ac:dyDescent="0.25">
      <c r="A3226">
        <v>3224</v>
      </c>
      <c r="B3226" s="3" t="s">
        <v>3224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50"/>
        <v>1.0203333333333333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42697.850844907407</v>
      </c>
      <c r="T3226" s="10">
        <f t="shared" si="355"/>
        <v>42697.850844907407</v>
      </c>
      <c r="U3226" s="9">
        <f t="shared" si="356"/>
        <v>42745.208333333328</v>
      </c>
    </row>
    <row r="3227" spans="1:21" ht="45" hidden="1" x14ac:dyDescent="0.25">
      <c r="A3227">
        <v>3225</v>
      </c>
      <c r="B3227" s="3" t="s">
        <v>3225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50"/>
        <v>1.0235000000000001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42503.559467592597</v>
      </c>
      <c r="T3227" s="10">
        <f t="shared" si="355"/>
        <v>42503.559467592597</v>
      </c>
      <c r="U3227" s="9">
        <f t="shared" si="356"/>
        <v>42524.875</v>
      </c>
    </row>
    <row r="3228" spans="1:21" ht="45" hidden="1" x14ac:dyDescent="0.25">
      <c r="A3228">
        <v>3226</v>
      </c>
      <c r="B3228" s="3" t="s">
        <v>3226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50"/>
        <v>1.0416666666666667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42277.583472222221</v>
      </c>
      <c r="T3228" s="10">
        <f t="shared" si="355"/>
        <v>42277.583472222221</v>
      </c>
      <c r="U3228" s="9">
        <f t="shared" si="356"/>
        <v>42307.583472222221</v>
      </c>
    </row>
    <row r="3229" spans="1:21" ht="60" hidden="1" x14ac:dyDescent="0.25">
      <c r="A3229">
        <v>3227</v>
      </c>
      <c r="B3229" s="3" t="s">
        <v>3227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50"/>
        <v>1.25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42722.882361111115</v>
      </c>
      <c r="T3229" s="10">
        <f t="shared" si="355"/>
        <v>42722.882361111115</v>
      </c>
      <c r="U3229" s="9">
        <f t="shared" si="356"/>
        <v>42752.882361111115</v>
      </c>
    </row>
    <row r="3230" spans="1:21" ht="30" hidden="1" x14ac:dyDescent="0.25">
      <c r="A3230">
        <v>3228</v>
      </c>
      <c r="B3230" s="3" t="s">
        <v>3228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50"/>
        <v>1.0234285714285714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42323.70930555556</v>
      </c>
      <c r="T3230" s="10">
        <f t="shared" si="355"/>
        <v>42323.70930555556</v>
      </c>
      <c r="U3230" s="9">
        <f t="shared" si="356"/>
        <v>42355.207638888889</v>
      </c>
    </row>
    <row r="3231" spans="1:21" ht="45" hidden="1" x14ac:dyDescent="0.25">
      <c r="A3231">
        <v>3229</v>
      </c>
      <c r="B3231" s="3" t="s">
        <v>3229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50"/>
        <v>1.0786500000000001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41933.291643518518</v>
      </c>
      <c r="T3231" s="10">
        <f t="shared" si="355"/>
        <v>41933.291643518518</v>
      </c>
      <c r="U3231" s="9">
        <f t="shared" si="356"/>
        <v>41963.333310185189</v>
      </c>
    </row>
    <row r="3232" spans="1:21" ht="60" hidden="1" x14ac:dyDescent="0.25">
      <c r="A3232">
        <v>3230</v>
      </c>
      <c r="B3232" s="3" t="s">
        <v>3230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50"/>
        <v>1.0988461538461538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41898.168125000004</v>
      </c>
      <c r="T3232" s="10">
        <f t="shared" si="355"/>
        <v>41898.168125000004</v>
      </c>
      <c r="U3232" s="9">
        <f t="shared" si="356"/>
        <v>41913.165972222225</v>
      </c>
    </row>
    <row r="3233" spans="1:21" ht="45" hidden="1" x14ac:dyDescent="0.25">
      <c r="A3233">
        <v>3231</v>
      </c>
      <c r="B3233" s="3" t="s">
        <v>3231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50"/>
        <v>1.61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42446.943831018521</v>
      </c>
      <c r="T3233" s="10">
        <f t="shared" si="355"/>
        <v>42446.943831018521</v>
      </c>
      <c r="U3233" s="9">
        <f t="shared" si="356"/>
        <v>42476.943831018521</v>
      </c>
    </row>
    <row r="3234" spans="1:21" ht="45" hidden="1" x14ac:dyDescent="0.25">
      <c r="A3234">
        <v>3232</v>
      </c>
      <c r="B3234" s="3" t="s">
        <v>3232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50"/>
        <v>1.3120000000000001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42463.81385416667</v>
      </c>
      <c r="T3234" s="10">
        <f t="shared" si="355"/>
        <v>42463.81385416667</v>
      </c>
      <c r="U3234" s="9">
        <f t="shared" si="356"/>
        <v>42494.165972222225</v>
      </c>
    </row>
    <row r="3235" spans="1:21" ht="45" hidden="1" x14ac:dyDescent="0.25">
      <c r="A3235">
        <v>3233</v>
      </c>
      <c r="B3235" s="3" t="s">
        <v>3233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50"/>
        <v>1.1879999999999999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42766.805034722223</v>
      </c>
      <c r="T3235" s="10">
        <f t="shared" si="355"/>
        <v>42766.805034722223</v>
      </c>
      <c r="U3235" s="9">
        <f t="shared" si="356"/>
        <v>42796.805034722223</v>
      </c>
    </row>
    <row r="3236" spans="1:21" ht="60" hidden="1" x14ac:dyDescent="0.25">
      <c r="A3236">
        <v>3234</v>
      </c>
      <c r="B3236" s="3" t="s">
        <v>3234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50"/>
        <v>1.0039275000000001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42734.789444444439</v>
      </c>
      <c r="T3236" s="10">
        <f t="shared" si="355"/>
        <v>42734.789444444439</v>
      </c>
      <c r="U3236" s="9">
        <f t="shared" si="356"/>
        <v>42767.979861111111</v>
      </c>
    </row>
    <row r="3237" spans="1:21" ht="60" hidden="1" x14ac:dyDescent="0.25">
      <c r="A3237">
        <v>3235</v>
      </c>
      <c r="B3237" s="3" t="s">
        <v>3235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50"/>
        <v>1.0320666666666667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42522.347812499997</v>
      </c>
      <c r="T3237" s="10">
        <f t="shared" si="355"/>
        <v>42522.347812499997</v>
      </c>
      <c r="U3237" s="9">
        <f t="shared" si="356"/>
        <v>42552.347812499997</v>
      </c>
    </row>
    <row r="3238" spans="1:21" ht="60" hidden="1" x14ac:dyDescent="0.25">
      <c r="A3238">
        <v>3236</v>
      </c>
      <c r="B3238" s="3" t="s">
        <v>3236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50"/>
        <v>1.006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42702.917048611111</v>
      </c>
      <c r="T3238" s="10">
        <f t="shared" si="355"/>
        <v>42702.917048611111</v>
      </c>
      <c r="U3238" s="9">
        <f t="shared" si="356"/>
        <v>42732.917048611111</v>
      </c>
    </row>
    <row r="3239" spans="1:21" ht="30" hidden="1" x14ac:dyDescent="0.25">
      <c r="A3239">
        <v>3237</v>
      </c>
      <c r="B3239" s="3" t="s">
        <v>3237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50"/>
        <v>1.0078754285714286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42252.474351851852</v>
      </c>
      <c r="T3239" s="10">
        <f t="shared" si="355"/>
        <v>42252.474351851852</v>
      </c>
      <c r="U3239" s="9">
        <f t="shared" si="356"/>
        <v>42276.165972222225</v>
      </c>
    </row>
    <row r="3240" spans="1:21" ht="60" hidden="1" x14ac:dyDescent="0.25">
      <c r="A3240">
        <v>3238</v>
      </c>
      <c r="B3240" s="3" t="s">
        <v>3238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50"/>
        <v>1.1232142857142857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42156.510393518518</v>
      </c>
      <c r="T3240" s="10">
        <f t="shared" si="355"/>
        <v>42156.510393518518</v>
      </c>
      <c r="U3240" s="9">
        <f t="shared" si="356"/>
        <v>42186.510393518518</v>
      </c>
    </row>
    <row r="3241" spans="1:21" ht="60" hidden="1" x14ac:dyDescent="0.25">
      <c r="A3241">
        <v>3239</v>
      </c>
      <c r="B3241" s="3" t="s">
        <v>3239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50"/>
        <v>1.0591914022517912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42278.089039351849</v>
      </c>
      <c r="T3241" s="10">
        <f t="shared" si="355"/>
        <v>42278.089039351849</v>
      </c>
      <c r="U3241" s="9">
        <f t="shared" si="356"/>
        <v>42302.999305555553</v>
      </c>
    </row>
    <row r="3242" spans="1:21" ht="60" hidden="1" x14ac:dyDescent="0.25">
      <c r="A3242">
        <v>3240</v>
      </c>
      <c r="B3242" s="3" t="s">
        <v>3240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50"/>
        <v>1.0056666666666667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42754.693842592591</v>
      </c>
      <c r="T3242" s="10">
        <f t="shared" si="355"/>
        <v>42754.693842592591</v>
      </c>
      <c r="U3242" s="9">
        <f t="shared" si="356"/>
        <v>42782.958333333328</v>
      </c>
    </row>
    <row r="3243" spans="1:21" ht="60" hidden="1" x14ac:dyDescent="0.25">
      <c r="A3243">
        <v>3241</v>
      </c>
      <c r="B3243" s="3" t="s">
        <v>3241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50"/>
        <v>1.1530588235294117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41893.324884259258</v>
      </c>
      <c r="T3243" s="10">
        <f t="shared" si="355"/>
        <v>41893.324884259258</v>
      </c>
      <c r="U3243" s="9">
        <f t="shared" si="356"/>
        <v>41926.290972222225</v>
      </c>
    </row>
    <row r="3244" spans="1:21" ht="45" hidden="1" x14ac:dyDescent="0.25">
      <c r="A3244">
        <v>3242</v>
      </c>
      <c r="B3244" s="3" t="s">
        <v>3242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50"/>
        <v>1.273042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41871.755694444444</v>
      </c>
      <c r="T3244" s="10">
        <f t="shared" si="355"/>
        <v>41871.755694444444</v>
      </c>
      <c r="U3244" s="9">
        <f t="shared" si="356"/>
        <v>41901.755694444444</v>
      </c>
    </row>
    <row r="3245" spans="1:21" ht="45" hidden="1" x14ac:dyDescent="0.25">
      <c r="A3245">
        <v>3243</v>
      </c>
      <c r="B3245" s="3" t="s">
        <v>3243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50"/>
        <v>1.028375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42262.096782407403</v>
      </c>
      <c r="T3245" s="10">
        <f t="shared" si="355"/>
        <v>42262.096782407403</v>
      </c>
      <c r="U3245" s="9">
        <f t="shared" si="356"/>
        <v>42286</v>
      </c>
    </row>
    <row r="3246" spans="1:21" ht="45" hidden="1" x14ac:dyDescent="0.25">
      <c r="A3246">
        <v>3244</v>
      </c>
      <c r="B3246" s="3" t="s">
        <v>3244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50"/>
        <v>1.0293749999999999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42675.694236111114</v>
      </c>
      <c r="T3246" s="10">
        <f t="shared" si="355"/>
        <v>42675.694236111114</v>
      </c>
      <c r="U3246" s="9">
        <f t="shared" si="356"/>
        <v>42705.735902777778</v>
      </c>
    </row>
    <row r="3247" spans="1:21" ht="45" hidden="1" x14ac:dyDescent="0.25">
      <c r="A3247">
        <v>3245</v>
      </c>
      <c r="B3247" s="3" t="s">
        <v>3245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50"/>
        <v>1.043047619047619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42135.60020833333</v>
      </c>
      <c r="T3247" s="10">
        <f t="shared" si="355"/>
        <v>42135.60020833333</v>
      </c>
      <c r="U3247" s="9">
        <f t="shared" si="356"/>
        <v>42167.083333333328</v>
      </c>
    </row>
    <row r="3248" spans="1:21" ht="45" hidden="1" x14ac:dyDescent="0.25">
      <c r="A3248">
        <v>3246</v>
      </c>
      <c r="B3248" s="3" t="s">
        <v>3246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50"/>
        <v>1.1122000000000001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42230.472222222219</v>
      </c>
      <c r="T3248" s="10">
        <f t="shared" si="355"/>
        <v>42230.472222222219</v>
      </c>
      <c r="U3248" s="9">
        <f t="shared" si="356"/>
        <v>42259.165972222225</v>
      </c>
    </row>
    <row r="3249" spans="1:21" ht="60" hidden="1" x14ac:dyDescent="0.25">
      <c r="A3249">
        <v>3247</v>
      </c>
      <c r="B3249" s="3" t="s">
        <v>3247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50"/>
        <v>1.0586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42167.434166666666</v>
      </c>
      <c r="T3249" s="10">
        <f t="shared" si="355"/>
        <v>42167.434166666666</v>
      </c>
      <c r="U3249" s="9">
        <f t="shared" si="356"/>
        <v>42197.434166666666</v>
      </c>
    </row>
    <row r="3250" spans="1:21" ht="30" hidden="1" x14ac:dyDescent="0.25">
      <c r="A3250">
        <v>3248</v>
      </c>
      <c r="B3250" s="3" t="s">
        <v>3248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50"/>
        <v>1.0079166666666666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42068.888391203705</v>
      </c>
      <c r="T3250" s="10">
        <f t="shared" si="355"/>
        <v>42068.888391203705</v>
      </c>
      <c r="U3250" s="9">
        <f t="shared" si="356"/>
        <v>42098.846724537041</v>
      </c>
    </row>
    <row r="3251" spans="1:21" ht="60" hidden="1" x14ac:dyDescent="0.25">
      <c r="A3251">
        <v>3249</v>
      </c>
      <c r="B3251" s="3" t="s">
        <v>3249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50"/>
        <v>1.0492727272727274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42145.746689814812</v>
      </c>
      <c r="T3251" s="10">
        <f t="shared" si="355"/>
        <v>42145.746689814812</v>
      </c>
      <c r="U3251" s="9">
        <f t="shared" si="356"/>
        <v>42175.746689814812</v>
      </c>
    </row>
    <row r="3252" spans="1:21" ht="60" hidden="1" x14ac:dyDescent="0.25">
      <c r="A3252">
        <v>3250</v>
      </c>
      <c r="B3252" s="3" t="s">
        <v>3250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50"/>
        <v>1.01552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41918.742175925923</v>
      </c>
      <c r="T3252" s="10">
        <f t="shared" si="355"/>
        <v>41918.742175925923</v>
      </c>
      <c r="U3252" s="9">
        <f t="shared" si="356"/>
        <v>41948.783842592595</v>
      </c>
    </row>
    <row r="3253" spans="1:21" ht="60" hidden="1" x14ac:dyDescent="0.25">
      <c r="A3253">
        <v>3251</v>
      </c>
      <c r="B3253" s="3" t="s">
        <v>3251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50"/>
        <v>1.1073333333333333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42146.731087962966</v>
      </c>
      <c r="T3253" s="10">
        <f t="shared" si="355"/>
        <v>42146.731087962966</v>
      </c>
      <c r="U3253" s="9">
        <f t="shared" si="356"/>
        <v>42176.731087962966</v>
      </c>
    </row>
    <row r="3254" spans="1:21" ht="45" hidden="1" x14ac:dyDescent="0.25">
      <c r="A3254">
        <v>3252</v>
      </c>
      <c r="B3254" s="3" t="s">
        <v>3252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50"/>
        <v>1.2782222222222221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42590.472685185188</v>
      </c>
      <c r="T3254" s="10">
        <f t="shared" si="355"/>
        <v>42590.472685185188</v>
      </c>
      <c r="U3254" s="9">
        <f t="shared" si="356"/>
        <v>42620.472685185188</v>
      </c>
    </row>
    <row r="3255" spans="1:21" ht="45" hidden="1" x14ac:dyDescent="0.25">
      <c r="A3255">
        <v>3253</v>
      </c>
      <c r="B3255" s="3" t="s">
        <v>3253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50"/>
        <v>1.0182500000000001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42602.576712962968</v>
      </c>
      <c r="T3255" s="10">
        <f t="shared" si="355"/>
        <v>42602.576712962968</v>
      </c>
      <c r="U3255" s="9">
        <f t="shared" si="356"/>
        <v>42621.15625</v>
      </c>
    </row>
    <row r="3256" spans="1:21" ht="60" hidden="1" x14ac:dyDescent="0.25">
      <c r="A3256">
        <v>3254</v>
      </c>
      <c r="B3256" s="3" t="s">
        <v>3254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50"/>
        <v>1.012576923076923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42059.085752314815</v>
      </c>
      <c r="T3256" s="10">
        <f t="shared" si="355"/>
        <v>42059.085752314815</v>
      </c>
      <c r="U3256" s="9">
        <f t="shared" si="356"/>
        <v>42089.044085648144</v>
      </c>
    </row>
    <row r="3257" spans="1:21" ht="60" hidden="1" x14ac:dyDescent="0.25">
      <c r="A3257">
        <v>3255</v>
      </c>
      <c r="B3257" s="3" t="s">
        <v>3255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50"/>
        <v>1.75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41889.768229166664</v>
      </c>
      <c r="T3257" s="10">
        <f t="shared" si="355"/>
        <v>41889.768229166664</v>
      </c>
      <c r="U3257" s="9">
        <f t="shared" si="356"/>
        <v>41919.768229166664</v>
      </c>
    </row>
    <row r="3258" spans="1:21" ht="45" hidden="1" x14ac:dyDescent="0.25">
      <c r="A3258">
        <v>3256</v>
      </c>
      <c r="B3258" s="3" t="s">
        <v>3256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50"/>
        <v>1.2806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42144.573807870373</v>
      </c>
      <c r="T3258" s="10">
        <f t="shared" si="355"/>
        <v>42144.573807870373</v>
      </c>
      <c r="U3258" s="9">
        <f t="shared" si="356"/>
        <v>42166.165972222225</v>
      </c>
    </row>
    <row r="3259" spans="1:21" ht="60" hidden="1" x14ac:dyDescent="0.25">
      <c r="A3259">
        <v>3257</v>
      </c>
      <c r="B3259" s="3" t="s">
        <v>3257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50"/>
        <v>1.0629949999999999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42758.559629629628</v>
      </c>
      <c r="T3259" s="10">
        <f t="shared" si="355"/>
        <v>42758.559629629628</v>
      </c>
      <c r="U3259" s="9">
        <f t="shared" si="356"/>
        <v>42788.559629629628</v>
      </c>
    </row>
    <row r="3260" spans="1:21" ht="45" hidden="1" x14ac:dyDescent="0.25">
      <c r="A3260">
        <v>3258</v>
      </c>
      <c r="B3260" s="3" t="s">
        <v>3258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50"/>
        <v>1.052142857142857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41982.887280092589</v>
      </c>
      <c r="T3260" s="10">
        <f t="shared" si="355"/>
        <v>41982.887280092589</v>
      </c>
      <c r="U3260" s="9">
        <f t="shared" si="356"/>
        <v>42012.887280092589</v>
      </c>
    </row>
    <row r="3261" spans="1:21" ht="60" hidden="1" x14ac:dyDescent="0.25">
      <c r="A3261">
        <v>3259</v>
      </c>
      <c r="B3261" s="3" t="s">
        <v>3259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50"/>
        <v>1.0616782608695652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42614.760937500003</v>
      </c>
      <c r="T3261" s="10">
        <f t="shared" si="355"/>
        <v>42614.760937500003</v>
      </c>
      <c r="U3261" s="9">
        <f t="shared" si="356"/>
        <v>42644.165972222225</v>
      </c>
    </row>
    <row r="3262" spans="1:21" ht="45" hidden="1" x14ac:dyDescent="0.25">
      <c r="A3262">
        <v>3260</v>
      </c>
      <c r="B3262" s="3" t="s">
        <v>3260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50"/>
        <v>1.0924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42303.672662037032</v>
      </c>
      <c r="T3262" s="10">
        <f t="shared" si="355"/>
        <v>42303.672662037032</v>
      </c>
      <c r="U3262" s="9">
        <f t="shared" si="356"/>
        <v>42338.714328703703</v>
      </c>
    </row>
    <row r="3263" spans="1:21" ht="45" hidden="1" x14ac:dyDescent="0.25">
      <c r="A3263">
        <v>3261</v>
      </c>
      <c r="B3263" s="3" t="s">
        <v>3261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50"/>
        <v>1.0045454545454546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42171.725416666668</v>
      </c>
      <c r="T3263" s="10">
        <f t="shared" si="355"/>
        <v>42171.725416666668</v>
      </c>
      <c r="U3263" s="9">
        <f t="shared" si="356"/>
        <v>42201.725416666668</v>
      </c>
    </row>
    <row r="3264" spans="1:21" ht="30" hidden="1" x14ac:dyDescent="0.25">
      <c r="A3264">
        <v>3262</v>
      </c>
      <c r="B3264" s="3" t="s">
        <v>3262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50"/>
        <v>1.0304098360655738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41964.315532407403</v>
      </c>
      <c r="T3264" s="10">
        <f t="shared" si="355"/>
        <v>41964.315532407403</v>
      </c>
      <c r="U3264" s="9">
        <f t="shared" si="356"/>
        <v>41995.166666666672</v>
      </c>
    </row>
    <row r="3265" spans="1:21" ht="45" hidden="1" x14ac:dyDescent="0.25">
      <c r="A3265">
        <v>3263</v>
      </c>
      <c r="B3265" s="3" t="s">
        <v>3263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50"/>
        <v>1.121664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42284.516064814816</v>
      </c>
      <c r="T3265" s="10">
        <f t="shared" si="355"/>
        <v>42284.516064814816</v>
      </c>
      <c r="U3265" s="9">
        <f t="shared" si="356"/>
        <v>42307.875</v>
      </c>
    </row>
    <row r="3266" spans="1:21" ht="45" hidden="1" x14ac:dyDescent="0.25">
      <c r="A3266">
        <v>3264</v>
      </c>
      <c r="B3266" s="3" t="s">
        <v>3264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50"/>
        <v>1.03</v>
      </c>
      <c r="P3266" s="7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42016.800208333334</v>
      </c>
      <c r="T3266" s="10">
        <f t="shared" si="355"/>
        <v>42016.800208333334</v>
      </c>
      <c r="U3266" s="9">
        <f t="shared" si="356"/>
        <v>42032.916666666672</v>
      </c>
    </row>
    <row r="3267" spans="1:21" ht="45" hidden="1" x14ac:dyDescent="0.25">
      <c r="A3267">
        <v>3265</v>
      </c>
      <c r="B3267" s="3" t="s">
        <v>3265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57">E3267/D3267</f>
        <v>1.64</v>
      </c>
      <c r="P3267" s="7">
        <f t="shared" ref="P3267:P3330" si="358">E3267/L3267</f>
        <v>70.285714285714292</v>
      </c>
      <c r="Q3267" t="str">
        <f t="shared" ref="Q3267:Q3330" si="359">LEFT(N:N,SEARCH("/",N3267)-1)</f>
        <v>theater</v>
      </c>
      <c r="R3267" t="str">
        <f t="shared" ref="R3267:R3330" si="360">RIGHT(N3267,LEN(N3267)-SEARCH("/",N3267))</f>
        <v>plays</v>
      </c>
      <c r="S3267" s="9">
        <f t="shared" ref="S3267:S3330" si="361">(((J3267/60)/60)/24)+DATE(1970,1,1)</f>
        <v>42311.711979166663</v>
      </c>
      <c r="T3267" s="10">
        <f t="shared" ref="T3267:T3330" si="362">S3267</f>
        <v>42311.711979166663</v>
      </c>
      <c r="U3267" s="9">
        <f t="shared" ref="U3267:U3330" si="363">(((I3267/60)/60)/24)+DATE(1970,1,1)</f>
        <v>42341.708333333328</v>
      </c>
    </row>
    <row r="3268" spans="1:21" ht="45" hidden="1" x14ac:dyDescent="0.25">
      <c r="A3268">
        <v>3266</v>
      </c>
      <c r="B3268" s="3" t="s">
        <v>3266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57"/>
        <v>1.3128333333333333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42136.536134259266</v>
      </c>
      <c r="T3268" s="10">
        <f t="shared" si="362"/>
        <v>42136.536134259266</v>
      </c>
      <c r="U3268" s="9">
        <f t="shared" si="363"/>
        <v>42167.875</v>
      </c>
    </row>
    <row r="3269" spans="1:21" ht="60" hidden="1" x14ac:dyDescent="0.25">
      <c r="A3269">
        <v>3267</v>
      </c>
      <c r="B3269" s="3" t="s">
        <v>3267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57"/>
        <v>1.0209999999999999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42172.757638888885</v>
      </c>
      <c r="T3269" s="10">
        <f t="shared" si="362"/>
        <v>42172.757638888885</v>
      </c>
      <c r="U3269" s="9">
        <f t="shared" si="363"/>
        <v>42202.757638888885</v>
      </c>
    </row>
    <row r="3270" spans="1:21" ht="45" hidden="1" x14ac:dyDescent="0.25">
      <c r="A3270">
        <v>3268</v>
      </c>
      <c r="B3270" s="3" t="s">
        <v>3268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57"/>
        <v>1.28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42590.90425925926</v>
      </c>
      <c r="T3270" s="10">
        <f t="shared" si="362"/>
        <v>42590.90425925926</v>
      </c>
      <c r="U3270" s="9">
        <f t="shared" si="363"/>
        <v>42606.90425925926</v>
      </c>
    </row>
    <row r="3271" spans="1:21" ht="45" hidden="1" x14ac:dyDescent="0.25">
      <c r="A3271">
        <v>3269</v>
      </c>
      <c r="B3271" s="3" t="s">
        <v>3269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57"/>
        <v>1.0149999999999999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42137.395798611105</v>
      </c>
      <c r="T3271" s="10">
        <f t="shared" si="362"/>
        <v>42137.395798611105</v>
      </c>
      <c r="U3271" s="9">
        <f t="shared" si="363"/>
        <v>42171.458333333328</v>
      </c>
    </row>
    <row r="3272" spans="1:21" ht="60" hidden="1" x14ac:dyDescent="0.25">
      <c r="A3272">
        <v>3270</v>
      </c>
      <c r="B3272" s="3" t="s">
        <v>3270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57"/>
        <v>1.0166666666666666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42167.533159722225</v>
      </c>
      <c r="T3272" s="10">
        <f t="shared" si="362"/>
        <v>42167.533159722225</v>
      </c>
      <c r="U3272" s="9">
        <f t="shared" si="363"/>
        <v>42197.533159722225</v>
      </c>
    </row>
    <row r="3273" spans="1:21" ht="30" hidden="1" x14ac:dyDescent="0.25">
      <c r="A3273">
        <v>3271</v>
      </c>
      <c r="B3273" s="3" t="s">
        <v>3271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57"/>
        <v>1.3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41915.437210648146</v>
      </c>
      <c r="T3273" s="10">
        <f t="shared" si="362"/>
        <v>41915.437210648146</v>
      </c>
      <c r="U3273" s="9">
        <f t="shared" si="363"/>
        <v>41945.478877314818</v>
      </c>
    </row>
    <row r="3274" spans="1:21" ht="45" hidden="1" x14ac:dyDescent="0.25">
      <c r="A3274">
        <v>3272</v>
      </c>
      <c r="B3274" s="3" t="s">
        <v>3272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57"/>
        <v>1.5443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42284.500104166669</v>
      </c>
      <c r="T3274" s="10">
        <f t="shared" si="362"/>
        <v>42284.500104166669</v>
      </c>
      <c r="U3274" s="9">
        <f t="shared" si="363"/>
        <v>42314.541770833333</v>
      </c>
    </row>
    <row r="3275" spans="1:21" ht="60" hidden="1" x14ac:dyDescent="0.25">
      <c r="A3275">
        <v>3273</v>
      </c>
      <c r="B3275" s="3" t="s">
        <v>3273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57"/>
        <v>1.0740000000000001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42611.801412037035</v>
      </c>
      <c r="T3275" s="10">
        <f t="shared" si="362"/>
        <v>42611.801412037035</v>
      </c>
      <c r="U3275" s="9">
        <f t="shared" si="363"/>
        <v>42627.791666666672</v>
      </c>
    </row>
    <row r="3276" spans="1:21" ht="45" hidden="1" x14ac:dyDescent="0.25">
      <c r="A3276">
        <v>3274</v>
      </c>
      <c r="B3276" s="3" t="s">
        <v>3274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57"/>
        <v>1.0132258064516129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42400.704537037032</v>
      </c>
      <c r="T3276" s="10">
        <f t="shared" si="362"/>
        <v>42400.704537037032</v>
      </c>
      <c r="U3276" s="9">
        <f t="shared" si="363"/>
        <v>42444.875</v>
      </c>
    </row>
    <row r="3277" spans="1:21" ht="60" hidden="1" x14ac:dyDescent="0.25">
      <c r="A3277">
        <v>3275</v>
      </c>
      <c r="B3277" s="3" t="s">
        <v>3275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57"/>
        <v>1.0027777777777778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42017.88045138889</v>
      </c>
      <c r="T3277" s="10">
        <f t="shared" si="362"/>
        <v>42017.88045138889</v>
      </c>
      <c r="U3277" s="9">
        <f t="shared" si="363"/>
        <v>42044.1875</v>
      </c>
    </row>
    <row r="3278" spans="1:21" ht="60" hidden="1" x14ac:dyDescent="0.25">
      <c r="A3278">
        <v>3276</v>
      </c>
      <c r="B3278" s="3" t="s">
        <v>3276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57"/>
        <v>1.1684444444444444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42426.949988425928</v>
      </c>
      <c r="T3278" s="10">
        <f t="shared" si="362"/>
        <v>42426.949988425928</v>
      </c>
      <c r="U3278" s="9">
        <f t="shared" si="363"/>
        <v>42461.165972222225</v>
      </c>
    </row>
    <row r="3279" spans="1:21" ht="60" hidden="1" x14ac:dyDescent="0.25">
      <c r="A3279">
        <v>3277</v>
      </c>
      <c r="B3279" s="3" t="s">
        <v>3277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57"/>
        <v>1.0860000000000001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41931.682939814818</v>
      </c>
      <c r="T3279" s="10">
        <f t="shared" si="362"/>
        <v>41931.682939814818</v>
      </c>
      <c r="U3279" s="9">
        <f t="shared" si="363"/>
        <v>41961.724606481483</v>
      </c>
    </row>
    <row r="3280" spans="1:21" ht="60" hidden="1" x14ac:dyDescent="0.25">
      <c r="A3280">
        <v>3278</v>
      </c>
      <c r="B3280" s="3" t="s">
        <v>3278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57"/>
        <v>1.034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42124.848414351851</v>
      </c>
      <c r="T3280" s="10">
        <f t="shared" si="362"/>
        <v>42124.848414351851</v>
      </c>
      <c r="U3280" s="9">
        <f t="shared" si="363"/>
        <v>42154.848414351851</v>
      </c>
    </row>
    <row r="3281" spans="1:21" ht="60" hidden="1" x14ac:dyDescent="0.25">
      <c r="A3281">
        <v>3279</v>
      </c>
      <c r="B3281" s="3" t="s">
        <v>3279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57"/>
        <v>1.1427586206896552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42431.102534722217</v>
      </c>
      <c r="T3281" s="10">
        <f t="shared" si="362"/>
        <v>42431.102534722217</v>
      </c>
      <c r="U3281" s="9">
        <f t="shared" si="363"/>
        <v>42461.06086805556</v>
      </c>
    </row>
    <row r="3282" spans="1:21" ht="60" hidden="1" x14ac:dyDescent="0.25">
      <c r="A3282">
        <v>3280</v>
      </c>
      <c r="B3282" s="3" t="s">
        <v>3280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57"/>
        <v>1.03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42121.756921296299</v>
      </c>
      <c r="T3282" s="10">
        <f t="shared" si="362"/>
        <v>42121.756921296299</v>
      </c>
      <c r="U3282" s="9">
        <f t="shared" si="363"/>
        <v>42156.208333333328</v>
      </c>
    </row>
    <row r="3283" spans="1:21" ht="45" hidden="1" x14ac:dyDescent="0.25">
      <c r="A3283">
        <v>3281</v>
      </c>
      <c r="B3283" s="3" t="s">
        <v>3281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57"/>
        <v>1.216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42219.019733796296</v>
      </c>
      <c r="T3283" s="10">
        <f t="shared" si="362"/>
        <v>42219.019733796296</v>
      </c>
      <c r="U3283" s="9">
        <f t="shared" si="363"/>
        <v>42249.019733796296</v>
      </c>
    </row>
    <row r="3284" spans="1:21" ht="60" hidden="1" x14ac:dyDescent="0.25">
      <c r="A3284">
        <v>3282</v>
      </c>
      <c r="B3284" s="3" t="s">
        <v>3282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57"/>
        <v>1.026467741935484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42445.19430555556</v>
      </c>
      <c r="T3284" s="10">
        <f t="shared" si="362"/>
        <v>42445.19430555556</v>
      </c>
      <c r="U3284" s="9">
        <f t="shared" si="363"/>
        <v>42489.19430555556</v>
      </c>
    </row>
    <row r="3285" spans="1:21" ht="60" hidden="1" x14ac:dyDescent="0.25">
      <c r="A3285">
        <v>3283</v>
      </c>
      <c r="B3285" s="3" t="s">
        <v>3283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57"/>
        <v>1.0475000000000001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42379.74418981481</v>
      </c>
      <c r="T3285" s="10">
        <f t="shared" si="362"/>
        <v>42379.74418981481</v>
      </c>
      <c r="U3285" s="9">
        <f t="shared" si="363"/>
        <v>42410.875</v>
      </c>
    </row>
    <row r="3286" spans="1:21" ht="45" hidden="1" x14ac:dyDescent="0.25">
      <c r="A3286">
        <v>3284</v>
      </c>
      <c r="B3286" s="3" t="s">
        <v>3284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57"/>
        <v>1.016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42380.884872685187</v>
      </c>
      <c r="T3286" s="10">
        <f t="shared" si="362"/>
        <v>42380.884872685187</v>
      </c>
      <c r="U3286" s="9">
        <f t="shared" si="363"/>
        <v>42398.249305555553</v>
      </c>
    </row>
    <row r="3287" spans="1:21" hidden="1" x14ac:dyDescent="0.25">
      <c r="A3287">
        <v>3285</v>
      </c>
      <c r="B3287" s="3" t="s">
        <v>3285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57"/>
        <v>1.1210242048409682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42762.942430555559</v>
      </c>
      <c r="T3287" s="10">
        <f t="shared" si="362"/>
        <v>42762.942430555559</v>
      </c>
      <c r="U3287" s="9">
        <f t="shared" si="363"/>
        <v>42794.208333333328</v>
      </c>
    </row>
    <row r="3288" spans="1:21" ht="60" hidden="1" x14ac:dyDescent="0.25">
      <c r="A3288">
        <v>3286</v>
      </c>
      <c r="B3288" s="3" t="s">
        <v>3286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57"/>
        <v>1.0176666666666667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42567.840069444443</v>
      </c>
      <c r="T3288" s="10">
        <f t="shared" si="362"/>
        <v>42567.840069444443</v>
      </c>
      <c r="U3288" s="9">
        <f t="shared" si="363"/>
        <v>42597.840069444443</v>
      </c>
    </row>
    <row r="3289" spans="1:21" ht="30" hidden="1" x14ac:dyDescent="0.25">
      <c r="A3289">
        <v>3287</v>
      </c>
      <c r="B3289" s="3" t="s">
        <v>3287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57"/>
        <v>1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42311.750324074077</v>
      </c>
      <c r="T3289" s="10">
        <f t="shared" si="362"/>
        <v>42311.750324074077</v>
      </c>
      <c r="U3289" s="9">
        <f t="shared" si="363"/>
        <v>42336.750324074077</v>
      </c>
    </row>
    <row r="3290" spans="1:21" ht="60" hidden="1" x14ac:dyDescent="0.25">
      <c r="A3290">
        <v>3288</v>
      </c>
      <c r="B3290" s="3" t="s">
        <v>3288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57"/>
        <v>1.0026489999999999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42505.774479166663</v>
      </c>
      <c r="T3290" s="10">
        <f t="shared" si="362"/>
        <v>42505.774479166663</v>
      </c>
      <c r="U3290" s="9">
        <f t="shared" si="363"/>
        <v>42541.958333333328</v>
      </c>
    </row>
    <row r="3291" spans="1:21" ht="60" hidden="1" x14ac:dyDescent="0.25">
      <c r="A3291">
        <v>3289</v>
      </c>
      <c r="B3291" s="3" t="s">
        <v>3289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57"/>
        <v>1.3304200000000002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42758.368078703701</v>
      </c>
      <c r="T3291" s="10">
        <f t="shared" si="362"/>
        <v>42758.368078703701</v>
      </c>
      <c r="U3291" s="9">
        <f t="shared" si="363"/>
        <v>42786.368078703701</v>
      </c>
    </row>
    <row r="3292" spans="1:21" ht="75" hidden="1" x14ac:dyDescent="0.25">
      <c r="A3292">
        <v>3290</v>
      </c>
      <c r="B3292" s="3" t="s">
        <v>3290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57"/>
        <v>1.212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42775.51494212963</v>
      </c>
      <c r="T3292" s="10">
        <f t="shared" si="362"/>
        <v>42775.51494212963</v>
      </c>
      <c r="U3292" s="9">
        <f t="shared" si="363"/>
        <v>42805.51494212963</v>
      </c>
    </row>
    <row r="3293" spans="1:21" ht="60" hidden="1" x14ac:dyDescent="0.25">
      <c r="A3293">
        <v>3291</v>
      </c>
      <c r="B3293" s="3" t="s">
        <v>3291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57"/>
        <v>1.1399999999999999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42232.702546296292</v>
      </c>
      <c r="T3293" s="10">
        <f t="shared" si="362"/>
        <v>42232.702546296292</v>
      </c>
      <c r="U3293" s="9">
        <f t="shared" si="363"/>
        <v>42264.165972222225</v>
      </c>
    </row>
    <row r="3294" spans="1:21" ht="45" hidden="1" x14ac:dyDescent="0.25">
      <c r="A3294">
        <v>3292</v>
      </c>
      <c r="B3294" s="3" t="s">
        <v>3292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57"/>
        <v>2.8613861386138613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42282.770231481481</v>
      </c>
      <c r="T3294" s="10">
        <f t="shared" si="362"/>
        <v>42282.770231481481</v>
      </c>
      <c r="U3294" s="9">
        <f t="shared" si="363"/>
        <v>42342.811898148153</v>
      </c>
    </row>
    <row r="3295" spans="1:21" ht="60" hidden="1" x14ac:dyDescent="0.25">
      <c r="A3295">
        <v>3293</v>
      </c>
      <c r="B3295" s="3" t="s">
        <v>3293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57"/>
        <v>1.7044444444444444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42768.425370370373</v>
      </c>
      <c r="T3295" s="10">
        <f t="shared" si="362"/>
        <v>42768.425370370373</v>
      </c>
      <c r="U3295" s="9">
        <f t="shared" si="363"/>
        <v>42798.425370370373</v>
      </c>
    </row>
    <row r="3296" spans="1:21" ht="60" hidden="1" x14ac:dyDescent="0.25">
      <c r="A3296">
        <v>3294</v>
      </c>
      <c r="B3296" s="3" t="s">
        <v>3294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57"/>
        <v>1.1833333333333333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42141.541134259256</v>
      </c>
      <c r="T3296" s="10">
        <f t="shared" si="362"/>
        <v>42141.541134259256</v>
      </c>
      <c r="U3296" s="9">
        <f t="shared" si="363"/>
        <v>42171.541134259256</v>
      </c>
    </row>
    <row r="3297" spans="1:21" ht="60" hidden="1" x14ac:dyDescent="0.25">
      <c r="A3297">
        <v>3295</v>
      </c>
      <c r="B3297" s="3" t="s">
        <v>3295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57"/>
        <v>1.0285857142857142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42609.442465277782</v>
      </c>
      <c r="T3297" s="10">
        <f t="shared" si="362"/>
        <v>42609.442465277782</v>
      </c>
      <c r="U3297" s="9">
        <f t="shared" si="363"/>
        <v>42639.442465277782</v>
      </c>
    </row>
    <row r="3298" spans="1:21" ht="60" hidden="1" x14ac:dyDescent="0.25">
      <c r="A3298">
        <v>3296</v>
      </c>
      <c r="B3298" s="3" t="s">
        <v>3296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57"/>
        <v>1.4406666666666668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42309.756620370375</v>
      </c>
      <c r="T3298" s="10">
        <f t="shared" si="362"/>
        <v>42309.756620370375</v>
      </c>
      <c r="U3298" s="9">
        <f t="shared" si="363"/>
        <v>42330.916666666672</v>
      </c>
    </row>
    <row r="3299" spans="1:21" ht="45" hidden="1" x14ac:dyDescent="0.25">
      <c r="A3299">
        <v>3297</v>
      </c>
      <c r="B3299" s="3" t="s">
        <v>3297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57"/>
        <v>1.0007272727272727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42193.771481481483</v>
      </c>
      <c r="T3299" s="10">
        <f t="shared" si="362"/>
        <v>42193.771481481483</v>
      </c>
      <c r="U3299" s="9">
        <f t="shared" si="363"/>
        <v>42212.957638888889</v>
      </c>
    </row>
    <row r="3300" spans="1:21" ht="60" hidden="1" x14ac:dyDescent="0.25">
      <c r="A3300">
        <v>3298</v>
      </c>
      <c r="B3300" s="3" t="s">
        <v>3298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57"/>
        <v>1.0173000000000001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42239.957962962959</v>
      </c>
      <c r="T3300" s="10">
        <f t="shared" si="362"/>
        <v>42239.957962962959</v>
      </c>
      <c r="U3300" s="9">
        <f t="shared" si="363"/>
        <v>42260</v>
      </c>
    </row>
    <row r="3301" spans="1:21" ht="60" hidden="1" x14ac:dyDescent="0.25">
      <c r="A3301">
        <v>3299</v>
      </c>
      <c r="B3301" s="3" t="s">
        <v>3299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57"/>
        <v>1.1619999999999999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42261.917395833334</v>
      </c>
      <c r="T3301" s="10">
        <f t="shared" si="362"/>
        <v>42261.917395833334</v>
      </c>
      <c r="U3301" s="9">
        <f t="shared" si="363"/>
        <v>42291.917395833334</v>
      </c>
    </row>
    <row r="3302" spans="1:21" ht="45" hidden="1" x14ac:dyDescent="0.25">
      <c r="A3302">
        <v>3300</v>
      </c>
      <c r="B3302" s="3" t="s">
        <v>3300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57"/>
        <v>1.3616666666666666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42102.743773148148</v>
      </c>
      <c r="T3302" s="10">
        <f t="shared" si="362"/>
        <v>42102.743773148148</v>
      </c>
      <c r="U3302" s="9">
        <f t="shared" si="363"/>
        <v>42123.743773148148</v>
      </c>
    </row>
    <row r="3303" spans="1:21" ht="60" hidden="1" x14ac:dyDescent="0.25">
      <c r="A3303">
        <v>3301</v>
      </c>
      <c r="B3303" s="3" t="s">
        <v>3301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57"/>
        <v>1.3346666666666667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42538.73583333334</v>
      </c>
      <c r="T3303" s="10">
        <f t="shared" si="362"/>
        <v>42538.73583333334</v>
      </c>
      <c r="U3303" s="9">
        <f t="shared" si="363"/>
        <v>42583.290972222225</v>
      </c>
    </row>
    <row r="3304" spans="1:21" hidden="1" x14ac:dyDescent="0.25">
      <c r="A3304">
        <v>3302</v>
      </c>
      <c r="B3304" s="3" t="s">
        <v>3302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57"/>
        <v>1.0339285714285715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42681.35157407407</v>
      </c>
      <c r="T3304" s="10">
        <f t="shared" si="362"/>
        <v>42681.35157407407</v>
      </c>
      <c r="U3304" s="9">
        <f t="shared" si="363"/>
        <v>42711.35157407407</v>
      </c>
    </row>
    <row r="3305" spans="1:21" ht="60" hidden="1" x14ac:dyDescent="0.25">
      <c r="A3305">
        <v>3303</v>
      </c>
      <c r="B3305" s="3" t="s">
        <v>3303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57"/>
        <v>1.1588888888888889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42056.65143518518</v>
      </c>
      <c r="T3305" s="10">
        <f t="shared" si="362"/>
        <v>42056.65143518518</v>
      </c>
      <c r="U3305" s="9">
        <f t="shared" si="363"/>
        <v>42091.609768518523</v>
      </c>
    </row>
    <row r="3306" spans="1:21" ht="45" hidden="1" x14ac:dyDescent="0.25">
      <c r="A3306">
        <v>3304</v>
      </c>
      <c r="B3306" s="3" t="s">
        <v>3304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57"/>
        <v>1.0451666666666666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42696.624444444446</v>
      </c>
      <c r="T3306" s="10">
        <f t="shared" si="362"/>
        <v>42696.624444444446</v>
      </c>
      <c r="U3306" s="9">
        <f t="shared" si="363"/>
        <v>42726.624444444446</v>
      </c>
    </row>
    <row r="3307" spans="1:21" ht="60" hidden="1" x14ac:dyDescent="0.25">
      <c r="A3307">
        <v>3305</v>
      </c>
      <c r="B3307" s="3" t="s">
        <v>3305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57"/>
        <v>1.0202500000000001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42186.855879629627</v>
      </c>
      <c r="T3307" s="10">
        <f t="shared" si="362"/>
        <v>42186.855879629627</v>
      </c>
      <c r="U3307" s="9">
        <f t="shared" si="363"/>
        <v>42216.855879629627</v>
      </c>
    </row>
    <row r="3308" spans="1:21" ht="60" hidden="1" x14ac:dyDescent="0.25">
      <c r="A3308">
        <v>3306</v>
      </c>
      <c r="B3308" s="3" t="s">
        <v>3306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57"/>
        <v>1.7533333333333334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42493.219236111108</v>
      </c>
      <c r="T3308" s="10">
        <f t="shared" si="362"/>
        <v>42493.219236111108</v>
      </c>
      <c r="U3308" s="9">
        <f t="shared" si="363"/>
        <v>42531.125</v>
      </c>
    </row>
    <row r="3309" spans="1:21" ht="60" hidden="1" x14ac:dyDescent="0.25">
      <c r="A3309">
        <v>3307</v>
      </c>
      <c r="B3309" s="3" t="s">
        <v>3307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57"/>
        <v>1.0668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42475.057164351849</v>
      </c>
      <c r="T3309" s="10">
        <f t="shared" si="362"/>
        <v>42475.057164351849</v>
      </c>
      <c r="U3309" s="9">
        <f t="shared" si="363"/>
        <v>42505.057164351849</v>
      </c>
    </row>
    <row r="3310" spans="1:21" ht="45" hidden="1" x14ac:dyDescent="0.25">
      <c r="A3310">
        <v>3308</v>
      </c>
      <c r="B3310" s="3" t="s">
        <v>3308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57"/>
        <v>1.2228571428571429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42452.876909722225</v>
      </c>
      <c r="T3310" s="10">
        <f t="shared" si="362"/>
        <v>42452.876909722225</v>
      </c>
      <c r="U3310" s="9">
        <f t="shared" si="363"/>
        <v>42473.876909722225</v>
      </c>
    </row>
    <row r="3311" spans="1:21" ht="30" hidden="1" x14ac:dyDescent="0.25">
      <c r="A3311">
        <v>3309</v>
      </c>
      <c r="B3311" s="3" t="s">
        <v>3309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57"/>
        <v>1.5942857142857143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42628.650208333333</v>
      </c>
      <c r="T3311" s="10">
        <f t="shared" si="362"/>
        <v>42628.650208333333</v>
      </c>
      <c r="U3311" s="9">
        <f t="shared" si="363"/>
        <v>42659.650208333333</v>
      </c>
    </row>
    <row r="3312" spans="1:21" ht="45" hidden="1" x14ac:dyDescent="0.25">
      <c r="A3312">
        <v>3310</v>
      </c>
      <c r="B3312" s="3" t="s">
        <v>3310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57"/>
        <v>1.0007692307692309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42253.928530092591</v>
      </c>
      <c r="T3312" s="10">
        <f t="shared" si="362"/>
        <v>42253.928530092591</v>
      </c>
      <c r="U3312" s="9">
        <f t="shared" si="363"/>
        <v>42283.928530092591</v>
      </c>
    </row>
    <row r="3313" spans="1:21" ht="45" hidden="1" x14ac:dyDescent="0.25">
      <c r="A3313">
        <v>3311</v>
      </c>
      <c r="B3313" s="3" t="s">
        <v>3311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57"/>
        <v>1.0984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42264.29178240741</v>
      </c>
      <c r="T3313" s="10">
        <f t="shared" si="362"/>
        <v>42264.29178240741</v>
      </c>
      <c r="U3313" s="9">
        <f t="shared" si="363"/>
        <v>42294.29178240741</v>
      </c>
    </row>
    <row r="3314" spans="1:21" ht="60" hidden="1" x14ac:dyDescent="0.25">
      <c r="A3314">
        <v>3312</v>
      </c>
      <c r="B3314" s="3" t="s">
        <v>3312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57"/>
        <v>1.0004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42664.809560185182</v>
      </c>
      <c r="T3314" s="10">
        <f t="shared" si="362"/>
        <v>42664.809560185182</v>
      </c>
      <c r="U3314" s="9">
        <f t="shared" si="363"/>
        <v>42685.916666666672</v>
      </c>
    </row>
    <row r="3315" spans="1:21" ht="45" hidden="1" x14ac:dyDescent="0.25">
      <c r="A3315">
        <v>3313</v>
      </c>
      <c r="B3315" s="3" t="s">
        <v>3313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57"/>
        <v>1.1605000000000001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42382.244409722218</v>
      </c>
      <c r="T3315" s="10">
        <f t="shared" si="362"/>
        <v>42382.244409722218</v>
      </c>
      <c r="U3315" s="9">
        <f t="shared" si="363"/>
        <v>42396.041666666672</v>
      </c>
    </row>
    <row r="3316" spans="1:21" ht="60" hidden="1" x14ac:dyDescent="0.25">
      <c r="A3316">
        <v>3314</v>
      </c>
      <c r="B3316" s="3" t="s">
        <v>3314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57"/>
        <v>2.1074999999999999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42105.267488425925</v>
      </c>
      <c r="T3316" s="10">
        <f t="shared" si="362"/>
        <v>42105.267488425925</v>
      </c>
      <c r="U3316" s="9">
        <f t="shared" si="363"/>
        <v>42132.836805555555</v>
      </c>
    </row>
    <row r="3317" spans="1:21" ht="45" hidden="1" x14ac:dyDescent="0.25">
      <c r="A3317">
        <v>3315</v>
      </c>
      <c r="B3317" s="3" t="s">
        <v>3315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57"/>
        <v>1.1000000000000001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42466.303715277783</v>
      </c>
      <c r="T3317" s="10">
        <f t="shared" si="362"/>
        <v>42466.303715277783</v>
      </c>
      <c r="U3317" s="9">
        <f t="shared" si="363"/>
        <v>42496.303715277783</v>
      </c>
    </row>
    <row r="3318" spans="1:21" ht="75" hidden="1" x14ac:dyDescent="0.25">
      <c r="A3318">
        <v>3316</v>
      </c>
      <c r="B3318" s="3" t="s">
        <v>3316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57"/>
        <v>1.0008673425918038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41826.871238425927</v>
      </c>
      <c r="T3318" s="10">
        <f t="shared" si="362"/>
        <v>41826.871238425927</v>
      </c>
      <c r="U3318" s="9">
        <f t="shared" si="363"/>
        <v>41859.57916666667</v>
      </c>
    </row>
    <row r="3319" spans="1:21" ht="45" hidden="1" x14ac:dyDescent="0.25">
      <c r="A3319">
        <v>3317</v>
      </c>
      <c r="B3319" s="3" t="s">
        <v>3317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57"/>
        <v>1.0619047619047619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42499.039629629624</v>
      </c>
      <c r="T3319" s="10">
        <f t="shared" si="362"/>
        <v>42499.039629629624</v>
      </c>
      <c r="U3319" s="9">
        <f t="shared" si="363"/>
        <v>42529.039629629624</v>
      </c>
    </row>
    <row r="3320" spans="1:21" ht="30" hidden="1" x14ac:dyDescent="0.25">
      <c r="A3320">
        <v>3318</v>
      </c>
      <c r="B3320" s="3" t="s">
        <v>3318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57"/>
        <v>1.256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42431.302002314813</v>
      </c>
      <c r="T3320" s="10">
        <f t="shared" si="362"/>
        <v>42431.302002314813</v>
      </c>
      <c r="U3320" s="9">
        <f t="shared" si="363"/>
        <v>42471.104166666672</v>
      </c>
    </row>
    <row r="3321" spans="1:21" ht="60" hidden="1" x14ac:dyDescent="0.25">
      <c r="A3321">
        <v>3319</v>
      </c>
      <c r="B3321" s="3" t="s">
        <v>3319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57"/>
        <v>1.08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41990.585486111115</v>
      </c>
      <c r="T3321" s="10">
        <f t="shared" si="362"/>
        <v>41990.585486111115</v>
      </c>
      <c r="U3321" s="9">
        <f t="shared" si="363"/>
        <v>42035.585486111115</v>
      </c>
    </row>
    <row r="3322" spans="1:21" ht="45" hidden="1" x14ac:dyDescent="0.25">
      <c r="A3322">
        <v>3320</v>
      </c>
      <c r="B3322" s="3" t="s">
        <v>3320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57"/>
        <v>1.01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42513.045798611114</v>
      </c>
      <c r="T3322" s="10">
        <f t="shared" si="362"/>
        <v>42513.045798611114</v>
      </c>
      <c r="U3322" s="9">
        <f t="shared" si="363"/>
        <v>42543.045798611114</v>
      </c>
    </row>
    <row r="3323" spans="1:21" ht="60" hidden="1" x14ac:dyDescent="0.25">
      <c r="A3323">
        <v>3321</v>
      </c>
      <c r="B3323" s="3" t="s">
        <v>3321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57"/>
        <v>1.0740000000000001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41914.100289351853</v>
      </c>
      <c r="T3323" s="10">
        <f t="shared" si="362"/>
        <v>41914.100289351853</v>
      </c>
      <c r="U3323" s="9">
        <f t="shared" si="363"/>
        <v>41928.165972222225</v>
      </c>
    </row>
    <row r="3324" spans="1:21" ht="60" hidden="1" x14ac:dyDescent="0.25">
      <c r="A3324">
        <v>3322</v>
      </c>
      <c r="B3324" s="3" t="s">
        <v>3322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57"/>
        <v>1.0151515151515151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42521.010370370372</v>
      </c>
      <c r="T3324" s="10">
        <f t="shared" si="362"/>
        <v>42521.010370370372</v>
      </c>
      <c r="U3324" s="9">
        <f t="shared" si="363"/>
        <v>42543.163194444445</v>
      </c>
    </row>
    <row r="3325" spans="1:21" ht="60" hidden="1" x14ac:dyDescent="0.25">
      <c r="A3325">
        <v>3323</v>
      </c>
      <c r="B3325" s="3" t="s">
        <v>3323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57"/>
        <v>1.2589999999999999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42608.36583333333</v>
      </c>
      <c r="T3325" s="10">
        <f t="shared" si="362"/>
        <v>42608.36583333333</v>
      </c>
      <c r="U3325" s="9">
        <f t="shared" si="363"/>
        <v>42638.36583333333</v>
      </c>
    </row>
    <row r="3326" spans="1:21" ht="45" hidden="1" x14ac:dyDescent="0.25">
      <c r="A3326">
        <v>3324</v>
      </c>
      <c r="B3326" s="3" t="s">
        <v>3324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57"/>
        <v>1.0166666666666666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42512.58321759259</v>
      </c>
      <c r="T3326" s="10">
        <f t="shared" si="362"/>
        <v>42512.58321759259</v>
      </c>
      <c r="U3326" s="9">
        <f t="shared" si="363"/>
        <v>42526.58321759259</v>
      </c>
    </row>
    <row r="3327" spans="1:21" ht="60" hidden="1" x14ac:dyDescent="0.25">
      <c r="A3327">
        <v>3325</v>
      </c>
      <c r="B3327" s="3" t="s">
        <v>3325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57"/>
        <v>1.125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42064.785613425927</v>
      </c>
      <c r="T3327" s="10">
        <f t="shared" si="362"/>
        <v>42064.785613425927</v>
      </c>
      <c r="U3327" s="9">
        <f t="shared" si="363"/>
        <v>42099.743946759263</v>
      </c>
    </row>
    <row r="3328" spans="1:21" ht="60" hidden="1" x14ac:dyDescent="0.25">
      <c r="A3328">
        <v>3326</v>
      </c>
      <c r="B3328" s="3" t="s">
        <v>3326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57"/>
        <v>1.0137499999999999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42041.714178240742</v>
      </c>
      <c r="T3328" s="10">
        <f t="shared" si="362"/>
        <v>42041.714178240742</v>
      </c>
      <c r="U3328" s="9">
        <f t="shared" si="363"/>
        <v>42071.67251157407</v>
      </c>
    </row>
    <row r="3329" spans="1:21" ht="60" hidden="1" x14ac:dyDescent="0.25">
      <c r="A3329">
        <v>3327</v>
      </c>
      <c r="B3329" s="3" t="s">
        <v>3327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57"/>
        <v>1.0125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42468.374606481477</v>
      </c>
      <c r="T3329" s="10">
        <f t="shared" si="362"/>
        <v>42468.374606481477</v>
      </c>
      <c r="U3329" s="9">
        <f t="shared" si="363"/>
        <v>42498.374606481477</v>
      </c>
    </row>
    <row r="3330" spans="1:21" ht="45" hidden="1" x14ac:dyDescent="0.25">
      <c r="A3330">
        <v>3328</v>
      </c>
      <c r="B3330" s="3" t="s">
        <v>3328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57"/>
        <v>1.4638888888888888</v>
      </c>
      <c r="P3330" s="7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41822.57503472222</v>
      </c>
      <c r="T3330" s="10">
        <f t="shared" si="362"/>
        <v>41822.57503472222</v>
      </c>
      <c r="U3330" s="9">
        <f t="shared" si="363"/>
        <v>41825.041666666664</v>
      </c>
    </row>
    <row r="3331" spans="1:21" ht="45" hidden="1" x14ac:dyDescent="0.25">
      <c r="A3331">
        <v>3329</v>
      </c>
      <c r="B3331" s="3" t="s">
        <v>3329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64">E3331/D3331</f>
        <v>1.1679999999999999</v>
      </c>
      <c r="P3331" s="7">
        <f t="shared" ref="P3331:P3394" si="365">E3331/L3331</f>
        <v>44.92307692307692</v>
      </c>
      <c r="Q3331" t="str">
        <f t="shared" ref="Q3331:Q3394" si="366">LEFT(N:N,SEARCH("/",N3331)-1)</f>
        <v>theater</v>
      </c>
      <c r="R3331" t="str">
        <f t="shared" ref="R3331:R3394" si="367">RIGHT(N3331,LEN(N3331)-SEARCH("/",N3331))</f>
        <v>plays</v>
      </c>
      <c r="S3331" s="9">
        <f t="shared" ref="S3331:S3394" si="368">(((J3331/60)/60)/24)+DATE(1970,1,1)</f>
        <v>41837.323009259257</v>
      </c>
      <c r="T3331" s="10">
        <f t="shared" ref="T3331:T3394" si="369">S3331</f>
        <v>41837.323009259257</v>
      </c>
      <c r="U3331" s="9">
        <f t="shared" ref="U3331:U3394" si="370">(((I3331/60)/60)/24)+DATE(1970,1,1)</f>
        <v>41847.958333333336</v>
      </c>
    </row>
    <row r="3332" spans="1:21" ht="45" hidden="1" x14ac:dyDescent="0.25">
      <c r="A3332">
        <v>3330</v>
      </c>
      <c r="B3332" s="3" t="s">
        <v>3330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64"/>
        <v>1.0626666666666666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42065.887361111112</v>
      </c>
      <c r="T3332" s="10">
        <f t="shared" si="369"/>
        <v>42065.887361111112</v>
      </c>
      <c r="U3332" s="9">
        <f t="shared" si="370"/>
        <v>42095.845694444448</v>
      </c>
    </row>
    <row r="3333" spans="1:21" ht="60" hidden="1" x14ac:dyDescent="0.25">
      <c r="A3333">
        <v>3331</v>
      </c>
      <c r="B3333" s="3" t="s">
        <v>3331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64"/>
        <v>1.0451999999999999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42248.697754629626</v>
      </c>
      <c r="T3333" s="10">
        <f t="shared" si="369"/>
        <v>42248.697754629626</v>
      </c>
      <c r="U3333" s="9">
        <f t="shared" si="370"/>
        <v>42283.697754629626</v>
      </c>
    </row>
    <row r="3334" spans="1:21" ht="45" hidden="1" x14ac:dyDescent="0.25">
      <c r="A3334">
        <v>3332</v>
      </c>
      <c r="B3334" s="3" t="s">
        <v>3332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64"/>
        <v>1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41809.860300925924</v>
      </c>
      <c r="T3334" s="10">
        <f t="shared" si="369"/>
        <v>41809.860300925924</v>
      </c>
      <c r="U3334" s="9">
        <f t="shared" si="370"/>
        <v>41839.860300925924</v>
      </c>
    </row>
    <row r="3335" spans="1:21" ht="60" hidden="1" x14ac:dyDescent="0.25">
      <c r="A3335">
        <v>3333</v>
      </c>
      <c r="B3335" s="3" t="s">
        <v>3333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64"/>
        <v>1.0457142857142858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42148.676851851851</v>
      </c>
      <c r="T3335" s="10">
        <f t="shared" si="369"/>
        <v>42148.676851851851</v>
      </c>
      <c r="U3335" s="9">
        <f t="shared" si="370"/>
        <v>42170.676851851851</v>
      </c>
    </row>
    <row r="3336" spans="1:21" ht="45" hidden="1" x14ac:dyDescent="0.25">
      <c r="A3336">
        <v>3334</v>
      </c>
      <c r="B3336" s="3" t="s">
        <v>3334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64"/>
        <v>1.3862051149573753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42185.521087962959</v>
      </c>
      <c r="T3336" s="10">
        <f t="shared" si="369"/>
        <v>42185.521087962959</v>
      </c>
      <c r="U3336" s="9">
        <f t="shared" si="370"/>
        <v>42215.521087962959</v>
      </c>
    </row>
    <row r="3337" spans="1:21" ht="60" hidden="1" x14ac:dyDescent="0.25">
      <c r="A3337">
        <v>3335</v>
      </c>
      <c r="B3337" s="3" t="s">
        <v>3335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64"/>
        <v>1.0032000000000001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41827.674143518518</v>
      </c>
      <c r="T3337" s="10">
        <f t="shared" si="369"/>
        <v>41827.674143518518</v>
      </c>
      <c r="U3337" s="9">
        <f t="shared" si="370"/>
        <v>41854.958333333336</v>
      </c>
    </row>
    <row r="3338" spans="1:21" ht="45" hidden="1" x14ac:dyDescent="0.25">
      <c r="A3338">
        <v>3336</v>
      </c>
      <c r="B3338" s="3" t="s">
        <v>3336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64"/>
        <v>1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42437.398680555561</v>
      </c>
      <c r="T3338" s="10">
        <f t="shared" si="369"/>
        <v>42437.398680555561</v>
      </c>
      <c r="U3338" s="9">
        <f t="shared" si="370"/>
        <v>42465.35701388889</v>
      </c>
    </row>
    <row r="3339" spans="1:21" ht="45" hidden="1" x14ac:dyDescent="0.25">
      <c r="A3339">
        <v>3337</v>
      </c>
      <c r="B3339" s="3" t="s">
        <v>3337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64"/>
        <v>1.1020000000000001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41901.282025462962</v>
      </c>
      <c r="T3339" s="10">
        <f t="shared" si="369"/>
        <v>41901.282025462962</v>
      </c>
      <c r="U3339" s="9">
        <f t="shared" si="370"/>
        <v>41922.875</v>
      </c>
    </row>
    <row r="3340" spans="1:21" ht="30" hidden="1" x14ac:dyDescent="0.25">
      <c r="A3340">
        <v>3338</v>
      </c>
      <c r="B3340" s="3" t="s">
        <v>3338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64"/>
        <v>1.0218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42769.574999999997</v>
      </c>
      <c r="T3340" s="10">
        <f t="shared" si="369"/>
        <v>42769.574999999997</v>
      </c>
      <c r="U3340" s="9">
        <f t="shared" si="370"/>
        <v>42790.574999999997</v>
      </c>
    </row>
    <row r="3341" spans="1:21" ht="45" hidden="1" x14ac:dyDescent="0.25">
      <c r="A3341">
        <v>3339</v>
      </c>
      <c r="B3341" s="3" t="s">
        <v>3339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64"/>
        <v>1.0435000000000001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42549.665717592594</v>
      </c>
      <c r="T3341" s="10">
        <f t="shared" si="369"/>
        <v>42549.665717592594</v>
      </c>
      <c r="U3341" s="9">
        <f t="shared" si="370"/>
        <v>42579.665717592594</v>
      </c>
    </row>
    <row r="3342" spans="1:21" ht="60" hidden="1" x14ac:dyDescent="0.25">
      <c r="A3342">
        <v>3340</v>
      </c>
      <c r="B3342" s="3" t="s">
        <v>3340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64"/>
        <v>1.3816666666666666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42685.974004629628</v>
      </c>
      <c r="T3342" s="10">
        <f t="shared" si="369"/>
        <v>42685.974004629628</v>
      </c>
      <c r="U3342" s="9">
        <f t="shared" si="370"/>
        <v>42710.974004629628</v>
      </c>
    </row>
    <row r="3343" spans="1:21" ht="60" hidden="1" x14ac:dyDescent="0.25">
      <c r="A3343">
        <v>3341</v>
      </c>
      <c r="B3343" s="3" t="s">
        <v>3341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64"/>
        <v>1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42510.798854166671</v>
      </c>
      <c r="T3343" s="10">
        <f t="shared" si="369"/>
        <v>42510.798854166671</v>
      </c>
      <c r="U3343" s="9">
        <f t="shared" si="370"/>
        <v>42533.708333333328</v>
      </c>
    </row>
    <row r="3344" spans="1:21" ht="45" hidden="1" x14ac:dyDescent="0.25">
      <c r="A3344">
        <v>3342</v>
      </c>
      <c r="B3344" s="3" t="s">
        <v>3342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64"/>
        <v>1.0166666666666666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42062.296412037031</v>
      </c>
      <c r="T3344" s="10">
        <f t="shared" si="369"/>
        <v>42062.296412037031</v>
      </c>
      <c r="U3344" s="9">
        <f t="shared" si="370"/>
        <v>42095.207638888889</v>
      </c>
    </row>
    <row r="3345" spans="1:21" ht="45" hidden="1" x14ac:dyDescent="0.25">
      <c r="A3345">
        <v>3343</v>
      </c>
      <c r="B3345" s="3" t="s">
        <v>3343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64"/>
        <v>1.7142857142857142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42452.916481481487</v>
      </c>
      <c r="T3345" s="10">
        <f t="shared" si="369"/>
        <v>42452.916481481487</v>
      </c>
      <c r="U3345" s="9">
        <f t="shared" si="370"/>
        <v>42473.554166666669</v>
      </c>
    </row>
    <row r="3346" spans="1:21" ht="60" hidden="1" x14ac:dyDescent="0.25">
      <c r="A3346">
        <v>3344</v>
      </c>
      <c r="B3346" s="3" t="s">
        <v>3344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64"/>
        <v>1.0144444444444445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41851.200150462959</v>
      </c>
      <c r="T3346" s="10">
        <f t="shared" si="369"/>
        <v>41851.200150462959</v>
      </c>
      <c r="U3346" s="9">
        <f t="shared" si="370"/>
        <v>41881.200150462959</v>
      </c>
    </row>
    <row r="3347" spans="1:21" ht="60" hidden="1" x14ac:dyDescent="0.25">
      <c r="A3347">
        <v>3345</v>
      </c>
      <c r="B3347" s="3" t="s">
        <v>3345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64"/>
        <v>1.3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42053.106111111112</v>
      </c>
      <c r="T3347" s="10">
        <f t="shared" si="369"/>
        <v>42053.106111111112</v>
      </c>
      <c r="U3347" s="9">
        <f t="shared" si="370"/>
        <v>42112.025694444441</v>
      </c>
    </row>
    <row r="3348" spans="1:21" ht="60" hidden="1" x14ac:dyDescent="0.25">
      <c r="A3348">
        <v>3346</v>
      </c>
      <c r="B3348" s="3" t="s">
        <v>3346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64"/>
        <v>1.1000000000000001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42054.024421296301</v>
      </c>
      <c r="T3348" s="10">
        <f t="shared" si="369"/>
        <v>42054.024421296301</v>
      </c>
      <c r="U3348" s="9">
        <f t="shared" si="370"/>
        <v>42061.024421296301</v>
      </c>
    </row>
    <row r="3349" spans="1:21" ht="60" hidden="1" x14ac:dyDescent="0.25">
      <c r="A3349">
        <v>3347</v>
      </c>
      <c r="B3349" s="3" t="s">
        <v>3347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64"/>
        <v>1.1944999999999999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42484.551550925928</v>
      </c>
      <c r="T3349" s="10">
        <f t="shared" si="369"/>
        <v>42484.551550925928</v>
      </c>
      <c r="U3349" s="9">
        <f t="shared" si="370"/>
        <v>42498.875</v>
      </c>
    </row>
    <row r="3350" spans="1:21" ht="60" hidden="1" x14ac:dyDescent="0.25">
      <c r="A3350">
        <v>3348</v>
      </c>
      <c r="B3350" s="3" t="s">
        <v>3266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64"/>
        <v>1.002909090909091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42466.558796296296</v>
      </c>
      <c r="T3350" s="10">
        <f t="shared" si="369"/>
        <v>42466.558796296296</v>
      </c>
      <c r="U3350" s="9">
        <f t="shared" si="370"/>
        <v>42490.165972222225</v>
      </c>
    </row>
    <row r="3351" spans="1:21" ht="60" hidden="1" x14ac:dyDescent="0.25">
      <c r="A3351">
        <v>3349</v>
      </c>
      <c r="B3351" s="3" t="s">
        <v>3348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64"/>
        <v>1.534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42513.110787037032</v>
      </c>
      <c r="T3351" s="10">
        <f t="shared" si="369"/>
        <v>42513.110787037032</v>
      </c>
      <c r="U3351" s="9">
        <f t="shared" si="370"/>
        <v>42534.708333333328</v>
      </c>
    </row>
    <row r="3352" spans="1:21" ht="60" hidden="1" x14ac:dyDescent="0.25">
      <c r="A3352">
        <v>3350</v>
      </c>
      <c r="B3352" s="3" t="s">
        <v>3349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64"/>
        <v>1.0442857142857143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42302.701516203699</v>
      </c>
      <c r="T3352" s="10">
        <f t="shared" si="369"/>
        <v>42302.701516203699</v>
      </c>
      <c r="U3352" s="9">
        <f t="shared" si="370"/>
        <v>42337.958333333328</v>
      </c>
    </row>
    <row r="3353" spans="1:21" ht="60" hidden="1" x14ac:dyDescent="0.25">
      <c r="A3353">
        <v>3351</v>
      </c>
      <c r="B3353" s="3" t="s">
        <v>3350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64"/>
        <v>1.0109999999999999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41806.395428240743</v>
      </c>
      <c r="T3353" s="10">
        <f t="shared" si="369"/>
        <v>41806.395428240743</v>
      </c>
      <c r="U3353" s="9">
        <f t="shared" si="370"/>
        <v>41843.458333333336</v>
      </c>
    </row>
    <row r="3354" spans="1:21" ht="60" hidden="1" x14ac:dyDescent="0.25">
      <c r="A3354">
        <v>3352</v>
      </c>
      <c r="B3354" s="3" t="s">
        <v>3351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64"/>
        <v>1.0751999999999999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42495.992800925931</v>
      </c>
      <c r="T3354" s="10">
        <f t="shared" si="369"/>
        <v>42495.992800925931</v>
      </c>
      <c r="U3354" s="9">
        <f t="shared" si="370"/>
        <v>42552.958333333328</v>
      </c>
    </row>
    <row r="3355" spans="1:21" ht="60" hidden="1" x14ac:dyDescent="0.25">
      <c r="A3355">
        <v>3353</v>
      </c>
      <c r="B3355" s="3" t="s">
        <v>3352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64"/>
        <v>3.15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42479.432291666672</v>
      </c>
      <c r="T3355" s="10">
        <f t="shared" si="369"/>
        <v>42479.432291666672</v>
      </c>
      <c r="U3355" s="9">
        <f t="shared" si="370"/>
        <v>42492.958333333328</v>
      </c>
    </row>
    <row r="3356" spans="1:21" ht="45" hidden="1" x14ac:dyDescent="0.25">
      <c r="A3356">
        <v>3354</v>
      </c>
      <c r="B3356" s="3" t="s">
        <v>3353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64"/>
        <v>1.0193333333333334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42270.7269212963</v>
      </c>
      <c r="T3356" s="10">
        <f t="shared" si="369"/>
        <v>42270.7269212963</v>
      </c>
      <c r="U3356" s="9">
        <f t="shared" si="370"/>
        <v>42306.167361111111</v>
      </c>
    </row>
    <row r="3357" spans="1:21" ht="45" hidden="1" x14ac:dyDescent="0.25">
      <c r="A3357">
        <v>3355</v>
      </c>
      <c r="B3357" s="3" t="s">
        <v>3354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64"/>
        <v>1.2628571428571429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42489.619525462964</v>
      </c>
      <c r="T3357" s="10">
        <f t="shared" si="369"/>
        <v>42489.619525462964</v>
      </c>
      <c r="U3357" s="9">
        <f t="shared" si="370"/>
        <v>42500.470138888893</v>
      </c>
    </row>
    <row r="3358" spans="1:21" ht="60" hidden="1" x14ac:dyDescent="0.25">
      <c r="A3358">
        <v>3356</v>
      </c>
      <c r="B3358" s="3" t="s">
        <v>3355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64"/>
        <v>1.014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42536.815648148149</v>
      </c>
      <c r="T3358" s="10">
        <f t="shared" si="369"/>
        <v>42536.815648148149</v>
      </c>
      <c r="U3358" s="9">
        <f t="shared" si="370"/>
        <v>42566.815648148149</v>
      </c>
    </row>
    <row r="3359" spans="1:21" ht="60" hidden="1" x14ac:dyDescent="0.25">
      <c r="A3359">
        <v>3357</v>
      </c>
      <c r="B3359" s="3" t="s">
        <v>3356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64"/>
        <v>1.01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41822.417939814812</v>
      </c>
      <c r="T3359" s="10">
        <f t="shared" si="369"/>
        <v>41822.417939814812</v>
      </c>
      <c r="U3359" s="9">
        <f t="shared" si="370"/>
        <v>41852.417939814812</v>
      </c>
    </row>
    <row r="3360" spans="1:21" ht="45" hidden="1" x14ac:dyDescent="0.25">
      <c r="A3360">
        <v>3358</v>
      </c>
      <c r="B3360" s="3" t="s">
        <v>3357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64"/>
        <v>1.0299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41932.311099537037</v>
      </c>
      <c r="T3360" s="10">
        <f t="shared" si="369"/>
        <v>41932.311099537037</v>
      </c>
      <c r="U3360" s="9">
        <f t="shared" si="370"/>
        <v>41962.352766203709</v>
      </c>
    </row>
    <row r="3361" spans="1:21" ht="45" hidden="1" x14ac:dyDescent="0.25">
      <c r="A3361">
        <v>3359</v>
      </c>
      <c r="B3361" s="3" t="s">
        <v>3358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64"/>
        <v>1.0625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42746.057106481487</v>
      </c>
      <c r="T3361" s="10">
        <f t="shared" si="369"/>
        <v>42746.057106481487</v>
      </c>
      <c r="U3361" s="9">
        <f t="shared" si="370"/>
        <v>42791.057106481487</v>
      </c>
    </row>
    <row r="3362" spans="1:21" ht="30" hidden="1" x14ac:dyDescent="0.25">
      <c r="A3362">
        <v>3360</v>
      </c>
      <c r="B3362" s="3" t="s">
        <v>3359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64"/>
        <v>1.0137777777777779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42697.082673611112</v>
      </c>
      <c r="T3362" s="10">
        <f t="shared" si="369"/>
        <v>42697.082673611112</v>
      </c>
      <c r="U3362" s="9">
        <f t="shared" si="370"/>
        <v>42718.665972222225</v>
      </c>
    </row>
    <row r="3363" spans="1:21" ht="60" hidden="1" x14ac:dyDescent="0.25">
      <c r="A3363">
        <v>3361</v>
      </c>
      <c r="B3363" s="3" t="s">
        <v>3360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64"/>
        <v>1.1346000000000001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41866.025347222225</v>
      </c>
      <c r="T3363" s="10">
        <f t="shared" si="369"/>
        <v>41866.025347222225</v>
      </c>
      <c r="U3363" s="9">
        <f t="shared" si="370"/>
        <v>41883.665972222225</v>
      </c>
    </row>
    <row r="3364" spans="1:21" ht="45" hidden="1" x14ac:dyDescent="0.25">
      <c r="A3364">
        <v>3362</v>
      </c>
      <c r="B3364" s="3" t="s">
        <v>3361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64"/>
        <v>2.1800000000000002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42056.091631944444</v>
      </c>
      <c r="T3364" s="10">
        <f t="shared" si="369"/>
        <v>42056.091631944444</v>
      </c>
      <c r="U3364" s="9">
        <f t="shared" si="370"/>
        <v>42070.204861111109</v>
      </c>
    </row>
    <row r="3365" spans="1:21" ht="60" hidden="1" x14ac:dyDescent="0.25">
      <c r="A3365">
        <v>3363</v>
      </c>
      <c r="B3365" s="3" t="s">
        <v>3362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64"/>
        <v>1.0141935483870967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41851.771354166667</v>
      </c>
      <c r="T3365" s="10">
        <f t="shared" si="369"/>
        <v>41851.771354166667</v>
      </c>
      <c r="U3365" s="9">
        <f t="shared" si="370"/>
        <v>41870.666666666664</v>
      </c>
    </row>
    <row r="3366" spans="1:21" ht="60" hidden="1" x14ac:dyDescent="0.25">
      <c r="A3366">
        <v>3364</v>
      </c>
      <c r="B3366" s="3" t="s">
        <v>3363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64"/>
        <v>1.0593333333333332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42422.977418981478</v>
      </c>
      <c r="T3366" s="10">
        <f t="shared" si="369"/>
        <v>42422.977418981478</v>
      </c>
      <c r="U3366" s="9">
        <f t="shared" si="370"/>
        <v>42444.875</v>
      </c>
    </row>
    <row r="3367" spans="1:21" ht="60" hidden="1" x14ac:dyDescent="0.25">
      <c r="A3367">
        <v>3365</v>
      </c>
      <c r="B3367" s="3" t="s">
        <v>3364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64"/>
        <v>1.04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42321.101759259262</v>
      </c>
      <c r="T3367" s="10">
        <f t="shared" si="369"/>
        <v>42321.101759259262</v>
      </c>
      <c r="U3367" s="9">
        <f t="shared" si="370"/>
        <v>42351.101759259262</v>
      </c>
    </row>
    <row r="3368" spans="1:21" ht="45" hidden="1" x14ac:dyDescent="0.25">
      <c r="A3368">
        <v>3366</v>
      </c>
      <c r="B3368" s="3" t="s">
        <v>3365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64"/>
        <v>2.21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42107.067557870367</v>
      </c>
      <c r="T3368" s="10">
        <f t="shared" si="369"/>
        <v>42107.067557870367</v>
      </c>
      <c r="U3368" s="9">
        <f t="shared" si="370"/>
        <v>42137.067557870367</v>
      </c>
    </row>
    <row r="3369" spans="1:21" ht="60" hidden="1" x14ac:dyDescent="0.25">
      <c r="A3369">
        <v>3367</v>
      </c>
      <c r="B3369" s="3" t="s">
        <v>3366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64"/>
        <v>1.1866666666666668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42192.933958333335</v>
      </c>
      <c r="T3369" s="10">
        <f t="shared" si="369"/>
        <v>42192.933958333335</v>
      </c>
      <c r="U3369" s="9">
        <f t="shared" si="370"/>
        <v>42217.933958333335</v>
      </c>
    </row>
    <row r="3370" spans="1:21" ht="45" hidden="1" x14ac:dyDescent="0.25">
      <c r="A3370">
        <v>3368</v>
      </c>
      <c r="B3370" s="3" t="s">
        <v>3367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64"/>
        <v>1.046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41969.199756944443</v>
      </c>
      <c r="T3370" s="10">
        <f t="shared" si="369"/>
        <v>41969.199756944443</v>
      </c>
      <c r="U3370" s="9">
        <f t="shared" si="370"/>
        <v>42005.208333333328</v>
      </c>
    </row>
    <row r="3371" spans="1:21" ht="45" hidden="1" x14ac:dyDescent="0.25">
      <c r="A3371">
        <v>3369</v>
      </c>
      <c r="B3371" s="3" t="s">
        <v>3368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64"/>
        <v>1.0389999999999999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42690.041435185187</v>
      </c>
      <c r="T3371" s="10">
        <f t="shared" si="369"/>
        <v>42690.041435185187</v>
      </c>
      <c r="U3371" s="9">
        <f t="shared" si="370"/>
        <v>42750.041435185187</v>
      </c>
    </row>
    <row r="3372" spans="1:21" ht="30" hidden="1" x14ac:dyDescent="0.25">
      <c r="A3372">
        <v>3370</v>
      </c>
      <c r="B3372" s="3" t="s">
        <v>3369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64"/>
        <v>1.1773333333333333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42690.334317129629</v>
      </c>
      <c r="T3372" s="10">
        <f t="shared" si="369"/>
        <v>42690.334317129629</v>
      </c>
      <c r="U3372" s="9">
        <f t="shared" si="370"/>
        <v>42721.333333333328</v>
      </c>
    </row>
    <row r="3373" spans="1:21" ht="45" hidden="1" x14ac:dyDescent="0.25">
      <c r="A3373">
        <v>3371</v>
      </c>
      <c r="B3373" s="3" t="s">
        <v>3370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64"/>
        <v>1.385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42312.874594907407</v>
      </c>
      <c r="T3373" s="10">
        <f t="shared" si="369"/>
        <v>42312.874594907407</v>
      </c>
      <c r="U3373" s="9">
        <f t="shared" si="370"/>
        <v>42340.874594907407</v>
      </c>
    </row>
    <row r="3374" spans="1:21" ht="45" hidden="1" x14ac:dyDescent="0.25">
      <c r="A3374">
        <v>3372</v>
      </c>
      <c r="B3374" s="3" t="s">
        <v>3371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64"/>
        <v>1.0349999999999999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41855.548101851848</v>
      </c>
      <c r="T3374" s="10">
        <f t="shared" si="369"/>
        <v>41855.548101851848</v>
      </c>
      <c r="U3374" s="9">
        <f t="shared" si="370"/>
        <v>41876.207638888889</v>
      </c>
    </row>
    <row r="3375" spans="1:21" ht="60" hidden="1" x14ac:dyDescent="0.25">
      <c r="A3375">
        <v>3373</v>
      </c>
      <c r="B3375" s="3" t="s">
        <v>3372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64"/>
        <v>1.0024999999999999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42179.854629629626</v>
      </c>
      <c r="T3375" s="10">
        <f t="shared" si="369"/>
        <v>42179.854629629626</v>
      </c>
      <c r="U3375" s="9">
        <f t="shared" si="370"/>
        <v>42203.666666666672</v>
      </c>
    </row>
    <row r="3376" spans="1:21" ht="45" hidden="1" x14ac:dyDescent="0.25">
      <c r="A3376">
        <v>3374</v>
      </c>
      <c r="B3376" s="3" t="s">
        <v>3373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64"/>
        <v>1.0657142857142856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42275.731666666667</v>
      </c>
      <c r="T3376" s="10">
        <f t="shared" si="369"/>
        <v>42275.731666666667</v>
      </c>
      <c r="U3376" s="9">
        <f t="shared" si="370"/>
        <v>42305.731666666667</v>
      </c>
    </row>
    <row r="3377" spans="1:21" ht="45" hidden="1" x14ac:dyDescent="0.25">
      <c r="A3377">
        <v>3375</v>
      </c>
      <c r="B3377" s="3" t="s">
        <v>3374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64"/>
        <v>1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41765.610798611109</v>
      </c>
      <c r="T3377" s="10">
        <f t="shared" si="369"/>
        <v>41765.610798611109</v>
      </c>
      <c r="U3377" s="9">
        <f t="shared" si="370"/>
        <v>41777.610798611109</v>
      </c>
    </row>
    <row r="3378" spans="1:21" ht="60" hidden="1" x14ac:dyDescent="0.25">
      <c r="A3378">
        <v>3376</v>
      </c>
      <c r="B3378" s="3" t="s">
        <v>3375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64"/>
        <v>1.0001249999999999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42059.701319444444</v>
      </c>
      <c r="T3378" s="10">
        <f t="shared" si="369"/>
        <v>42059.701319444444</v>
      </c>
      <c r="U3378" s="9">
        <f t="shared" si="370"/>
        <v>42119.659652777773</v>
      </c>
    </row>
    <row r="3379" spans="1:21" ht="60" hidden="1" x14ac:dyDescent="0.25">
      <c r="A3379">
        <v>3377</v>
      </c>
      <c r="B3379" s="3" t="s">
        <v>3376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64"/>
        <v>1.0105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42053.732627314821</v>
      </c>
      <c r="T3379" s="10">
        <f t="shared" si="369"/>
        <v>42053.732627314821</v>
      </c>
      <c r="U3379" s="9">
        <f t="shared" si="370"/>
        <v>42083.705555555556</v>
      </c>
    </row>
    <row r="3380" spans="1:21" ht="60" hidden="1" x14ac:dyDescent="0.25">
      <c r="A3380">
        <v>3378</v>
      </c>
      <c r="B3380" s="3" t="s">
        <v>3377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64"/>
        <v>1.0763636363636364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41858.355393518519</v>
      </c>
      <c r="T3380" s="10">
        <f t="shared" si="369"/>
        <v>41858.355393518519</v>
      </c>
      <c r="U3380" s="9">
        <f t="shared" si="370"/>
        <v>41882.547222222223</v>
      </c>
    </row>
    <row r="3381" spans="1:21" ht="60" hidden="1" x14ac:dyDescent="0.25">
      <c r="A3381">
        <v>3379</v>
      </c>
      <c r="B3381" s="3" t="s">
        <v>3378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64"/>
        <v>1.0365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42225.513888888891</v>
      </c>
      <c r="T3381" s="10">
        <f t="shared" si="369"/>
        <v>42225.513888888891</v>
      </c>
      <c r="U3381" s="9">
        <f t="shared" si="370"/>
        <v>42242.958333333328</v>
      </c>
    </row>
    <row r="3382" spans="1:21" ht="60" hidden="1" x14ac:dyDescent="0.25">
      <c r="A3382">
        <v>3380</v>
      </c>
      <c r="B3382" s="3" t="s">
        <v>3379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64"/>
        <v>1.0443333333333333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41937.95344907407</v>
      </c>
      <c r="T3382" s="10">
        <f t="shared" si="369"/>
        <v>41937.95344907407</v>
      </c>
      <c r="U3382" s="9">
        <f t="shared" si="370"/>
        <v>41972.995115740734</v>
      </c>
    </row>
    <row r="3383" spans="1:21" ht="60" hidden="1" x14ac:dyDescent="0.25">
      <c r="A3383">
        <v>3381</v>
      </c>
      <c r="B3383" s="3" t="s">
        <v>3380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64"/>
        <v>1.0225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42044.184988425928</v>
      </c>
      <c r="T3383" s="10">
        <f t="shared" si="369"/>
        <v>42044.184988425928</v>
      </c>
      <c r="U3383" s="9">
        <f t="shared" si="370"/>
        <v>42074.143321759257</v>
      </c>
    </row>
    <row r="3384" spans="1:21" ht="60" hidden="1" x14ac:dyDescent="0.25">
      <c r="A3384">
        <v>3382</v>
      </c>
      <c r="B3384" s="3" t="s">
        <v>3381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64"/>
        <v>1.0074285714285713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42559.431203703702</v>
      </c>
      <c r="T3384" s="10">
        <f t="shared" si="369"/>
        <v>42559.431203703702</v>
      </c>
      <c r="U3384" s="9">
        <f t="shared" si="370"/>
        <v>42583.957638888889</v>
      </c>
    </row>
    <row r="3385" spans="1:21" ht="60" hidden="1" x14ac:dyDescent="0.25">
      <c r="A3385">
        <v>3383</v>
      </c>
      <c r="B3385" s="3" t="s">
        <v>3382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64"/>
        <v>1.1171428571428572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42524.782638888893</v>
      </c>
      <c r="T3385" s="10">
        <f t="shared" si="369"/>
        <v>42524.782638888893</v>
      </c>
      <c r="U3385" s="9">
        <f t="shared" si="370"/>
        <v>42544.782638888893</v>
      </c>
    </row>
    <row r="3386" spans="1:21" ht="60" hidden="1" x14ac:dyDescent="0.25">
      <c r="A3386">
        <v>3384</v>
      </c>
      <c r="B3386" s="3" t="s">
        <v>3383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64"/>
        <v>1.0001100000000001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42292.087592592594</v>
      </c>
      <c r="T3386" s="10">
        <f t="shared" si="369"/>
        <v>42292.087592592594</v>
      </c>
      <c r="U3386" s="9">
        <f t="shared" si="370"/>
        <v>42329.125</v>
      </c>
    </row>
    <row r="3387" spans="1:21" ht="60" hidden="1" x14ac:dyDescent="0.25">
      <c r="A3387">
        <v>3385</v>
      </c>
      <c r="B3387" s="3" t="s">
        <v>3384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64"/>
        <v>1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41953.8675</v>
      </c>
      <c r="T3387" s="10">
        <f t="shared" si="369"/>
        <v>41953.8675</v>
      </c>
      <c r="U3387" s="9">
        <f t="shared" si="370"/>
        <v>41983.8675</v>
      </c>
    </row>
    <row r="3388" spans="1:21" ht="60" hidden="1" x14ac:dyDescent="0.25">
      <c r="A3388">
        <v>3386</v>
      </c>
      <c r="B3388" s="3" t="s">
        <v>3385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64"/>
        <v>1.05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41946.644745370373</v>
      </c>
      <c r="T3388" s="10">
        <f t="shared" si="369"/>
        <v>41946.644745370373</v>
      </c>
      <c r="U3388" s="9">
        <f t="shared" si="370"/>
        <v>41976.644745370373</v>
      </c>
    </row>
    <row r="3389" spans="1:21" ht="60" hidden="1" x14ac:dyDescent="0.25">
      <c r="A3389">
        <v>3387</v>
      </c>
      <c r="B3389" s="3" t="s">
        <v>3386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64"/>
        <v>1.1686666666666667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41947.762592592589</v>
      </c>
      <c r="T3389" s="10">
        <f t="shared" si="369"/>
        <v>41947.762592592589</v>
      </c>
      <c r="U3389" s="9">
        <f t="shared" si="370"/>
        <v>41987.762592592597</v>
      </c>
    </row>
    <row r="3390" spans="1:21" ht="60" hidden="1" x14ac:dyDescent="0.25">
      <c r="A3390">
        <v>3388</v>
      </c>
      <c r="B3390" s="3" t="s">
        <v>3387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64"/>
        <v>1.038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42143.461122685185</v>
      </c>
      <c r="T3390" s="10">
        <f t="shared" si="369"/>
        <v>42143.461122685185</v>
      </c>
      <c r="U3390" s="9">
        <f t="shared" si="370"/>
        <v>42173.461122685185</v>
      </c>
    </row>
    <row r="3391" spans="1:21" ht="45" hidden="1" x14ac:dyDescent="0.25">
      <c r="A3391">
        <v>3389</v>
      </c>
      <c r="B3391" s="3" t="s">
        <v>3388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64"/>
        <v>1.145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42494.563449074078</v>
      </c>
      <c r="T3391" s="10">
        <f t="shared" si="369"/>
        <v>42494.563449074078</v>
      </c>
      <c r="U3391" s="9">
        <f t="shared" si="370"/>
        <v>42524.563449074078</v>
      </c>
    </row>
    <row r="3392" spans="1:21" ht="60" hidden="1" x14ac:dyDescent="0.25">
      <c r="A3392">
        <v>3390</v>
      </c>
      <c r="B3392" s="3" t="s">
        <v>3389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64"/>
        <v>1.024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41815.774826388886</v>
      </c>
      <c r="T3392" s="10">
        <f t="shared" si="369"/>
        <v>41815.774826388886</v>
      </c>
      <c r="U3392" s="9">
        <f t="shared" si="370"/>
        <v>41830.774826388886</v>
      </c>
    </row>
    <row r="3393" spans="1:21" ht="60" hidden="1" x14ac:dyDescent="0.25">
      <c r="A3393">
        <v>3391</v>
      </c>
      <c r="B3393" s="3" t="s">
        <v>3390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64"/>
        <v>2.23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41830.545694444445</v>
      </c>
      <c r="T3393" s="10">
        <f t="shared" si="369"/>
        <v>41830.545694444445</v>
      </c>
      <c r="U3393" s="9">
        <f t="shared" si="370"/>
        <v>41859.936111111114</v>
      </c>
    </row>
    <row r="3394" spans="1:21" ht="60" hidden="1" x14ac:dyDescent="0.25">
      <c r="A3394">
        <v>3392</v>
      </c>
      <c r="B3394" s="3" t="s">
        <v>3391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64"/>
        <v>1</v>
      </c>
      <c r="P3394" s="7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42446.845543981486</v>
      </c>
      <c r="T3394" s="10">
        <f t="shared" si="369"/>
        <v>42446.845543981486</v>
      </c>
      <c r="U3394" s="9">
        <f t="shared" si="370"/>
        <v>42496.845543981486</v>
      </c>
    </row>
    <row r="3395" spans="1:21" ht="45" hidden="1" x14ac:dyDescent="0.25">
      <c r="A3395">
        <v>3393</v>
      </c>
      <c r="B3395" s="3" t="s">
        <v>3392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71">E3395/D3395</f>
        <v>1.0580000000000001</v>
      </c>
      <c r="P3395" s="7">
        <f t="shared" ref="P3395:P3458" si="372">E3395/L3395</f>
        <v>36.06818181818182</v>
      </c>
      <c r="Q3395" t="str">
        <f t="shared" ref="Q3395:Q3458" si="373">LEFT(N:N,SEARCH("/",N3395)-1)</f>
        <v>theater</v>
      </c>
      <c r="R3395" t="str">
        <f t="shared" ref="R3395:R3458" si="374">RIGHT(N3395,LEN(N3395)-SEARCH("/",N3395))</f>
        <v>plays</v>
      </c>
      <c r="S3395" s="9">
        <f t="shared" ref="S3395:S3458" si="375">(((J3395/60)/60)/24)+DATE(1970,1,1)</f>
        <v>41923.921643518523</v>
      </c>
      <c r="T3395" s="10">
        <f t="shared" ref="T3395:T3458" si="376">S3395</f>
        <v>41923.921643518523</v>
      </c>
      <c r="U3395" s="9">
        <f t="shared" ref="U3395:U3458" si="377">(((I3395/60)/60)/24)+DATE(1970,1,1)</f>
        <v>41949.031944444447</v>
      </c>
    </row>
    <row r="3396" spans="1:21" ht="60" hidden="1" x14ac:dyDescent="0.25">
      <c r="A3396">
        <v>3394</v>
      </c>
      <c r="B3396" s="3" t="s">
        <v>3393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71"/>
        <v>1.4236363636363636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41817.59542824074</v>
      </c>
      <c r="T3396" s="10">
        <f t="shared" si="376"/>
        <v>41817.59542824074</v>
      </c>
      <c r="U3396" s="9">
        <f t="shared" si="377"/>
        <v>41847.59542824074</v>
      </c>
    </row>
    <row r="3397" spans="1:21" ht="30" hidden="1" x14ac:dyDescent="0.25">
      <c r="A3397">
        <v>3395</v>
      </c>
      <c r="B3397" s="3" t="s">
        <v>3394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71"/>
        <v>1.84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42140.712314814817</v>
      </c>
      <c r="T3397" s="10">
        <f t="shared" si="376"/>
        <v>42140.712314814817</v>
      </c>
      <c r="U3397" s="9">
        <f t="shared" si="377"/>
        <v>42154.756944444445</v>
      </c>
    </row>
    <row r="3398" spans="1:21" ht="45" hidden="1" x14ac:dyDescent="0.25">
      <c r="A3398">
        <v>3396</v>
      </c>
      <c r="B3398" s="3" t="s">
        <v>3395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71"/>
        <v>1.0433333333333332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41764.44663194444</v>
      </c>
      <c r="T3398" s="10">
        <f t="shared" si="376"/>
        <v>41764.44663194444</v>
      </c>
      <c r="U3398" s="9">
        <f t="shared" si="377"/>
        <v>41791.165972222225</v>
      </c>
    </row>
    <row r="3399" spans="1:21" ht="30" hidden="1" x14ac:dyDescent="0.25">
      <c r="A3399">
        <v>3397</v>
      </c>
      <c r="B3399" s="3" t="s">
        <v>3396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71"/>
        <v>1.1200000000000001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42378.478344907402</v>
      </c>
      <c r="T3399" s="10">
        <f t="shared" si="376"/>
        <v>42378.478344907402</v>
      </c>
      <c r="U3399" s="9">
        <f t="shared" si="377"/>
        <v>42418.916666666672</v>
      </c>
    </row>
    <row r="3400" spans="1:21" ht="60" hidden="1" x14ac:dyDescent="0.25">
      <c r="A3400">
        <v>3398</v>
      </c>
      <c r="B3400" s="3" t="s">
        <v>3397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71"/>
        <v>1.1107499999999999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41941.75203703704</v>
      </c>
      <c r="T3400" s="10">
        <f t="shared" si="376"/>
        <v>41941.75203703704</v>
      </c>
      <c r="U3400" s="9">
        <f t="shared" si="377"/>
        <v>41964.708333333328</v>
      </c>
    </row>
    <row r="3401" spans="1:21" ht="45" hidden="1" x14ac:dyDescent="0.25">
      <c r="A3401">
        <v>3399</v>
      </c>
      <c r="B3401" s="3" t="s">
        <v>3398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71"/>
        <v>1.0375000000000001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42026.920428240745</v>
      </c>
      <c r="T3401" s="10">
        <f t="shared" si="376"/>
        <v>42026.920428240745</v>
      </c>
      <c r="U3401" s="9">
        <f t="shared" si="377"/>
        <v>42056.920428240745</v>
      </c>
    </row>
    <row r="3402" spans="1:21" ht="60" hidden="1" x14ac:dyDescent="0.25">
      <c r="A3402">
        <v>3400</v>
      </c>
      <c r="B3402" s="3" t="s">
        <v>3399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71"/>
        <v>1.0041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41834.953865740739</v>
      </c>
      <c r="T3402" s="10">
        <f t="shared" si="376"/>
        <v>41834.953865740739</v>
      </c>
      <c r="U3402" s="9">
        <f t="shared" si="377"/>
        <v>41879.953865740739</v>
      </c>
    </row>
    <row r="3403" spans="1:21" ht="60" hidden="1" x14ac:dyDescent="0.25">
      <c r="A3403">
        <v>3401</v>
      </c>
      <c r="B3403" s="3" t="s">
        <v>3400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71"/>
        <v>1.0186206896551724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42193.723912037036</v>
      </c>
      <c r="T3403" s="10">
        <f t="shared" si="376"/>
        <v>42193.723912037036</v>
      </c>
      <c r="U3403" s="9">
        <f t="shared" si="377"/>
        <v>42223.723912037036</v>
      </c>
    </row>
    <row r="3404" spans="1:21" ht="45" hidden="1" x14ac:dyDescent="0.25">
      <c r="A3404">
        <v>3402</v>
      </c>
      <c r="B3404" s="3" t="s">
        <v>3401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71"/>
        <v>1.0976666666666666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42290.61855324074</v>
      </c>
      <c r="T3404" s="10">
        <f t="shared" si="376"/>
        <v>42290.61855324074</v>
      </c>
      <c r="U3404" s="9">
        <f t="shared" si="377"/>
        <v>42320.104861111111</v>
      </c>
    </row>
    <row r="3405" spans="1:21" ht="45" hidden="1" x14ac:dyDescent="0.25">
      <c r="A3405">
        <v>3403</v>
      </c>
      <c r="B3405" s="3" t="s">
        <v>3402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71"/>
        <v>1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42150.462083333332</v>
      </c>
      <c r="T3405" s="10">
        <f t="shared" si="376"/>
        <v>42150.462083333332</v>
      </c>
      <c r="U3405" s="9">
        <f t="shared" si="377"/>
        <v>42180.462083333332</v>
      </c>
    </row>
    <row r="3406" spans="1:21" ht="60" hidden="1" x14ac:dyDescent="0.25">
      <c r="A3406">
        <v>3404</v>
      </c>
      <c r="B3406" s="3" t="s">
        <v>3403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71"/>
        <v>1.22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42152.503495370373</v>
      </c>
      <c r="T3406" s="10">
        <f t="shared" si="376"/>
        <v>42152.503495370373</v>
      </c>
      <c r="U3406" s="9">
        <f t="shared" si="377"/>
        <v>42172.503495370373</v>
      </c>
    </row>
    <row r="3407" spans="1:21" ht="45" hidden="1" x14ac:dyDescent="0.25">
      <c r="A3407">
        <v>3405</v>
      </c>
      <c r="B3407" s="3" t="s">
        <v>3404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71"/>
        <v>1.3757142857142857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42410.017199074078</v>
      </c>
      <c r="T3407" s="10">
        <f t="shared" si="376"/>
        <v>42410.017199074078</v>
      </c>
      <c r="U3407" s="9">
        <f t="shared" si="377"/>
        <v>42430.999305555553</v>
      </c>
    </row>
    <row r="3408" spans="1:21" ht="45" hidden="1" x14ac:dyDescent="0.25">
      <c r="A3408">
        <v>3406</v>
      </c>
      <c r="B3408" s="3" t="s">
        <v>3405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71"/>
        <v>1.0031000000000001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41791.492777777778</v>
      </c>
      <c r="T3408" s="10">
        <f t="shared" si="376"/>
        <v>41791.492777777778</v>
      </c>
      <c r="U3408" s="9">
        <f t="shared" si="377"/>
        <v>41836.492777777778</v>
      </c>
    </row>
    <row r="3409" spans="1:21" ht="60" hidden="1" x14ac:dyDescent="0.25">
      <c r="A3409">
        <v>3407</v>
      </c>
      <c r="B3409" s="3" t="s">
        <v>3406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71"/>
        <v>1.071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41796.422326388885</v>
      </c>
      <c r="T3409" s="10">
        <f t="shared" si="376"/>
        <v>41796.422326388885</v>
      </c>
      <c r="U3409" s="9">
        <f t="shared" si="377"/>
        <v>41826.422326388885</v>
      </c>
    </row>
    <row r="3410" spans="1:21" ht="45" hidden="1" x14ac:dyDescent="0.25">
      <c r="A3410">
        <v>3408</v>
      </c>
      <c r="B3410" s="3" t="s">
        <v>3407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71"/>
        <v>2.11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41808.991944444446</v>
      </c>
      <c r="T3410" s="10">
        <f t="shared" si="376"/>
        <v>41808.991944444446</v>
      </c>
      <c r="U3410" s="9">
        <f t="shared" si="377"/>
        <v>41838.991944444446</v>
      </c>
    </row>
    <row r="3411" spans="1:21" ht="45" hidden="1" x14ac:dyDescent="0.25">
      <c r="A3411">
        <v>3409</v>
      </c>
      <c r="B3411" s="3" t="s">
        <v>3408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71"/>
        <v>1.236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42544.814328703709</v>
      </c>
      <c r="T3411" s="10">
        <f t="shared" si="376"/>
        <v>42544.814328703709</v>
      </c>
      <c r="U3411" s="9">
        <f t="shared" si="377"/>
        <v>42582.873611111107</v>
      </c>
    </row>
    <row r="3412" spans="1:21" ht="60" hidden="1" x14ac:dyDescent="0.25">
      <c r="A3412">
        <v>3410</v>
      </c>
      <c r="B3412" s="3" t="s">
        <v>3409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71"/>
        <v>1.085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42500.041550925926</v>
      </c>
      <c r="T3412" s="10">
        <f t="shared" si="376"/>
        <v>42500.041550925926</v>
      </c>
      <c r="U3412" s="9">
        <f t="shared" si="377"/>
        <v>42527.291666666672</v>
      </c>
    </row>
    <row r="3413" spans="1:21" ht="60" hidden="1" x14ac:dyDescent="0.25">
      <c r="A3413">
        <v>3411</v>
      </c>
      <c r="B3413" s="3" t="s">
        <v>3410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71"/>
        <v>1.0356666666666667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42265.022824074069</v>
      </c>
      <c r="T3413" s="10">
        <f t="shared" si="376"/>
        <v>42265.022824074069</v>
      </c>
      <c r="U3413" s="9">
        <f t="shared" si="377"/>
        <v>42285.022824074069</v>
      </c>
    </row>
    <row r="3414" spans="1:21" ht="45" hidden="1" x14ac:dyDescent="0.25">
      <c r="A3414">
        <v>3412</v>
      </c>
      <c r="B3414" s="3" t="s">
        <v>3411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71"/>
        <v>1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41879.959050925929</v>
      </c>
      <c r="T3414" s="10">
        <f t="shared" si="376"/>
        <v>41879.959050925929</v>
      </c>
      <c r="U3414" s="9">
        <f t="shared" si="377"/>
        <v>41909.959050925929</v>
      </c>
    </row>
    <row r="3415" spans="1:21" ht="60" hidden="1" x14ac:dyDescent="0.25">
      <c r="A3415">
        <v>3413</v>
      </c>
      <c r="B3415" s="3" t="s">
        <v>3412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71"/>
        <v>1.3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42053.733078703706</v>
      </c>
      <c r="T3415" s="10">
        <f t="shared" si="376"/>
        <v>42053.733078703706</v>
      </c>
      <c r="U3415" s="9">
        <f t="shared" si="377"/>
        <v>42063.207638888889</v>
      </c>
    </row>
    <row r="3416" spans="1:21" ht="45" hidden="1" x14ac:dyDescent="0.25">
      <c r="A3416">
        <v>3414</v>
      </c>
      <c r="B3416" s="3" t="s">
        <v>3413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71"/>
        <v>1.0349999999999999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42675.832465277781</v>
      </c>
      <c r="T3416" s="10">
        <f t="shared" si="376"/>
        <v>42675.832465277781</v>
      </c>
      <c r="U3416" s="9">
        <f t="shared" si="377"/>
        <v>42705.332638888889</v>
      </c>
    </row>
    <row r="3417" spans="1:21" ht="45" hidden="1" x14ac:dyDescent="0.25">
      <c r="A3417">
        <v>3415</v>
      </c>
      <c r="B3417" s="3" t="s">
        <v>3414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71"/>
        <v>1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42467.144166666665</v>
      </c>
      <c r="T3417" s="10">
        <f t="shared" si="376"/>
        <v>42467.144166666665</v>
      </c>
      <c r="U3417" s="9">
        <f t="shared" si="377"/>
        <v>42477.979166666672</v>
      </c>
    </row>
    <row r="3418" spans="1:21" ht="60" hidden="1" x14ac:dyDescent="0.25">
      <c r="A3418">
        <v>3416</v>
      </c>
      <c r="B3418" s="3" t="s">
        <v>3415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71"/>
        <v>1.196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42089.412557870368</v>
      </c>
      <c r="T3418" s="10">
        <f t="shared" si="376"/>
        <v>42089.412557870368</v>
      </c>
      <c r="U3418" s="9">
        <f t="shared" si="377"/>
        <v>42117.770833333328</v>
      </c>
    </row>
    <row r="3419" spans="1:21" ht="45" hidden="1" x14ac:dyDescent="0.25">
      <c r="A3419">
        <v>3417</v>
      </c>
      <c r="B3419" s="3" t="s">
        <v>3416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71"/>
        <v>1.0000058823529412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41894.91375</v>
      </c>
      <c r="T3419" s="10">
        <f t="shared" si="376"/>
        <v>41894.91375</v>
      </c>
      <c r="U3419" s="9">
        <f t="shared" si="377"/>
        <v>41938.029861111114</v>
      </c>
    </row>
    <row r="3420" spans="1:21" ht="60" hidden="1" x14ac:dyDescent="0.25">
      <c r="A3420">
        <v>3418</v>
      </c>
      <c r="B3420" s="3" t="s">
        <v>3417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71"/>
        <v>1.00875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41752.83457175926</v>
      </c>
      <c r="T3420" s="10">
        <f t="shared" si="376"/>
        <v>41752.83457175926</v>
      </c>
      <c r="U3420" s="9">
        <f t="shared" si="377"/>
        <v>41782.83457175926</v>
      </c>
    </row>
    <row r="3421" spans="1:21" ht="60" hidden="1" x14ac:dyDescent="0.25">
      <c r="A3421">
        <v>3419</v>
      </c>
      <c r="B3421" s="3" t="s">
        <v>3418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71"/>
        <v>1.0654545454545454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42448.821585648147</v>
      </c>
      <c r="T3421" s="10">
        <f t="shared" si="376"/>
        <v>42448.821585648147</v>
      </c>
      <c r="U3421" s="9">
        <f t="shared" si="377"/>
        <v>42466.895833333328</v>
      </c>
    </row>
    <row r="3422" spans="1:21" ht="45" hidden="1" x14ac:dyDescent="0.25">
      <c r="A3422">
        <v>3420</v>
      </c>
      <c r="B3422" s="3" t="s">
        <v>3419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71"/>
        <v>1.38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42405.090300925927</v>
      </c>
      <c r="T3422" s="10">
        <f t="shared" si="376"/>
        <v>42405.090300925927</v>
      </c>
      <c r="U3422" s="9">
        <f t="shared" si="377"/>
        <v>42414</v>
      </c>
    </row>
    <row r="3423" spans="1:21" ht="45" hidden="1" x14ac:dyDescent="0.25">
      <c r="A3423">
        <v>3421</v>
      </c>
      <c r="B3423" s="3" t="s">
        <v>3420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71"/>
        <v>1.0115000000000001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42037.791238425925</v>
      </c>
      <c r="T3423" s="10">
        <f t="shared" si="376"/>
        <v>42037.791238425925</v>
      </c>
      <c r="U3423" s="9">
        <f t="shared" si="377"/>
        <v>42067.791238425925</v>
      </c>
    </row>
    <row r="3424" spans="1:21" ht="60" hidden="1" x14ac:dyDescent="0.25">
      <c r="A3424">
        <v>3422</v>
      </c>
      <c r="B3424" s="3" t="s">
        <v>3421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71"/>
        <v>1.091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42323.562222222223</v>
      </c>
      <c r="T3424" s="10">
        <f t="shared" si="376"/>
        <v>42323.562222222223</v>
      </c>
      <c r="U3424" s="9">
        <f t="shared" si="377"/>
        <v>42352</v>
      </c>
    </row>
    <row r="3425" spans="1:21" ht="45" hidden="1" x14ac:dyDescent="0.25">
      <c r="A3425">
        <v>3423</v>
      </c>
      <c r="B3425" s="3" t="s">
        <v>3422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71"/>
        <v>1.4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42088.911354166667</v>
      </c>
      <c r="T3425" s="10">
        <f t="shared" si="376"/>
        <v>42088.911354166667</v>
      </c>
      <c r="U3425" s="9">
        <f t="shared" si="377"/>
        <v>42118.911354166667</v>
      </c>
    </row>
    <row r="3426" spans="1:21" ht="60" hidden="1" x14ac:dyDescent="0.25">
      <c r="A3426">
        <v>3424</v>
      </c>
      <c r="B3426" s="3" t="s">
        <v>3423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71"/>
        <v>1.0358333333333334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42018.676898148144</v>
      </c>
      <c r="T3426" s="10">
        <f t="shared" si="376"/>
        <v>42018.676898148144</v>
      </c>
      <c r="U3426" s="9">
        <f t="shared" si="377"/>
        <v>42040.290972222225</v>
      </c>
    </row>
    <row r="3427" spans="1:21" ht="60" hidden="1" x14ac:dyDescent="0.25">
      <c r="A3427">
        <v>3425</v>
      </c>
      <c r="B3427" s="3" t="s">
        <v>3424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71"/>
        <v>1.0297033333333332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41884.617314814815</v>
      </c>
      <c r="T3427" s="10">
        <f t="shared" si="376"/>
        <v>41884.617314814815</v>
      </c>
      <c r="U3427" s="9">
        <f t="shared" si="377"/>
        <v>41916.617314814815</v>
      </c>
    </row>
    <row r="3428" spans="1:21" ht="45" hidden="1" x14ac:dyDescent="0.25">
      <c r="A3428">
        <v>3426</v>
      </c>
      <c r="B3428" s="3" t="s">
        <v>3425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71"/>
        <v>1.0813333333333333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41884.056747685187</v>
      </c>
      <c r="T3428" s="10">
        <f t="shared" si="376"/>
        <v>41884.056747685187</v>
      </c>
      <c r="U3428" s="9">
        <f t="shared" si="377"/>
        <v>41903.083333333336</v>
      </c>
    </row>
    <row r="3429" spans="1:21" ht="60" hidden="1" x14ac:dyDescent="0.25">
      <c r="A3429">
        <v>3427</v>
      </c>
      <c r="B3429" s="3" t="s">
        <v>3426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71"/>
        <v>1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41792.645277777774</v>
      </c>
      <c r="T3429" s="10">
        <f t="shared" si="376"/>
        <v>41792.645277777774</v>
      </c>
      <c r="U3429" s="9">
        <f t="shared" si="377"/>
        <v>41822.645277777774</v>
      </c>
    </row>
    <row r="3430" spans="1:21" ht="60" hidden="1" x14ac:dyDescent="0.25">
      <c r="A3430">
        <v>3428</v>
      </c>
      <c r="B3430" s="3" t="s">
        <v>3427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71"/>
        <v>1.0275000000000001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42038.720451388886</v>
      </c>
      <c r="T3430" s="10">
        <f t="shared" si="376"/>
        <v>42038.720451388886</v>
      </c>
      <c r="U3430" s="9">
        <f t="shared" si="377"/>
        <v>42063.708333333328</v>
      </c>
    </row>
    <row r="3431" spans="1:21" ht="60" hidden="1" x14ac:dyDescent="0.25">
      <c r="A3431">
        <v>3429</v>
      </c>
      <c r="B3431" s="3" t="s">
        <v>3428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71"/>
        <v>1.3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42662.021539351852</v>
      </c>
      <c r="T3431" s="10">
        <f t="shared" si="376"/>
        <v>42662.021539351852</v>
      </c>
      <c r="U3431" s="9">
        <f t="shared" si="377"/>
        <v>42676.021539351852</v>
      </c>
    </row>
    <row r="3432" spans="1:21" ht="60" hidden="1" x14ac:dyDescent="0.25">
      <c r="A3432">
        <v>3430</v>
      </c>
      <c r="B3432" s="3" t="s">
        <v>3429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71"/>
        <v>1.0854949999999999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41820.945613425924</v>
      </c>
      <c r="T3432" s="10">
        <f t="shared" si="376"/>
        <v>41820.945613425924</v>
      </c>
      <c r="U3432" s="9">
        <f t="shared" si="377"/>
        <v>41850.945613425924</v>
      </c>
    </row>
    <row r="3433" spans="1:21" ht="45" hidden="1" x14ac:dyDescent="0.25">
      <c r="A3433">
        <v>3431</v>
      </c>
      <c r="B3433" s="3" t="s">
        <v>3430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71"/>
        <v>1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41839.730937500004</v>
      </c>
      <c r="T3433" s="10">
        <f t="shared" si="376"/>
        <v>41839.730937500004</v>
      </c>
      <c r="U3433" s="9">
        <f t="shared" si="377"/>
        <v>41869.730937500004</v>
      </c>
    </row>
    <row r="3434" spans="1:21" ht="45" hidden="1" x14ac:dyDescent="0.25">
      <c r="A3434">
        <v>3432</v>
      </c>
      <c r="B3434" s="3" t="s">
        <v>3431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71"/>
        <v>1.0965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42380.581180555557</v>
      </c>
      <c r="T3434" s="10">
        <f t="shared" si="376"/>
        <v>42380.581180555557</v>
      </c>
      <c r="U3434" s="9">
        <f t="shared" si="377"/>
        <v>42405.916666666672</v>
      </c>
    </row>
    <row r="3435" spans="1:21" ht="45" hidden="1" x14ac:dyDescent="0.25">
      <c r="A3435">
        <v>3433</v>
      </c>
      <c r="B3435" s="3" t="s">
        <v>3432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71"/>
        <v>1.0026315789473683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41776.063136574077</v>
      </c>
      <c r="T3435" s="10">
        <f t="shared" si="376"/>
        <v>41776.063136574077</v>
      </c>
      <c r="U3435" s="9">
        <f t="shared" si="377"/>
        <v>41807.125</v>
      </c>
    </row>
    <row r="3436" spans="1:21" ht="60" hidden="1" x14ac:dyDescent="0.25">
      <c r="A3436">
        <v>3434</v>
      </c>
      <c r="B3436" s="3" t="s">
        <v>3433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71"/>
        <v>1.0555000000000001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41800.380428240744</v>
      </c>
      <c r="T3436" s="10">
        <f t="shared" si="376"/>
        <v>41800.380428240744</v>
      </c>
      <c r="U3436" s="9">
        <f t="shared" si="377"/>
        <v>41830.380428240744</v>
      </c>
    </row>
    <row r="3437" spans="1:21" ht="60" hidden="1" x14ac:dyDescent="0.25">
      <c r="A3437">
        <v>3435</v>
      </c>
      <c r="B3437" s="3" t="s">
        <v>3434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71"/>
        <v>1.1200000000000001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42572.61681712963</v>
      </c>
      <c r="T3437" s="10">
        <f t="shared" si="376"/>
        <v>42572.61681712963</v>
      </c>
      <c r="U3437" s="9">
        <f t="shared" si="377"/>
        <v>42589.125</v>
      </c>
    </row>
    <row r="3438" spans="1:21" ht="60" hidden="1" x14ac:dyDescent="0.25">
      <c r="A3438">
        <v>3436</v>
      </c>
      <c r="B3438" s="3" t="s">
        <v>3435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71"/>
        <v>1.0589999999999999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41851.541585648149</v>
      </c>
      <c r="T3438" s="10">
        <f t="shared" si="376"/>
        <v>41851.541585648149</v>
      </c>
      <c r="U3438" s="9">
        <f t="shared" si="377"/>
        <v>41872.686111111114</v>
      </c>
    </row>
    <row r="3439" spans="1:21" ht="60" hidden="1" x14ac:dyDescent="0.25">
      <c r="A3439">
        <v>3437</v>
      </c>
      <c r="B3439" s="3" t="s">
        <v>3436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71"/>
        <v>1.01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42205.710879629631</v>
      </c>
      <c r="T3439" s="10">
        <f t="shared" si="376"/>
        <v>42205.710879629631</v>
      </c>
      <c r="U3439" s="9">
        <f t="shared" si="377"/>
        <v>42235.710879629631</v>
      </c>
    </row>
    <row r="3440" spans="1:21" ht="60" hidden="1" x14ac:dyDescent="0.25">
      <c r="A3440">
        <v>3438</v>
      </c>
      <c r="B3440" s="3" t="s">
        <v>3437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71"/>
        <v>1.042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42100.927858796291</v>
      </c>
      <c r="T3440" s="10">
        <f t="shared" si="376"/>
        <v>42100.927858796291</v>
      </c>
      <c r="U3440" s="9">
        <f t="shared" si="377"/>
        <v>42126.875</v>
      </c>
    </row>
    <row r="3441" spans="1:21" ht="30" hidden="1" x14ac:dyDescent="0.25">
      <c r="A3441">
        <v>3439</v>
      </c>
      <c r="B3441" s="3" t="s">
        <v>3438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71"/>
        <v>1.3467833333333334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42374.911226851851</v>
      </c>
      <c r="T3441" s="10">
        <f t="shared" si="376"/>
        <v>42374.911226851851</v>
      </c>
      <c r="U3441" s="9">
        <f t="shared" si="377"/>
        <v>42388.207638888889</v>
      </c>
    </row>
    <row r="3442" spans="1:21" ht="60" hidden="1" x14ac:dyDescent="0.25">
      <c r="A3442">
        <v>3440</v>
      </c>
      <c r="B3442" s="3" t="s">
        <v>3439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71"/>
        <v>1.052184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41809.12300925926</v>
      </c>
      <c r="T3442" s="10">
        <f t="shared" si="376"/>
        <v>41809.12300925926</v>
      </c>
      <c r="U3442" s="9">
        <f t="shared" si="377"/>
        <v>41831.677083333336</v>
      </c>
    </row>
    <row r="3443" spans="1:21" ht="60" hidden="1" x14ac:dyDescent="0.25">
      <c r="A3443">
        <v>3441</v>
      </c>
      <c r="B3443" s="3" t="s">
        <v>3440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71"/>
        <v>1.026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42294.429641203707</v>
      </c>
      <c r="T3443" s="10">
        <f t="shared" si="376"/>
        <v>42294.429641203707</v>
      </c>
      <c r="U3443" s="9">
        <f t="shared" si="377"/>
        <v>42321.845138888893</v>
      </c>
    </row>
    <row r="3444" spans="1:21" ht="60" hidden="1" x14ac:dyDescent="0.25">
      <c r="A3444">
        <v>3442</v>
      </c>
      <c r="B3444" s="3" t="s">
        <v>3441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71"/>
        <v>1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42124.841111111105</v>
      </c>
      <c r="T3444" s="10">
        <f t="shared" si="376"/>
        <v>42124.841111111105</v>
      </c>
      <c r="U3444" s="9">
        <f t="shared" si="377"/>
        <v>42154.841111111105</v>
      </c>
    </row>
    <row r="3445" spans="1:21" ht="60" hidden="1" x14ac:dyDescent="0.25">
      <c r="A3445">
        <v>3443</v>
      </c>
      <c r="B3445" s="3" t="s">
        <v>3442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71"/>
        <v>1.855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41861.524837962963</v>
      </c>
      <c r="T3445" s="10">
        <f t="shared" si="376"/>
        <v>41861.524837962963</v>
      </c>
      <c r="U3445" s="9">
        <f t="shared" si="377"/>
        <v>41891.524837962963</v>
      </c>
    </row>
    <row r="3446" spans="1:21" ht="60" hidden="1" x14ac:dyDescent="0.25">
      <c r="A3446">
        <v>3444</v>
      </c>
      <c r="B3446" s="3" t="s">
        <v>3443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71"/>
        <v>2.89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42521.291504629626</v>
      </c>
      <c r="T3446" s="10">
        <f t="shared" si="376"/>
        <v>42521.291504629626</v>
      </c>
      <c r="U3446" s="9">
        <f t="shared" si="377"/>
        <v>42529.582638888889</v>
      </c>
    </row>
    <row r="3447" spans="1:21" ht="45" hidden="1" x14ac:dyDescent="0.25">
      <c r="A3447">
        <v>3445</v>
      </c>
      <c r="B3447" s="3" t="s">
        <v>3444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71"/>
        <v>1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42272.530509259261</v>
      </c>
      <c r="T3447" s="10">
        <f t="shared" si="376"/>
        <v>42272.530509259261</v>
      </c>
      <c r="U3447" s="9">
        <f t="shared" si="377"/>
        <v>42300.530509259261</v>
      </c>
    </row>
    <row r="3448" spans="1:21" ht="60" hidden="1" x14ac:dyDescent="0.25">
      <c r="A3448">
        <v>3446</v>
      </c>
      <c r="B3448" s="3" t="s">
        <v>3445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71"/>
        <v>1.0820000000000001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42016.832465277781</v>
      </c>
      <c r="T3448" s="10">
        <f t="shared" si="376"/>
        <v>42016.832465277781</v>
      </c>
      <c r="U3448" s="9">
        <f t="shared" si="377"/>
        <v>42040.513888888891</v>
      </c>
    </row>
    <row r="3449" spans="1:21" ht="30" hidden="1" x14ac:dyDescent="0.25">
      <c r="A3449">
        <v>3447</v>
      </c>
      <c r="B3449" s="3" t="s">
        <v>3446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71"/>
        <v>1.0780000000000001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42402.889027777783</v>
      </c>
      <c r="T3449" s="10">
        <f t="shared" si="376"/>
        <v>42402.889027777783</v>
      </c>
      <c r="U3449" s="9">
        <f t="shared" si="377"/>
        <v>42447.847361111111</v>
      </c>
    </row>
    <row r="3450" spans="1:21" ht="45" hidden="1" x14ac:dyDescent="0.25">
      <c r="A3450">
        <v>3448</v>
      </c>
      <c r="B3450" s="3" t="s">
        <v>3447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71"/>
        <v>1.0976190476190477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41960.119085648148</v>
      </c>
      <c r="T3450" s="10">
        <f t="shared" si="376"/>
        <v>41960.119085648148</v>
      </c>
      <c r="U3450" s="9">
        <f t="shared" si="377"/>
        <v>41990.119085648148</v>
      </c>
    </row>
    <row r="3451" spans="1:21" ht="45" hidden="1" x14ac:dyDescent="0.25">
      <c r="A3451">
        <v>3449</v>
      </c>
      <c r="B3451" s="3" t="s">
        <v>3448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71"/>
        <v>1.70625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42532.052523148144</v>
      </c>
      <c r="T3451" s="10">
        <f t="shared" si="376"/>
        <v>42532.052523148144</v>
      </c>
      <c r="U3451" s="9">
        <f t="shared" si="377"/>
        <v>42560.166666666672</v>
      </c>
    </row>
    <row r="3452" spans="1:21" ht="60" hidden="1" x14ac:dyDescent="0.25">
      <c r="A3452">
        <v>3450</v>
      </c>
      <c r="B3452" s="3" t="s">
        <v>3449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71"/>
        <v>1.52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42036.704525462963</v>
      </c>
      <c r="T3452" s="10">
        <f t="shared" si="376"/>
        <v>42036.704525462963</v>
      </c>
      <c r="U3452" s="9">
        <f t="shared" si="377"/>
        <v>42096.662858796291</v>
      </c>
    </row>
    <row r="3453" spans="1:21" ht="60" hidden="1" x14ac:dyDescent="0.25">
      <c r="A3453">
        <v>3451</v>
      </c>
      <c r="B3453" s="3" t="s">
        <v>3450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71"/>
        <v>1.0123076923076924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42088.723692129628</v>
      </c>
      <c r="T3453" s="10">
        <f t="shared" si="376"/>
        <v>42088.723692129628</v>
      </c>
      <c r="U3453" s="9">
        <f t="shared" si="377"/>
        <v>42115.723692129628</v>
      </c>
    </row>
    <row r="3454" spans="1:21" ht="60" hidden="1" x14ac:dyDescent="0.25">
      <c r="A3454">
        <v>3452</v>
      </c>
      <c r="B3454" s="3" t="s">
        <v>3451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71"/>
        <v>1.532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41820.639189814814</v>
      </c>
      <c r="T3454" s="10">
        <f t="shared" si="376"/>
        <v>41820.639189814814</v>
      </c>
      <c r="U3454" s="9">
        <f t="shared" si="377"/>
        <v>41843.165972222225</v>
      </c>
    </row>
    <row r="3455" spans="1:21" ht="45" hidden="1" x14ac:dyDescent="0.25">
      <c r="A3455">
        <v>3453</v>
      </c>
      <c r="B3455" s="3" t="s">
        <v>3452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71"/>
        <v>1.2833333333333334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42535.97865740741</v>
      </c>
      <c r="T3455" s="10">
        <f t="shared" si="376"/>
        <v>42535.97865740741</v>
      </c>
      <c r="U3455" s="9">
        <f t="shared" si="377"/>
        <v>42595.97865740741</v>
      </c>
    </row>
    <row r="3456" spans="1:21" ht="60" hidden="1" x14ac:dyDescent="0.25">
      <c r="A3456">
        <v>3454</v>
      </c>
      <c r="B3456" s="3" t="s">
        <v>3453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71"/>
        <v>1.0071428571428571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41821.698599537034</v>
      </c>
      <c r="T3456" s="10">
        <f t="shared" si="376"/>
        <v>41821.698599537034</v>
      </c>
      <c r="U3456" s="9">
        <f t="shared" si="377"/>
        <v>41851.698599537034</v>
      </c>
    </row>
    <row r="3457" spans="1:21" ht="60" hidden="1" x14ac:dyDescent="0.25">
      <c r="A3457">
        <v>3455</v>
      </c>
      <c r="B3457" s="3" t="s">
        <v>3454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71"/>
        <v>1.0065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42626.7503125</v>
      </c>
      <c r="T3457" s="10">
        <f t="shared" si="376"/>
        <v>42626.7503125</v>
      </c>
      <c r="U3457" s="9">
        <f t="shared" si="377"/>
        <v>42656.7503125</v>
      </c>
    </row>
    <row r="3458" spans="1:21" ht="60" hidden="1" x14ac:dyDescent="0.25">
      <c r="A3458">
        <v>3456</v>
      </c>
      <c r="B3458" s="3" t="s">
        <v>3455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71"/>
        <v>1.913</v>
      </c>
      <c r="P3458" s="7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41821.205636574072</v>
      </c>
      <c r="T3458" s="10">
        <f t="shared" si="376"/>
        <v>41821.205636574072</v>
      </c>
      <c r="U3458" s="9">
        <f t="shared" si="377"/>
        <v>41852.290972222225</v>
      </c>
    </row>
    <row r="3459" spans="1:21" ht="30" hidden="1" x14ac:dyDescent="0.25">
      <c r="A3459">
        <v>3457</v>
      </c>
      <c r="B3459" s="3" t="s">
        <v>3456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78">E3459/D3459</f>
        <v>1.4019999999999999</v>
      </c>
      <c r="P3459" s="7">
        <f t="shared" ref="P3459:P3522" si="379">E3459/L3459</f>
        <v>50.981818181818184</v>
      </c>
      <c r="Q3459" t="str">
        <f t="shared" ref="Q3459:Q3522" si="380">LEFT(N:N,SEARCH("/",N3459)-1)</f>
        <v>theater</v>
      </c>
      <c r="R3459" t="str">
        <f t="shared" ref="R3459:R3522" si="381">RIGHT(N3459,LEN(N3459)-SEARCH("/",N3459))</f>
        <v>plays</v>
      </c>
      <c r="S3459" s="9">
        <f t="shared" ref="S3459:S3522" si="382">(((J3459/60)/60)/24)+DATE(1970,1,1)</f>
        <v>42016.706678240742</v>
      </c>
      <c r="T3459" s="10">
        <f t="shared" ref="T3459:T3522" si="383">S3459</f>
        <v>42016.706678240742</v>
      </c>
      <c r="U3459" s="9">
        <f t="shared" ref="U3459:U3522" si="384">(((I3459/60)/60)/24)+DATE(1970,1,1)</f>
        <v>42047.249305555553</v>
      </c>
    </row>
    <row r="3460" spans="1:21" ht="60" hidden="1" x14ac:dyDescent="0.25">
      <c r="A3460">
        <v>3458</v>
      </c>
      <c r="B3460" s="3" t="s">
        <v>3457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78"/>
        <v>1.2433537832310839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42011.202581018515</v>
      </c>
      <c r="T3460" s="10">
        <f t="shared" si="383"/>
        <v>42011.202581018515</v>
      </c>
      <c r="U3460" s="9">
        <f t="shared" si="384"/>
        <v>42038.185416666667</v>
      </c>
    </row>
    <row r="3461" spans="1:21" ht="60" hidden="1" x14ac:dyDescent="0.25">
      <c r="A3461">
        <v>3459</v>
      </c>
      <c r="B3461" s="3" t="s">
        <v>3458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78"/>
        <v>1.262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42480.479861111111</v>
      </c>
      <c r="T3461" s="10">
        <f t="shared" si="383"/>
        <v>42480.479861111111</v>
      </c>
      <c r="U3461" s="9">
        <f t="shared" si="384"/>
        <v>42510.479861111111</v>
      </c>
    </row>
    <row r="3462" spans="1:21" ht="45" hidden="1" x14ac:dyDescent="0.25">
      <c r="A3462">
        <v>3460</v>
      </c>
      <c r="B3462" s="3" t="s">
        <v>3459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78"/>
        <v>1.9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41852.527222222219</v>
      </c>
      <c r="T3462" s="10">
        <f t="shared" si="383"/>
        <v>41852.527222222219</v>
      </c>
      <c r="U3462" s="9">
        <f t="shared" si="384"/>
        <v>41866.527222222219</v>
      </c>
    </row>
    <row r="3463" spans="1:21" ht="60" hidden="1" x14ac:dyDescent="0.25">
      <c r="A3463">
        <v>3461</v>
      </c>
      <c r="B3463" s="3" t="s">
        <v>3460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78"/>
        <v>1.39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42643.632858796293</v>
      </c>
      <c r="T3463" s="10">
        <f t="shared" si="383"/>
        <v>42643.632858796293</v>
      </c>
      <c r="U3463" s="9">
        <f t="shared" si="384"/>
        <v>42672.125</v>
      </c>
    </row>
    <row r="3464" spans="1:21" ht="45" hidden="1" x14ac:dyDescent="0.25">
      <c r="A3464">
        <v>3462</v>
      </c>
      <c r="B3464" s="3" t="s">
        <v>3461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78"/>
        <v>2.02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42179.898472222223</v>
      </c>
      <c r="T3464" s="10">
        <f t="shared" si="383"/>
        <v>42179.898472222223</v>
      </c>
      <c r="U3464" s="9">
        <f t="shared" si="384"/>
        <v>42195.75</v>
      </c>
    </row>
    <row r="3465" spans="1:21" ht="45" hidden="1" x14ac:dyDescent="0.25">
      <c r="A3465">
        <v>3463</v>
      </c>
      <c r="B3465" s="3" t="s">
        <v>3462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78"/>
        <v>1.0338000000000001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42612.918807870374</v>
      </c>
      <c r="T3465" s="10">
        <f t="shared" si="383"/>
        <v>42612.918807870374</v>
      </c>
      <c r="U3465" s="9">
        <f t="shared" si="384"/>
        <v>42654.165972222225</v>
      </c>
    </row>
    <row r="3466" spans="1:21" ht="60" hidden="1" x14ac:dyDescent="0.25">
      <c r="A3466">
        <v>3464</v>
      </c>
      <c r="B3466" s="3" t="s">
        <v>3463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78"/>
        <v>1.023236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42575.130057870367</v>
      </c>
      <c r="T3466" s="10">
        <f t="shared" si="383"/>
        <v>42575.130057870367</v>
      </c>
      <c r="U3466" s="9">
        <f t="shared" si="384"/>
        <v>42605.130057870367</v>
      </c>
    </row>
    <row r="3467" spans="1:21" ht="45" hidden="1" x14ac:dyDescent="0.25">
      <c r="A3467">
        <v>3465</v>
      </c>
      <c r="B3467" s="3" t="s">
        <v>3464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78"/>
        <v>1.03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42200.625833333332</v>
      </c>
      <c r="T3467" s="10">
        <f t="shared" si="383"/>
        <v>42200.625833333332</v>
      </c>
      <c r="U3467" s="9">
        <f t="shared" si="384"/>
        <v>42225.666666666672</v>
      </c>
    </row>
    <row r="3468" spans="1:21" ht="45" hidden="1" x14ac:dyDescent="0.25">
      <c r="A3468">
        <v>3466</v>
      </c>
      <c r="B3468" s="3" t="s">
        <v>3465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78"/>
        <v>1.2714285714285714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42420.019097222219</v>
      </c>
      <c r="T3468" s="10">
        <f t="shared" si="383"/>
        <v>42420.019097222219</v>
      </c>
      <c r="U3468" s="9">
        <f t="shared" si="384"/>
        <v>42479.977430555555</v>
      </c>
    </row>
    <row r="3469" spans="1:21" hidden="1" x14ac:dyDescent="0.25">
      <c r="A3469">
        <v>3467</v>
      </c>
      <c r="B3469" s="3" t="s">
        <v>3466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78"/>
        <v>1.01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42053.671666666662</v>
      </c>
      <c r="T3469" s="10">
        <f t="shared" si="383"/>
        <v>42053.671666666662</v>
      </c>
      <c r="U3469" s="9">
        <f t="shared" si="384"/>
        <v>42083.630000000005</v>
      </c>
    </row>
    <row r="3470" spans="1:21" ht="45" hidden="1" x14ac:dyDescent="0.25">
      <c r="A3470">
        <v>3468</v>
      </c>
      <c r="B3470" s="3" t="s">
        <v>3467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78"/>
        <v>1.2178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42605.765381944439</v>
      </c>
      <c r="T3470" s="10">
        <f t="shared" si="383"/>
        <v>42605.765381944439</v>
      </c>
      <c r="U3470" s="9">
        <f t="shared" si="384"/>
        <v>42634.125</v>
      </c>
    </row>
    <row r="3471" spans="1:21" ht="60" hidden="1" x14ac:dyDescent="0.25">
      <c r="A3471">
        <v>3469</v>
      </c>
      <c r="B3471" s="3" t="s">
        <v>3468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78"/>
        <v>1.1339285714285714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42458.641724537039</v>
      </c>
      <c r="T3471" s="10">
        <f t="shared" si="383"/>
        <v>42458.641724537039</v>
      </c>
      <c r="U3471" s="9">
        <f t="shared" si="384"/>
        <v>42488.641724537039</v>
      </c>
    </row>
    <row r="3472" spans="1:21" ht="45" hidden="1" x14ac:dyDescent="0.25">
      <c r="A3472">
        <v>3470</v>
      </c>
      <c r="B3472" s="3" t="s">
        <v>3469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78"/>
        <v>1.5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42529.022013888884</v>
      </c>
      <c r="T3472" s="10">
        <f t="shared" si="383"/>
        <v>42529.022013888884</v>
      </c>
      <c r="U3472" s="9">
        <f t="shared" si="384"/>
        <v>42566.901388888888</v>
      </c>
    </row>
    <row r="3473" spans="1:21" ht="60" hidden="1" x14ac:dyDescent="0.25">
      <c r="A3473">
        <v>3471</v>
      </c>
      <c r="B3473" s="3" t="s">
        <v>3470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78"/>
        <v>2.1459999999999999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41841.820486111108</v>
      </c>
      <c r="T3473" s="10">
        <f t="shared" si="383"/>
        <v>41841.820486111108</v>
      </c>
      <c r="U3473" s="9">
        <f t="shared" si="384"/>
        <v>41882.833333333336</v>
      </c>
    </row>
    <row r="3474" spans="1:21" ht="60" hidden="1" x14ac:dyDescent="0.25">
      <c r="A3474">
        <v>3472</v>
      </c>
      <c r="B3474" s="3" t="s">
        <v>3471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78"/>
        <v>1.0205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41928.170497685183</v>
      </c>
      <c r="T3474" s="10">
        <f t="shared" si="383"/>
        <v>41928.170497685183</v>
      </c>
      <c r="U3474" s="9">
        <f t="shared" si="384"/>
        <v>41949.249305555553</v>
      </c>
    </row>
    <row r="3475" spans="1:21" ht="60" hidden="1" x14ac:dyDescent="0.25">
      <c r="A3475">
        <v>3473</v>
      </c>
      <c r="B3475" s="3" t="s">
        <v>3472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78"/>
        <v>1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42062.834444444445</v>
      </c>
      <c r="T3475" s="10">
        <f t="shared" si="383"/>
        <v>42062.834444444445</v>
      </c>
      <c r="U3475" s="9">
        <f t="shared" si="384"/>
        <v>42083.852083333331</v>
      </c>
    </row>
    <row r="3476" spans="1:21" ht="60" hidden="1" x14ac:dyDescent="0.25">
      <c r="A3476">
        <v>3474</v>
      </c>
      <c r="B3476" s="3" t="s">
        <v>3473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78"/>
        <v>1.01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42541.501516203702</v>
      </c>
      <c r="T3476" s="10">
        <f t="shared" si="383"/>
        <v>42541.501516203702</v>
      </c>
      <c r="U3476" s="9">
        <f t="shared" si="384"/>
        <v>42571.501516203702</v>
      </c>
    </row>
    <row r="3477" spans="1:21" ht="45" hidden="1" x14ac:dyDescent="0.25">
      <c r="A3477">
        <v>3475</v>
      </c>
      <c r="B3477" s="3" t="s">
        <v>3474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78"/>
        <v>1.1333333333333333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41918.880833333329</v>
      </c>
      <c r="T3477" s="10">
        <f t="shared" si="383"/>
        <v>41918.880833333329</v>
      </c>
      <c r="U3477" s="9">
        <f t="shared" si="384"/>
        <v>41946</v>
      </c>
    </row>
    <row r="3478" spans="1:21" ht="60" hidden="1" x14ac:dyDescent="0.25">
      <c r="A3478">
        <v>3476</v>
      </c>
      <c r="B3478" s="3" t="s">
        <v>3475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78"/>
        <v>1.04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41921.279976851853</v>
      </c>
      <c r="T3478" s="10">
        <f t="shared" si="383"/>
        <v>41921.279976851853</v>
      </c>
      <c r="U3478" s="9">
        <f t="shared" si="384"/>
        <v>41939.125</v>
      </c>
    </row>
    <row r="3479" spans="1:21" ht="45" hidden="1" x14ac:dyDescent="0.25">
      <c r="A3479">
        <v>3477</v>
      </c>
      <c r="B3479" s="3" t="s">
        <v>3476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78"/>
        <v>1.1533333333333333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42128.736608796295</v>
      </c>
      <c r="T3479" s="10">
        <f t="shared" si="383"/>
        <v>42128.736608796295</v>
      </c>
      <c r="U3479" s="9">
        <f t="shared" si="384"/>
        <v>42141.125</v>
      </c>
    </row>
    <row r="3480" spans="1:21" ht="45" hidden="1" x14ac:dyDescent="0.25">
      <c r="A3480">
        <v>3478</v>
      </c>
      <c r="B3480" s="3" t="s">
        <v>3477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78"/>
        <v>1.1285000000000001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42053.916921296302</v>
      </c>
      <c r="T3480" s="10">
        <f t="shared" si="383"/>
        <v>42053.916921296302</v>
      </c>
      <c r="U3480" s="9">
        <f t="shared" si="384"/>
        <v>42079.875</v>
      </c>
    </row>
    <row r="3481" spans="1:21" ht="45" hidden="1" x14ac:dyDescent="0.25">
      <c r="A3481">
        <v>3479</v>
      </c>
      <c r="B3481" s="3" t="s">
        <v>3478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78"/>
        <v>1.2786666666666666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41781.855092592588</v>
      </c>
      <c r="T3481" s="10">
        <f t="shared" si="383"/>
        <v>41781.855092592588</v>
      </c>
      <c r="U3481" s="9">
        <f t="shared" si="384"/>
        <v>41811.855092592588</v>
      </c>
    </row>
    <row r="3482" spans="1:21" ht="45" hidden="1" x14ac:dyDescent="0.25">
      <c r="A3482">
        <v>3480</v>
      </c>
      <c r="B3482" s="3" t="s">
        <v>3479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78"/>
        <v>1.4266666666666667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42171.317442129628</v>
      </c>
      <c r="T3482" s="10">
        <f t="shared" si="383"/>
        <v>42171.317442129628</v>
      </c>
      <c r="U3482" s="9">
        <f t="shared" si="384"/>
        <v>42195.875</v>
      </c>
    </row>
    <row r="3483" spans="1:21" ht="60" hidden="1" x14ac:dyDescent="0.25">
      <c r="A3483">
        <v>3481</v>
      </c>
      <c r="B3483" s="3" t="s">
        <v>3480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78"/>
        <v>1.1879999999999999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41989.24754629629</v>
      </c>
      <c r="T3483" s="10">
        <f t="shared" si="383"/>
        <v>41989.24754629629</v>
      </c>
      <c r="U3483" s="9">
        <f t="shared" si="384"/>
        <v>42006.24754629629</v>
      </c>
    </row>
    <row r="3484" spans="1:21" ht="45" hidden="1" x14ac:dyDescent="0.25">
      <c r="A3484">
        <v>3482</v>
      </c>
      <c r="B3484" s="3" t="s">
        <v>3481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78"/>
        <v>1.3833333333333333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41796.771597222221</v>
      </c>
      <c r="T3484" s="10">
        <f t="shared" si="383"/>
        <v>41796.771597222221</v>
      </c>
      <c r="U3484" s="9">
        <f t="shared" si="384"/>
        <v>41826.771597222221</v>
      </c>
    </row>
    <row r="3485" spans="1:21" ht="45" hidden="1" x14ac:dyDescent="0.25">
      <c r="A3485">
        <v>3483</v>
      </c>
      <c r="B3485" s="3" t="s">
        <v>3482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78"/>
        <v>1.599402985074627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41793.668761574074</v>
      </c>
      <c r="T3485" s="10">
        <f t="shared" si="383"/>
        <v>41793.668761574074</v>
      </c>
      <c r="U3485" s="9">
        <f t="shared" si="384"/>
        <v>41823.668761574074</v>
      </c>
    </row>
    <row r="3486" spans="1:21" ht="60" hidden="1" x14ac:dyDescent="0.25">
      <c r="A3486">
        <v>3484</v>
      </c>
      <c r="B3486" s="3" t="s">
        <v>3483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78"/>
        <v>1.1424000000000001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42506.760405092587</v>
      </c>
      <c r="T3486" s="10">
        <f t="shared" si="383"/>
        <v>42506.760405092587</v>
      </c>
      <c r="U3486" s="9">
        <f t="shared" si="384"/>
        <v>42536.760405092587</v>
      </c>
    </row>
    <row r="3487" spans="1:21" ht="60" hidden="1" x14ac:dyDescent="0.25">
      <c r="A3487">
        <v>3485</v>
      </c>
      <c r="B3487" s="3" t="s">
        <v>3484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78"/>
        <v>1.0060606060606061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42372.693055555559</v>
      </c>
      <c r="T3487" s="10">
        <f t="shared" si="383"/>
        <v>42372.693055555559</v>
      </c>
      <c r="U3487" s="9">
        <f t="shared" si="384"/>
        <v>42402.693055555559</v>
      </c>
    </row>
    <row r="3488" spans="1:21" ht="45" hidden="1" x14ac:dyDescent="0.25">
      <c r="A3488">
        <v>3486</v>
      </c>
      <c r="B3488" s="3" t="s">
        <v>3485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78"/>
        <v>1.552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42126.87501157407</v>
      </c>
      <c r="T3488" s="10">
        <f t="shared" si="383"/>
        <v>42126.87501157407</v>
      </c>
      <c r="U3488" s="9">
        <f t="shared" si="384"/>
        <v>42158.290972222225</v>
      </c>
    </row>
    <row r="3489" spans="1:21" ht="60" hidden="1" x14ac:dyDescent="0.25">
      <c r="A3489">
        <v>3487</v>
      </c>
      <c r="B3489" s="3" t="s">
        <v>3486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78"/>
        <v>1.2775000000000001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42149.940416666665</v>
      </c>
      <c r="T3489" s="10">
        <f t="shared" si="383"/>
        <v>42149.940416666665</v>
      </c>
      <c r="U3489" s="9">
        <f t="shared" si="384"/>
        <v>42179.940416666665</v>
      </c>
    </row>
    <row r="3490" spans="1:21" ht="60" hidden="1" x14ac:dyDescent="0.25">
      <c r="A3490">
        <v>3488</v>
      </c>
      <c r="B3490" s="3" t="s">
        <v>3487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78"/>
        <v>1.212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42087.768055555556</v>
      </c>
      <c r="T3490" s="10">
        <f t="shared" si="383"/>
        <v>42087.768055555556</v>
      </c>
      <c r="U3490" s="9">
        <f t="shared" si="384"/>
        <v>42111.666666666672</v>
      </c>
    </row>
    <row r="3491" spans="1:21" ht="60" hidden="1" x14ac:dyDescent="0.25">
      <c r="A3491">
        <v>3489</v>
      </c>
      <c r="B3491" s="3" t="s">
        <v>3488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78"/>
        <v>1.127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41753.635775462964</v>
      </c>
      <c r="T3491" s="10">
        <f t="shared" si="383"/>
        <v>41753.635775462964</v>
      </c>
      <c r="U3491" s="9">
        <f t="shared" si="384"/>
        <v>41783.875</v>
      </c>
    </row>
    <row r="3492" spans="1:21" ht="60" hidden="1" x14ac:dyDescent="0.25">
      <c r="A3492">
        <v>3490</v>
      </c>
      <c r="B3492" s="3" t="s">
        <v>3489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78"/>
        <v>1.2749999999999999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42443.802361111113</v>
      </c>
      <c r="T3492" s="10">
        <f t="shared" si="383"/>
        <v>42443.802361111113</v>
      </c>
      <c r="U3492" s="9">
        <f t="shared" si="384"/>
        <v>42473.802361111113</v>
      </c>
    </row>
    <row r="3493" spans="1:21" ht="60" hidden="1" x14ac:dyDescent="0.25">
      <c r="A3493">
        <v>3491</v>
      </c>
      <c r="B3493" s="3" t="s">
        <v>3490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78"/>
        <v>1.5820000000000001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42121.249814814815</v>
      </c>
      <c r="T3493" s="10">
        <f t="shared" si="383"/>
        <v>42121.249814814815</v>
      </c>
      <c r="U3493" s="9">
        <f t="shared" si="384"/>
        <v>42142.249814814815</v>
      </c>
    </row>
    <row r="3494" spans="1:21" ht="45" hidden="1" x14ac:dyDescent="0.25">
      <c r="A3494">
        <v>3492</v>
      </c>
      <c r="B3494" s="3" t="s">
        <v>3491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78"/>
        <v>1.0526894736842105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42268.009224537032</v>
      </c>
      <c r="T3494" s="10">
        <f t="shared" si="383"/>
        <v>42268.009224537032</v>
      </c>
      <c r="U3494" s="9">
        <f t="shared" si="384"/>
        <v>42303.009224537032</v>
      </c>
    </row>
    <row r="3495" spans="1:21" ht="60" hidden="1" x14ac:dyDescent="0.25">
      <c r="A3495">
        <v>3493</v>
      </c>
      <c r="B3495" s="3" t="s">
        <v>3492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78"/>
        <v>1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41848.866157407407</v>
      </c>
      <c r="T3495" s="10">
        <f t="shared" si="383"/>
        <v>41848.866157407407</v>
      </c>
      <c r="U3495" s="9">
        <f t="shared" si="384"/>
        <v>41868.21597222222</v>
      </c>
    </row>
    <row r="3496" spans="1:21" ht="60" hidden="1" x14ac:dyDescent="0.25">
      <c r="A3496">
        <v>3494</v>
      </c>
      <c r="B3496" s="3" t="s">
        <v>3493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78"/>
        <v>1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42689.214988425927</v>
      </c>
      <c r="T3496" s="10">
        <f t="shared" si="383"/>
        <v>42689.214988425927</v>
      </c>
      <c r="U3496" s="9">
        <f t="shared" si="384"/>
        <v>42700.25</v>
      </c>
    </row>
    <row r="3497" spans="1:21" ht="60" hidden="1" x14ac:dyDescent="0.25">
      <c r="A3497">
        <v>3495</v>
      </c>
      <c r="B3497" s="3" t="s">
        <v>3494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78"/>
        <v>1.0686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41915.762835648151</v>
      </c>
      <c r="T3497" s="10">
        <f t="shared" si="383"/>
        <v>41915.762835648151</v>
      </c>
      <c r="U3497" s="9">
        <f t="shared" si="384"/>
        <v>41944.720833333333</v>
      </c>
    </row>
    <row r="3498" spans="1:21" ht="60" hidden="1" x14ac:dyDescent="0.25">
      <c r="A3498">
        <v>3496</v>
      </c>
      <c r="B3498" s="3" t="s">
        <v>3495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78"/>
        <v>1.244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42584.846828703703</v>
      </c>
      <c r="T3498" s="10">
        <f t="shared" si="383"/>
        <v>42584.846828703703</v>
      </c>
      <c r="U3498" s="9">
        <f t="shared" si="384"/>
        <v>42624.846828703703</v>
      </c>
    </row>
    <row r="3499" spans="1:21" ht="60" hidden="1" x14ac:dyDescent="0.25">
      <c r="A3499">
        <v>3497</v>
      </c>
      <c r="B3499" s="3" t="s">
        <v>3496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78"/>
        <v>1.0870406189555126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42511.741944444439</v>
      </c>
      <c r="T3499" s="10">
        <f t="shared" si="383"/>
        <v>42511.741944444439</v>
      </c>
      <c r="U3499" s="9">
        <f t="shared" si="384"/>
        <v>42523.916666666672</v>
      </c>
    </row>
    <row r="3500" spans="1:21" ht="60" hidden="1" x14ac:dyDescent="0.25">
      <c r="A3500">
        <v>3498</v>
      </c>
      <c r="B3500" s="3" t="s">
        <v>3497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78"/>
        <v>1.0242424242424242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42459.15861111111</v>
      </c>
      <c r="T3500" s="10">
        <f t="shared" si="383"/>
        <v>42459.15861111111</v>
      </c>
      <c r="U3500" s="9">
        <f t="shared" si="384"/>
        <v>42518.905555555553</v>
      </c>
    </row>
    <row r="3501" spans="1:21" ht="60" hidden="1" x14ac:dyDescent="0.25">
      <c r="A3501">
        <v>3499</v>
      </c>
      <c r="B3501" s="3" t="s">
        <v>3498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78"/>
        <v>1.0549999999999999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42132.036168981482</v>
      </c>
      <c r="T3501" s="10">
        <f t="shared" si="383"/>
        <v>42132.036168981482</v>
      </c>
      <c r="U3501" s="9">
        <f t="shared" si="384"/>
        <v>42186.290972222225</v>
      </c>
    </row>
    <row r="3502" spans="1:21" ht="60" hidden="1" x14ac:dyDescent="0.25">
      <c r="A3502">
        <v>3500</v>
      </c>
      <c r="B3502" s="3" t="s">
        <v>3499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78"/>
        <v>1.0629999999999999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42419.91942129629</v>
      </c>
      <c r="T3502" s="10">
        <f t="shared" si="383"/>
        <v>42419.91942129629</v>
      </c>
      <c r="U3502" s="9">
        <f t="shared" si="384"/>
        <v>42436.207638888889</v>
      </c>
    </row>
    <row r="3503" spans="1:21" ht="45" hidden="1" x14ac:dyDescent="0.25">
      <c r="A3503">
        <v>3501</v>
      </c>
      <c r="B3503" s="3" t="s">
        <v>3500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78"/>
        <v>1.0066666666666666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42233.763831018514</v>
      </c>
      <c r="T3503" s="10">
        <f t="shared" si="383"/>
        <v>42233.763831018514</v>
      </c>
      <c r="U3503" s="9">
        <f t="shared" si="384"/>
        <v>42258.763831018514</v>
      </c>
    </row>
    <row r="3504" spans="1:21" ht="60" hidden="1" x14ac:dyDescent="0.25">
      <c r="A3504">
        <v>3502</v>
      </c>
      <c r="B3504" s="3" t="s">
        <v>3501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78"/>
        <v>1.054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42430.839398148149</v>
      </c>
      <c r="T3504" s="10">
        <f t="shared" si="383"/>
        <v>42430.839398148149</v>
      </c>
      <c r="U3504" s="9">
        <f t="shared" si="384"/>
        <v>42445.165972222225</v>
      </c>
    </row>
    <row r="3505" spans="1:21" ht="45" hidden="1" x14ac:dyDescent="0.25">
      <c r="A3505">
        <v>3503</v>
      </c>
      <c r="B3505" s="3" t="s">
        <v>3502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78"/>
        <v>1.0755999999999999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42545.478333333333</v>
      </c>
      <c r="T3505" s="10">
        <f t="shared" si="383"/>
        <v>42545.478333333333</v>
      </c>
      <c r="U3505" s="9">
        <f t="shared" si="384"/>
        <v>42575.478333333333</v>
      </c>
    </row>
    <row r="3506" spans="1:21" ht="60" hidden="1" x14ac:dyDescent="0.25">
      <c r="A3506">
        <v>3504</v>
      </c>
      <c r="B3506" s="3" t="s">
        <v>3503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78"/>
        <v>1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42297.748738425929</v>
      </c>
      <c r="T3506" s="10">
        <f t="shared" si="383"/>
        <v>42297.748738425929</v>
      </c>
      <c r="U3506" s="9">
        <f t="shared" si="384"/>
        <v>42327.790405092594</v>
      </c>
    </row>
    <row r="3507" spans="1:21" ht="90" hidden="1" x14ac:dyDescent="0.25">
      <c r="A3507">
        <v>3505</v>
      </c>
      <c r="B3507" s="3" t="s">
        <v>3504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78"/>
        <v>1.0376000000000001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41760.935706018521</v>
      </c>
      <c r="T3507" s="10">
        <f t="shared" si="383"/>
        <v>41760.935706018521</v>
      </c>
      <c r="U3507" s="9">
        <f t="shared" si="384"/>
        <v>41772.166666666664</v>
      </c>
    </row>
    <row r="3508" spans="1:21" ht="60" hidden="1" x14ac:dyDescent="0.25">
      <c r="A3508">
        <v>3506</v>
      </c>
      <c r="B3508" s="3" t="s">
        <v>3505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78"/>
        <v>1.0149999999999999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41829.734259259261</v>
      </c>
      <c r="T3508" s="10">
        <f t="shared" si="383"/>
        <v>41829.734259259261</v>
      </c>
      <c r="U3508" s="9">
        <f t="shared" si="384"/>
        <v>41874.734259259261</v>
      </c>
    </row>
    <row r="3509" spans="1:21" ht="45" hidden="1" x14ac:dyDescent="0.25">
      <c r="A3509">
        <v>3507</v>
      </c>
      <c r="B3509" s="3" t="s">
        <v>3506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78"/>
        <v>1.044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42491.92288194444</v>
      </c>
      <c r="T3509" s="10">
        <f t="shared" si="383"/>
        <v>42491.92288194444</v>
      </c>
      <c r="U3509" s="9">
        <f t="shared" si="384"/>
        <v>42521.92288194444</v>
      </c>
    </row>
    <row r="3510" spans="1:21" ht="60" hidden="1" x14ac:dyDescent="0.25">
      <c r="A3510">
        <v>3508</v>
      </c>
      <c r="B3510" s="3" t="s">
        <v>3507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78"/>
        <v>1.8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42477.729780092588</v>
      </c>
      <c r="T3510" s="10">
        <f t="shared" si="383"/>
        <v>42477.729780092588</v>
      </c>
      <c r="U3510" s="9">
        <f t="shared" si="384"/>
        <v>42500.875</v>
      </c>
    </row>
    <row r="3511" spans="1:21" ht="60" hidden="1" x14ac:dyDescent="0.25">
      <c r="A3511">
        <v>3509</v>
      </c>
      <c r="B3511" s="3" t="s">
        <v>3508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78"/>
        <v>1.0633333333333332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41950.859560185185</v>
      </c>
      <c r="T3511" s="10">
        <f t="shared" si="383"/>
        <v>41950.859560185185</v>
      </c>
      <c r="U3511" s="9">
        <f t="shared" si="384"/>
        <v>41964.204861111109</v>
      </c>
    </row>
    <row r="3512" spans="1:21" ht="60" hidden="1" x14ac:dyDescent="0.25">
      <c r="A3512">
        <v>3510</v>
      </c>
      <c r="B3512" s="3" t="s">
        <v>3509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78"/>
        <v>1.0055555555555555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41802.62090277778</v>
      </c>
      <c r="T3512" s="10">
        <f t="shared" si="383"/>
        <v>41802.62090277778</v>
      </c>
      <c r="U3512" s="9">
        <f t="shared" si="384"/>
        <v>41822.62090277778</v>
      </c>
    </row>
    <row r="3513" spans="1:21" ht="45" hidden="1" x14ac:dyDescent="0.25">
      <c r="A3513">
        <v>3511</v>
      </c>
      <c r="B3513" s="3" t="s">
        <v>3510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78"/>
        <v>1.012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41927.873784722222</v>
      </c>
      <c r="T3513" s="10">
        <f t="shared" si="383"/>
        <v>41927.873784722222</v>
      </c>
      <c r="U3513" s="9">
        <f t="shared" si="384"/>
        <v>41950.770833333336</v>
      </c>
    </row>
    <row r="3514" spans="1:21" ht="60" hidden="1" x14ac:dyDescent="0.25">
      <c r="A3514">
        <v>3512</v>
      </c>
      <c r="B3514" s="3" t="s">
        <v>3511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78"/>
        <v>1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42057.536944444444</v>
      </c>
      <c r="T3514" s="10">
        <f t="shared" si="383"/>
        <v>42057.536944444444</v>
      </c>
      <c r="U3514" s="9">
        <f t="shared" si="384"/>
        <v>42117.49527777778</v>
      </c>
    </row>
    <row r="3515" spans="1:21" ht="60" hidden="1" x14ac:dyDescent="0.25">
      <c r="A3515">
        <v>3513</v>
      </c>
      <c r="B3515" s="3" t="s">
        <v>3512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78"/>
        <v>1.1839285714285714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41781.096203703702</v>
      </c>
      <c r="T3515" s="10">
        <f t="shared" si="383"/>
        <v>41781.096203703702</v>
      </c>
      <c r="U3515" s="9">
        <f t="shared" si="384"/>
        <v>41794.207638888889</v>
      </c>
    </row>
    <row r="3516" spans="1:21" ht="45" hidden="1" x14ac:dyDescent="0.25">
      <c r="A3516">
        <v>3514</v>
      </c>
      <c r="B3516" s="3" t="s">
        <v>3513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78"/>
        <v>1.1000000000000001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42020.846666666665</v>
      </c>
      <c r="T3516" s="10">
        <f t="shared" si="383"/>
        <v>42020.846666666665</v>
      </c>
      <c r="U3516" s="9">
        <f t="shared" si="384"/>
        <v>42037.207638888889</v>
      </c>
    </row>
    <row r="3517" spans="1:21" ht="45" hidden="1" x14ac:dyDescent="0.25">
      <c r="A3517">
        <v>3515</v>
      </c>
      <c r="B3517" s="3" t="s">
        <v>3514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78"/>
        <v>1.0266666666666666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42125.772812499999</v>
      </c>
      <c r="T3517" s="10">
        <f t="shared" si="383"/>
        <v>42125.772812499999</v>
      </c>
      <c r="U3517" s="9">
        <f t="shared" si="384"/>
        <v>42155.772812499999</v>
      </c>
    </row>
    <row r="3518" spans="1:21" ht="60" hidden="1" x14ac:dyDescent="0.25">
      <c r="A3518">
        <v>3516</v>
      </c>
      <c r="B3518" s="3" t="s">
        <v>3515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78"/>
        <v>1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41856.010069444441</v>
      </c>
      <c r="T3518" s="10">
        <f t="shared" si="383"/>
        <v>41856.010069444441</v>
      </c>
      <c r="U3518" s="9">
        <f t="shared" si="384"/>
        <v>41890.125</v>
      </c>
    </row>
    <row r="3519" spans="1:21" ht="45" hidden="1" x14ac:dyDescent="0.25">
      <c r="A3519">
        <v>3517</v>
      </c>
      <c r="B3519" s="3" t="s">
        <v>3516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78"/>
        <v>1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41794.817523148151</v>
      </c>
      <c r="T3519" s="10">
        <f t="shared" si="383"/>
        <v>41794.817523148151</v>
      </c>
      <c r="U3519" s="9">
        <f t="shared" si="384"/>
        <v>41824.458333333336</v>
      </c>
    </row>
    <row r="3520" spans="1:21" ht="60" hidden="1" x14ac:dyDescent="0.25">
      <c r="A3520">
        <v>3518</v>
      </c>
      <c r="B3520" s="3" t="s">
        <v>3517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78"/>
        <v>1.10046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41893.783553240741</v>
      </c>
      <c r="T3520" s="10">
        <f t="shared" si="383"/>
        <v>41893.783553240741</v>
      </c>
      <c r="U3520" s="9">
        <f t="shared" si="384"/>
        <v>41914.597916666666</v>
      </c>
    </row>
    <row r="3521" spans="1:21" ht="45" hidden="1" x14ac:dyDescent="0.25">
      <c r="A3521">
        <v>3519</v>
      </c>
      <c r="B3521" s="3" t="s">
        <v>3518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78"/>
        <v>1.0135000000000001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42037.598958333328</v>
      </c>
      <c r="T3521" s="10">
        <f t="shared" si="383"/>
        <v>42037.598958333328</v>
      </c>
      <c r="U3521" s="9">
        <f t="shared" si="384"/>
        <v>42067.598958333328</v>
      </c>
    </row>
    <row r="3522" spans="1:21" ht="45" hidden="1" x14ac:dyDescent="0.25">
      <c r="A3522">
        <v>3520</v>
      </c>
      <c r="B3522" s="3" t="s">
        <v>3519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78"/>
        <v>1.0075000000000001</v>
      </c>
      <c r="P3522" s="7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42227.824212962965</v>
      </c>
      <c r="T3522" s="10">
        <f t="shared" si="383"/>
        <v>42227.824212962965</v>
      </c>
      <c r="U3522" s="9">
        <f t="shared" si="384"/>
        <v>42253.57430555555</v>
      </c>
    </row>
    <row r="3523" spans="1:21" ht="60" hidden="1" x14ac:dyDescent="0.25">
      <c r="A3523">
        <v>3521</v>
      </c>
      <c r="B3523" s="3" t="s">
        <v>3520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85">E3523/D3523</f>
        <v>1.6942857142857144</v>
      </c>
      <c r="P3523" s="7">
        <f t="shared" ref="P3523:P3586" si="386">E3523/L3523</f>
        <v>45.615384615384613</v>
      </c>
      <c r="Q3523" t="str">
        <f t="shared" ref="Q3523:Q3586" si="387">LEFT(N:N,SEARCH("/",N3523)-1)</f>
        <v>theater</v>
      </c>
      <c r="R3523" t="str">
        <f t="shared" ref="R3523:R3586" si="388">RIGHT(N3523,LEN(N3523)-SEARCH("/",N3523))</f>
        <v>plays</v>
      </c>
      <c r="S3523" s="9">
        <f t="shared" ref="S3523:S3586" si="389">(((J3523/60)/60)/24)+DATE(1970,1,1)</f>
        <v>41881.361342592594</v>
      </c>
      <c r="T3523" s="10">
        <f t="shared" ref="T3523:T3586" si="390">S3523</f>
        <v>41881.361342592594</v>
      </c>
      <c r="U3523" s="9">
        <f t="shared" ref="U3523:U3586" si="391">(((I3523/60)/60)/24)+DATE(1970,1,1)</f>
        <v>41911.361342592594</v>
      </c>
    </row>
    <row r="3524" spans="1:21" ht="60" hidden="1" x14ac:dyDescent="0.25">
      <c r="A3524">
        <v>3522</v>
      </c>
      <c r="B3524" s="3" t="s">
        <v>3521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85"/>
        <v>1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42234.789884259255</v>
      </c>
      <c r="T3524" s="10">
        <f t="shared" si="390"/>
        <v>42234.789884259255</v>
      </c>
      <c r="U3524" s="9">
        <f t="shared" si="391"/>
        <v>42262.420833333337</v>
      </c>
    </row>
    <row r="3525" spans="1:21" ht="45" hidden="1" x14ac:dyDescent="0.25">
      <c r="A3525">
        <v>3523</v>
      </c>
      <c r="B3525" s="3" t="s">
        <v>3522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85"/>
        <v>1.1365000000000001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42581.397546296299</v>
      </c>
      <c r="T3525" s="10">
        <f t="shared" si="390"/>
        <v>42581.397546296299</v>
      </c>
      <c r="U3525" s="9">
        <f t="shared" si="391"/>
        <v>42638.958333333328</v>
      </c>
    </row>
    <row r="3526" spans="1:21" ht="60" hidden="1" x14ac:dyDescent="0.25">
      <c r="A3526">
        <v>3524</v>
      </c>
      <c r="B3526" s="3" t="s">
        <v>3523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85"/>
        <v>1.0156000000000001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41880.76357638889</v>
      </c>
      <c r="T3526" s="10">
        <f t="shared" si="390"/>
        <v>41880.76357638889</v>
      </c>
      <c r="U3526" s="9">
        <f t="shared" si="391"/>
        <v>41895.166666666664</v>
      </c>
    </row>
    <row r="3527" spans="1:21" ht="45" hidden="1" x14ac:dyDescent="0.25">
      <c r="A3527">
        <v>3525</v>
      </c>
      <c r="B3527" s="3" t="s">
        <v>3524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85"/>
        <v>1.06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42214.6956712963</v>
      </c>
      <c r="T3527" s="10">
        <f t="shared" si="390"/>
        <v>42214.6956712963</v>
      </c>
      <c r="U3527" s="9">
        <f t="shared" si="391"/>
        <v>42225.666666666672</v>
      </c>
    </row>
    <row r="3528" spans="1:21" ht="60" hidden="1" x14ac:dyDescent="0.25">
      <c r="A3528">
        <v>3526</v>
      </c>
      <c r="B3528" s="3" t="s">
        <v>3525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85"/>
        <v>1.02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42460.335312499999</v>
      </c>
      <c r="T3528" s="10">
        <f t="shared" si="390"/>
        <v>42460.335312499999</v>
      </c>
      <c r="U3528" s="9">
        <f t="shared" si="391"/>
        <v>42488.249305555553</v>
      </c>
    </row>
    <row r="3529" spans="1:21" ht="60" hidden="1" x14ac:dyDescent="0.25">
      <c r="A3529">
        <v>3527</v>
      </c>
      <c r="B3529" s="3" t="s">
        <v>3526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85"/>
        <v>1.1691666666666667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42167.023206018523</v>
      </c>
      <c r="T3529" s="10">
        <f t="shared" si="390"/>
        <v>42167.023206018523</v>
      </c>
      <c r="U3529" s="9">
        <f t="shared" si="391"/>
        <v>42196.165972222225</v>
      </c>
    </row>
    <row r="3530" spans="1:21" ht="45" hidden="1" x14ac:dyDescent="0.25">
      <c r="A3530">
        <v>3528</v>
      </c>
      <c r="B3530" s="3" t="s">
        <v>3527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85"/>
        <v>1.0115151515151515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42733.50136574074</v>
      </c>
      <c r="T3530" s="10">
        <f t="shared" si="390"/>
        <v>42733.50136574074</v>
      </c>
      <c r="U3530" s="9">
        <f t="shared" si="391"/>
        <v>42753.50136574074</v>
      </c>
    </row>
    <row r="3531" spans="1:21" ht="60" hidden="1" x14ac:dyDescent="0.25">
      <c r="A3531">
        <v>3529</v>
      </c>
      <c r="B3531" s="3" t="s">
        <v>3528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85"/>
        <v>1.32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42177.761782407411</v>
      </c>
      <c r="T3531" s="10">
        <f t="shared" si="390"/>
        <v>42177.761782407411</v>
      </c>
      <c r="U3531" s="9">
        <f t="shared" si="391"/>
        <v>42198.041666666672</v>
      </c>
    </row>
    <row r="3532" spans="1:21" ht="60" hidden="1" x14ac:dyDescent="0.25">
      <c r="A3532">
        <v>3530</v>
      </c>
      <c r="B3532" s="3" t="s">
        <v>3529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85"/>
        <v>1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42442.623344907406</v>
      </c>
      <c r="T3532" s="10">
        <f t="shared" si="390"/>
        <v>42442.623344907406</v>
      </c>
      <c r="U3532" s="9">
        <f t="shared" si="391"/>
        <v>42470.833333333328</v>
      </c>
    </row>
    <row r="3533" spans="1:21" hidden="1" x14ac:dyDescent="0.25">
      <c r="A3533">
        <v>3531</v>
      </c>
      <c r="B3533" s="3" t="s">
        <v>3530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85"/>
        <v>1.28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42521.654328703706</v>
      </c>
      <c r="T3533" s="10">
        <f t="shared" si="390"/>
        <v>42521.654328703706</v>
      </c>
      <c r="U3533" s="9">
        <f t="shared" si="391"/>
        <v>42551.654328703706</v>
      </c>
    </row>
    <row r="3534" spans="1:21" ht="60" hidden="1" x14ac:dyDescent="0.25">
      <c r="A3534">
        <v>3532</v>
      </c>
      <c r="B3534" s="3" t="s">
        <v>3531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85"/>
        <v>1.1895833333333334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41884.599849537037</v>
      </c>
      <c r="T3534" s="10">
        <f t="shared" si="390"/>
        <v>41884.599849537037</v>
      </c>
      <c r="U3534" s="9">
        <f t="shared" si="391"/>
        <v>41900.165972222225</v>
      </c>
    </row>
    <row r="3535" spans="1:21" ht="60" hidden="1" x14ac:dyDescent="0.25">
      <c r="A3535">
        <v>3533</v>
      </c>
      <c r="B3535" s="3" t="s">
        <v>3532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85"/>
        <v>1.262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42289.761192129634</v>
      </c>
      <c r="T3535" s="10">
        <f t="shared" si="390"/>
        <v>42289.761192129634</v>
      </c>
      <c r="U3535" s="9">
        <f t="shared" si="391"/>
        <v>42319.802858796291</v>
      </c>
    </row>
    <row r="3536" spans="1:21" ht="45" hidden="1" x14ac:dyDescent="0.25">
      <c r="A3536">
        <v>3534</v>
      </c>
      <c r="B3536" s="3" t="s">
        <v>3533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85"/>
        <v>1.5620000000000001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42243.6252662037</v>
      </c>
      <c r="T3536" s="10">
        <f t="shared" si="390"/>
        <v>42243.6252662037</v>
      </c>
      <c r="U3536" s="9">
        <f t="shared" si="391"/>
        <v>42278.6252662037</v>
      </c>
    </row>
    <row r="3537" spans="1:21" ht="45" hidden="1" x14ac:dyDescent="0.25">
      <c r="A3537">
        <v>3535</v>
      </c>
      <c r="B3537" s="3" t="s">
        <v>3534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85"/>
        <v>1.0315000000000001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42248.640162037031</v>
      </c>
      <c r="T3537" s="10">
        <f t="shared" si="390"/>
        <v>42248.640162037031</v>
      </c>
      <c r="U3537" s="9">
        <f t="shared" si="391"/>
        <v>42279.75</v>
      </c>
    </row>
    <row r="3538" spans="1:21" ht="60" hidden="1" x14ac:dyDescent="0.25">
      <c r="A3538">
        <v>3536</v>
      </c>
      <c r="B3538" s="3" t="s">
        <v>3535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85"/>
        <v>1.5333333333333334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42328.727141203708</v>
      </c>
      <c r="T3538" s="10">
        <f t="shared" si="390"/>
        <v>42328.727141203708</v>
      </c>
      <c r="U3538" s="9">
        <f t="shared" si="391"/>
        <v>42358.499305555553</v>
      </c>
    </row>
    <row r="3539" spans="1:21" ht="60" hidden="1" x14ac:dyDescent="0.25">
      <c r="A3539">
        <v>3537</v>
      </c>
      <c r="B3539" s="3" t="s">
        <v>3536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85"/>
        <v>1.8044444444444445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41923.354351851849</v>
      </c>
      <c r="T3539" s="10">
        <f t="shared" si="390"/>
        <v>41923.354351851849</v>
      </c>
      <c r="U3539" s="9">
        <f t="shared" si="391"/>
        <v>41960.332638888889</v>
      </c>
    </row>
    <row r="3540" spans="1:21" ht="60" hidden="1" x14ac:dyDescent="0.25">
      <c r="A3540">
        <v>3538</v>
      </c>
      <c r="B3540" s="3" t="s">
        <v>3537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85"/>
        <v>1.2845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42571.420601851853</v>
      </c>
      <c r="T3540" s="10">
        <f t="shared" si="390"/>
        <v>42571.420601851853</v>
      </c>
      <c r="U3540" s="9">
        <f t="shared" si="391"/>
        <v>42599.420601851853</v>
      </c>
    </row>
    <row r="3541" spans="1:21" ht="60" hidden="1" x14ac:dyDescent="0.25">
      <c r="A3541">
        <v>3539</v>
      </c>
      <c r="B3541" s="3" t="s">
        <v>3538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85"/>
        <v>1.1966666666666668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42600.756041666667</v>
      </c>
      <c r="T3541" s="10">
        <f t="shared" si="390"/>
        <v>42600.756041666667</v>
      </c>
      <c r="U3541" s="9">
        <f t="shared" si="391"/>
        <v>42621.756041666667</v>
      </c>
    </row>
    <row r="3542" spans="1:21" ht="60" hidden="1" x14ac:dyDescent="0.25">
      <c r="A3542">
        <v>3540</v>
      </c>
      <c r="B3542" s="3" t="s">
        <v>3539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85"/>
        <v>1.23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42517.003368055557</v>
      </c>
      <c r="T3542" s="10">
        <f t="shared" si="390"/>
        <v>42517.003368055557</v>
      </c>
      <c r="U3542" s="9">
        <f t="shared" si="391"/>
        <v>42547.003368055557</v>
      </c>
    </row>
    <row r="3543" spans="1:21" ht="60" hidden="1" x14ac:dyDescent="0.25">
      <c r="A3543">
        <v>3541</v>
      </c>
      <c r="B3543" s="3" t="s">
        <v>3540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85"/>
        <v>1.05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42222.730034722219</v>
      </c>
      <c r="T3543" s="10">
        <f t="shared" si="390"/>
        <v>42222.730034722219</v>
      </c>
      <c r="U3543" s="9">
        <f t="shared" si="391"/>
        <v>42247.730034722219</v>
      </c>
    </row>
    <row r="3544" spans="1:21" ht="60" hidden="1" x14ac:dyDescent="0.25">
      <c r="A3544">
        <v>3542</v>
      </c>
      <c r="B3544" s="3" t="s">
        <v>3541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85"/>
        <v>1.0223636363636364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41829.599791666667</v>
      </c>
      <c r="T3544" s="10">
        <f t="shared" si="390"/>
        <v>41829.599791666667</v>
      </c>
      <c r="U3544" s="9">
        <f t="shared" si="391"/>
        <v>41889.599791666667</v>
      </c>
    </row>
    <row r="3545" spans="1:21" ht="45" hidden="1" x14ac:dyDescent="0.25">
      <c r="A3545">
        <v>3543</v>
      </c>
      <c r="B3545" s="3" t="s">
        <v>3542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85"/>
        <v>1.0466666666666666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42150.755312499998</v>
      </c>
      <c r="T3545" s="10">
        <f t="shared" si="390"/>
        <v>42150.755312499998</v>
      </c>
      <c r="U3545" s="9">
        <f t="shared" si="391"/>
        <v>42180.755312499998</v>
      </c>
    </row>
    <row r="3546" spans="1:21" ht="45" hidden="1" x14ac:dyDescent="0.25">
      <c r="A3546">
        <v>3544</v>
      </c>
      <c r="B3546" s="3" t="s">
        <v>3543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85"/>
        <v>1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42040.831678240742</v>
      </c>
      <c r="T3546" s="10">
        <f t="shared" si="390"/>
        <v>42040.831678240742</v>
      </c>
      <c r="U3546" s="9">
        <f t="shared" si="391"/>
        <v>42070.831678240742</v>
      </c>
    </row>
    <row r="3547" spans="1:21" ht="60" hidden="1" x14ac:dyDescent="0.25">
      <c r="A3547">
        <v>3545</v>
      </c>
      <c r="B3547" s="3" t="s">
        <v>3544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85"/>
        <v>1.004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42075.807395833333</v>
      </c>
      <c r="T3547" s="10">
        <f t="shared" si="390"/>
        <v>42075.807395833333</v>
      </c>
      <c r="U3547" s="9">
        <f t="shared" si="391"/>
        <v>42105.807395833333</v>
      </c>
    </row>
    <row r="3548" spans="1:21" ht="60" hidden="1" x14ac:dyDescent="0.25">
      <c r="A3548">
        <v>3546</v>
      </c>
      <c r="B3548" s="3" t="s">
        <v>3545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85"/>
        <v>1.0227272727272727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42073.660694444443</v>
      </c>
      <c r="T3548" s="10">
        <f t="shared" si="390"/>
        <v>42073.660694444443</v>
      </c>
      <c r="U3548" s="9">
        <f t="shared" si="391"/>
        <v>42095.165972222225</v>
      </c>
    </row>
    <row r="3549" spans="1:21" ht="45" hidden="1" x14ac:dyDescent="0.25">
      <c r="A3549">
        <v>3547</v>
      </c>
      <c r="B3549" s="3" t="s">
        <v>3546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85"/>
        <v>1.1440928571428572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42480.078715277778</v>
      </c>
      <c r="T3549" s="10">
        <f t="shared" si="390"/>
        <v>42480.078715277778</v>
      </c>
      <c r="U3549" s="9">
        <f t="shared" si="391"/>
        <v>42504.165972222225</v>
      </c>
    </row>
    <row r="3550" spans="1:21" ht="45" hidden="1" x14ac:dyDescent="0.25">
      <c r="A3550">
        <v>3548</v>
      </c>
      <c r="B3550" s="3" t="s">
        <v>3547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85"/>
        <v>1.019047619047619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42411.942291666666</v>
      </c>
      <c r="T3550" s="10">
        <f t="shared" si="390"/>
        <v>42411.942291666666</v>
      </c>
      <c r="U3550" s="9">
        <f t="shared" si="391"/>
        <v>42434.041666666672</v>
      </c>
    </row>
    <row r="3551" spans="1:21" ht="60" hidden="1" x14ac:dyDescent="0.25">
      <c r="A3551">
        <v>3549</v>
      </c>
      <c r="B3551" s="3" t="s">
        <v>3548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85"/>
        <v>1.02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42223.394363425927</v>
      </c>
      <c r="T3551" s="10">
        <f t="shared" si="390"/>
        <v>42223.394363425927</v>
      </c>
      <c r="U3551" s="9">
        <f t="shared" si="391"/>
        <v>42251.394363425927</v>
      </c>
    </row>
    <row r="3552" spans="1:21" ht="60" hidden="1" x14ac:dyDescent="0.25">
      <c r="A3552">
        <v>3550</v>
      </c>
      <c r="B3552" s="3" t="s">
        <v>3549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85"/>
        <v>1.048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42462.893495370372</v>
      </c>
      <c r="T3552" s="10">
        <f t="shared" si="390"/>
        <v>42462.893495370372</v>
      </c>
      <c r="U3552" s="9">
        <f t="shared" si="391"/>
        <v>42492.893495370372</v>
      </c>
    </row>
    <row r="3553" spans="1:21" ht="60" hidden="1" x14ac:dyDescent="0.25">
      <c r="A3553">
        <v>3551</v>
      </c>
      <c r="B3553" s="3" t="s">
        <v>3550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85"/>
        <v>1.0183333333333333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41753.515856481477</v>
      </c>
      <c r="T3553" s="10">
        <f t="shared" si="390"/>
        <v>41753.515856481477</v>
      </c>
      <c r="U3553" s="9">
        <f t="shared" si="391"/>
        <v>41781.921527777777</v>
      </c>
    </row>
    <row r="3554" spans="1:21" ht="60" hidden="1" x14ac:dyDescent="0.25">
      <c r="A3554">
        <v>3552</v>
      </c>
      <c r="B3554" s="3" t="s">
        <v>3551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85"/>
        <v>1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41788.587083333332</v>
      </c>
      <c r="T3554" s="10">
        <f t="shared" si="390"/>
        <v>41788.587083333332</v>
      </c>
      <c r="U3554" s="9">
        <f t="shared" si="391"/>
        <v>41818.587083333332</v>
      </c>
    </row>
    <row r="3555" spans="1:21" ht="60" hidden="1" x14ac:dyDescent="0.25">
      <c r="A3555">
        <v>3553</v>
      </c>
      <c r="B3555" s="3" t="s">
        <v>3552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85"/>
        <v>1.0627272727272727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42196.028703703705</v>
      </c>
      <c r="T3555" s="10">
        <f t="shared" si="390"/>
        <v>42196.028703703705</v>
      </c>
      <c r="U3555" s="9">
        <f t="shared" si="391"/>
        <v>42228</v>
      </c>
    </row>
    <row r="3556" spans="1:21" ht="45" hidden="1" x14ac:dyDescent="0.25">
      <c r="A3556">
        <v>3554</v>
      </c>
      <c r="B3556" s="3" t="s">
        <v>3553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85"/>
        <v>1.1342219999999998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42016.050451388888</v>
      </c>
      <c r="T3556" s="10">
        <f t="shared" si="390"/>
        <v>42016.050451388888</v>
      </c>
      <c r="U3556" s="9">
        <f t="shared" si="391"/>
        <v>42046.708333333328</v>
      </c>
    </row>
    <row r="3557" spans="1:21" ht="60" hidden="1" x14ac:dyDescent="0.25">
      <c r="A3557">
        <v>3555</v>
      </c>
      <c r="B3557" s="3" t="s">
        <v>3554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85"/>
        <v>1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42661.442060185189</v>
      </c>
      <c r="T3557" s="10">
        <f t="shared" si="390"/>
        <v>42661.442060185189</v>
      </c>
      <c r="U3557" s="9">
        <f t="shared" si="391"/>
        <v>42691.483726851846</v>
      </c>
    </row>
    <row r="3558" spans="1:21" ht="60" hidden="1" x14ac:dyDescent="0.25">
      <c r="A3558">
        <v>3556</v>
      </c>
      <c r="B3558" s="3" t="s">
        <v>3555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85"/>
        <v>1.0045454545454546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41808.649583333332</v>
      </c>
      <c r="T3558" s="10">
        <f t="shared" si="390"/>
        <v>41808.649583333332</v>
      </c>
      <c r="U3558" s="9">
        <f t="shared" si="391"/>
        <v>41868.649583333332</v>
      </c>
    </row>
    <row r="3559" spans="1:21" ht="60" hidden="1" x14ac:dyDescent="0.25">
      <c r="A3559">
        <v>3557</v>
      </c>
      <c r="B3559" s="3" t="s">
        <v>3556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85"/>
        <v>1.0003599999999999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41730.276747685188</v>
      </c>
      <c r="T3559" s="10">
        <f t="shared" si="390"/>
        <v>41730.276747685188</v>
      </c>
      <c r="U3559" s="9">
        <f t="shared" si="391"/>
        <v>41764.276747685188</v>
      </c>
    </row>
    <row r="3560" spans="1:21" ht="45" hidden="1" x14ac:dyDescent="0.25">
      <c r="A3560">
        <v>3558</v>
      </c>
      <c r="B3560" s="3" t="s">
        <v>3557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85"/>
        <v>1.44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42139.816840277781</v>
      </c>
      <c r="T3560" s="10">
        <f t="shared" si="390"/>
        <v>42139.816840277781</v>
      </c>
      <c r="U3560" s="9">
        <f t="shared" si="391"/>
        <v>42181.875</v>
      </c>
    </row>
    <row r="3561" spans="1:21" ht="60" hidden="1" x14ac:dyDescent="0.25">
      <c r="A3561">
        <v>3559</v>
      </c>
      <c r="B3561" s="3" t="s">
        <v>3558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85"/>
        <v>1.0349999999999999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42194.096157407403</v>
      </c>
      <c r="T3561" s="10">
        <f t="shared" si="390"/>
        <v>42194.096157407403</v>
      </c>
      <c r="U3561" s="9">
        <f t="shared" si="391"/>
        <v>42216.373611111107</v>
      </c>
    </row>
    <row r="3562" spans="1:21" ht="60" hidden="1" x14ac:dyDescent="0.25">
      <c r="A3562">
        <v>3560</v>
      </c>
      <c r="B3562" s="3" t="s">
        <v>3559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85"/>
        <v>1.0843750000000001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42115.889652777783</v>
      </c>
      <c r="T3562" s="10">
        <f t="shared" si="390"/>
        <v>42115.889652777783</v>
      </c>
      <c r="U3562" s="9">
        <f t="shared" si="391"/>
        <v>42151.114583333328</v>
      </c>
    </row>
    <row r="3563" spans="1:21" ht="120" hidden="1" x14ac:dyDescent="0.25">
      <c r="A3563">
        <v>3561</v>
      </c>
      <c r="B3563" s="3" t="s">
        <v>3560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85"/>
        <v>1.024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42203.680300925931</v>
      </c>
      <c r="T3563" s="10">
        <f t="shared" si="390"/>
        <v>42203.680300925931</v>
      </c>
      <c r="U3563" s="9">
        <f t="shared" si="391"/>
        <v>42221.774999999994</v>
      </c>
    </row>
    <row r="3564" spans="1:21" ht="60" hidden="1" x14ac:dyDescent="0.25">
      <c r="A3564">
        <v>3562</v>
      </c>
      <c r="B3564" s="3" t="s">
        <v>3561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85"/>
        <v>1.4888888888888889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42433.761886574073</v>
      </c>
      <c r="T3564" s="10">
        <f t="shared" si="390"/>
        <v>42433.761886574073</v>
      </c>
      <c r="U3564" s="9">
        <f t="shared" si="391"/>
        <v>42442.916666666672</v>
      </c>
    </row>
    <row r="3565" spans="1:21" ht="60" hidden="1" x14ac:dyDescent="0.25">
      <c r="A3565">
        <v>3563</v>
      </c>
      <c r="B3565" s="3" t="s">
        <v>3562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85"/>
        <v>1.0549000000000002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42555.671944444446</v>
      </c>
      <c r="T3565" s="10">
        <f t="shared" si="390"/>
        <v>42555.671944444446</v>
      </c>
      <c r="U3565" s="9">
        <f t="shared" si="391"/>
        <v>42583.791666666672</v>
      </c>
    </row>
    <row r="3566" spans="1:21" ht="45" hidden="1" x14ac:dyDescent="0.25">
      <c r="A3566">
        <v>3564</v>
      </c>
      <c r="B3566" s="3" t="s">
        <v>3563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85"/>
        <v>1.0049999999999999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42236.623252314821</v>
      </c>
      <c r="T3566" s="10">
        <f t="shared" si="390"/>
        <v>42236.623252314821</v>
      </c>
      <c r="U3566" s="9">
        <f t="shared" si="391"/>
        <v>42282.666666666672</v>
      </c>
    </row>
    <row r="3567" spans="1:21" ht="60" hidden="1" x14ac:dyDescent="0.25">
      <c r="A3567">
        <v>3565</v>
      </c>
      <c r="B3567" s="3" t="s">
        <v>3564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85"/>
        <v>1.3055555555555556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41974.743148148147</v>
      </c>
      <c r="T3567" s="10">
        <f t="shared" si="390"/>
        <v>41974.743148148147</v>
      </c>
      <c r="U3567" s="9">
        <f t="shared" si="391"/>
        <v>42004.743148148147</v>
      </c>
    </row>
    <row r="3568" spans="1:21" ht="60" hidden="1" x14ac:dyDescent="0.25">
      <c r="A3568">
        <v>3566</v>
      </c>
      <c r="B3568" s="3" t="s">
        <v>3565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85"/>
        <v>1.0475000000000001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41997.507905092592</v>
      </c>
      <c r="T3568" s="10">
        <f t="shared" si="390"/>
        <v>41997.507905092592</v>
      </c>
      <c r="U3568" s="9">
        <f t="shared" si="391"/>
        <v>42027.507905092592</v>
      </c>
    </row>
    <row r="3569" spans="1:21" ht="60" hidden="1" x14ac:dyDescent="0.25">
      <c r="A3569">
        <v>3567</v>
      </c>
      <c r="B3569" s="3" t="s">
        <v>3566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85"/>
        <v>1.0880000000000001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42135.810694444444</v>
      </c>
      <c r="T3569" s="10">
        <f t="shared" si="390"/>
        <v>42135.810694444444</v>
      </c>
      <c r="U3569" s="9">
        <f t="shared" si="391"/>
        <v>42165.810694444444</v>
      </c>
    </row>
    <row r="3570" spans="1:21" ht="45" hidden="1" x14ac:dyDescent="0.25">
      <c r="A3570">
        <v>3568</v>
      </c>
      <c r="B3570" s="3" t="s">
        <v>3567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85"/>
        <v>1.1100000000000001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41869.740671296298</v>
      </c>
      <c r="T3570" s="10">
        <f t="shared" si="390"/>
        <v>41869.740671296298</v>
      </c>
      <c r="U3570" s="9">
        <f t="shared" si="391"/>
        <v>41899.740671296298</v>
      </c>
    </row>
    <row r="3571" spans="1:21" ht="45" hidden="1" x14ac:dyDescent="0.25">
      <c r="A3571">
        <v>3569</v>
      </c>
      <c r="B3571" s="3" t="s">
        <v>3568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85"/>
        <v>1.0047999999999999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41982.688611111109</v>
      </c>
      <c r="T3571" s="10">
        <f t="shared" si="390"/>
        <v>41982.688611111109</v>
      </c>
      <c r="U3571" s="9">
        <f t="shared" si="391"/>
        <v>42012.688611111109</v>
      </c>
    </row>
    <row r="3572" spans="1:21" ht="45" hidden="1" x14ac:dyDescent="0.25">
      <c r="A3572">
        <v>3570</v>
      </c>
      <c r="B3572" s="3" t="s">
        <v>3569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85"/>
        <v>1.1435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41976.331979166673</v>
      </c>
      <c r="T3572" s="10">
        <f t="shared" si="390"/>
        <v>41976.331979166673</v>
      </c>
      <c r="U3572" s="9">
        <f t="shared" si="391"/>
        <v>42004.291666666672</v>
      </c>
    </row>
    <row r="3573" spans="1:21" ht="45" hidden="1" x14ac:dyDescent="0.25">
      <c r="A3573">
        <v>3571</v>
      </c>
      <c r="B3573" s="3" t="s">
        <v>3570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85"/>
        <v>1.2206666666666666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41912.858946759261</v>
      </c>
      <c r="T3573" s="10">
        <f t="shared" si="390"/>
        <v>41912.858946759261</v>
      </c>
      <c r="U3573" s="9">
        <f t="shared" si="391"/>
        <v>41942.858946759261</v>
      </c>
    </row>
    <row r="3574" spans="1:21" ht="30" hidden="1" x14ac:dyDescent="0.25">
      <c r="A3574">
        <v>3572</v>
      </c>
      <c r="B3574" s="3" t="s">
        <v>3571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85"/>
        <v>1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42146.570393518516</v>
      </c>
      <c r="T3574" s="10">
        <f t="shared" si="390"/>
        <v>42146.570393518516</v>
      </c>
      <c r="U3574" s="9">
        <f t="shared" si="391"/>
        <v>42176.570393518516</v>
      </c>
    </row>
    <row r="3575" spans="1:21" ht="45" hidden="1" x14ac:dyDescent="0.25">
      <c r="A3575">
        <v>3573</v>
      </c>
      <c r="B3575" s="3" t="s">
        <v>3572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85"/>
        <v>1.028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41921.375532407408</v>
      </c>
      <c r="T3575" s="10">
        <f t="shared" si="390"/>
        <v>41921.375532407408</v>
      </c>
      <c r="U3575" s="9">
        <f t="shared" si="391"/>
        <v>41951.417199074072</v>
      </c>
    </row>
    <row r="3576" spans="1:21" ht="60" hidden="1" x14ac:dyDescent="0.25">
      <c r="A3576">
        <v>3574</v>
      </c>
      <c r="B3576" s="3" t="s">
        <v>3573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85"/>
        <v>1.0612068965517241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41926.942685185182</v>
      </c>
      <c r="T3576" s="10">
        <f t="shared" si="390"/>
        <v>41926.942685185182</v>
      </c>
      <c r="U3576" s="9">
        <f t="shared" si="391"/>
        <v>41956.984351851846</v>
      </c>
    </row>
    <row r="3577" spans="1:21" ht="60" hidden="1" x14ac:dyDescent="0.25">
      <c r="A3577">
        <v>3575</v>
      </c>
      <c r="B3577" s="3" t="s">
        <v>3574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85"/>
        <v>1.0133000000000001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42561.783877314811</v>
      </c>
      <c r="T3577" s="10">
        <f t="shared" si="390"/>
        <v>42561.783877314811</v>
      </c>
      <c r="U3577" s="9">
        <f t="shared" si="391"/>
        <v>42593.165972222225</v>
      </c>
    </row>
    <row r="3578" spans="1:21" ht="45" hidden="1" x14ac:dyDescent="0.25">
      <c r="A3578">
        <v>3576</v>
      </c>
      <c r="B3578" s="3" t="s">
        <v>3575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85"/>
        <v>1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42649.54923611111</v>
      </c>
      <c r="T3578" s="10">
        <f t="shared" si="390"/>
        <v>42649.54923611111</v>
      </c>
      <c r="U3578" s="9">
        <f t="shared" si="391"/>
        <v>42709.590902777782</v>
      </c>
    </row>
    <row r="3579" spans="1:21" ht="45" hidden="1" x14ac:dyDescent="0.25">
      <c r="A3579">
        <v>3577</v>
      </c>
      <c r="B3579" s="3" t="s">
        <v>3576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85"/>
        <v>1.3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42093.786840277782</v>
      </c>
      <c r="T3579" s="10">
        <f t="shared" si="390"/>
        <v>42093.786840277782</v>
      </c>
      <c r="U3579" s="9">
        <f t="shared" si="391"/>
        <v>42120.26944444445</v>
      </c>
    </row>
    <row r="3580" spans="1:21" ht="45" hidden="1" x14ac:dyDescent="0.25">
      <c r="A3580">
        <v>3578</v>
      </c>
      <c r="B3580" s="3" t="s">
        <v>3577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85"/>
        <v>1.0001333333333333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42460.733530092592</v>
      </c>
      <c r="T3580" s="10">
        <f t="shared" si="390"/>
        <v>42460.733530092592</v>
      </c>
      <c r="U3580" s="9">
        <f t="shared" si="391"/>
        <v>42490.733530092592</v>
      </c>
    </row>
    <row r="3581" spans="1:21" ht="60" hidden="1" x14ac:dyDescent="0.25">
      <c r="A3581">
        <v>3579</v>
      </c>
      <c r="B3581" s="3" t="s">
        <v>3578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85"/>
        <v>1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42430.762222222227</v>
      </c>
      <c r="T3581" s="10">
        <f t="shared" si="390"/>
        <v>42430.762222222227</v>
      </c>
      <c r="U3581" s="9">
        <f t="shared" si="391"/>
        <v>42460.720555555556</v>
      </c>
    </row>
    <row r="3582" spans="1:21" ht="45" hidden="1" x14ac:dyDescent="0.25">
      <c r="A3582">
        <v>3580</v>
      </c>
      <c r="B3582" s="3" t="s">
        <v>3579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85"/>
        <v>1.1388888888888888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42026.176180555558</v>
      </c>
      <c r="T3582" s="10">
        <f t="shared" si="390"/>
        <v>42026.176180555558</v>
      </c>
      <c r="U3582" s="9">
        <f t="shared" si="391"/>
        <v>42064.207638888889</v>
      </c>
    </row>
    <row r="3583" spans="1:21" ht="60" hidden="1" x14ac:dyDescent="0.25">
      <c r="A3583">
        <v>3581</v>
      </c>
      <c r="B3583" s="3" t="s">
        <v>3580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85"/>
        <v>1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41836.471180555556</v>
      </c>
      <c r="T3583" s="10">
        <f t="shared" si="390"/>
        <v>41836.471180555556</v>
      </c>
      <c r="U3583" s="9">
        <f t="shared" si="391"/>
        <v>41850.471180555556</v>
      </c>
    </row>
    <row r="3584" spans="1:21" ht="45" hidden="1" x14ac:dyDescent="0.25">
      <c r="A3584">
        <v>3582</v>
      </c>
      <c r="B3584" s="3" t="s">
        <v>3581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85"/>
        <v>2.87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42451.095856481479</v>
      </c>
      <c r="T3584" s="10">
        <f t="shared" si="390"/>
        <v>42451.095856481479</v>
      </c>
      <c r="U3584" s="9">
        <f t="shared" si="391"/>
        <v>42465.095856481479</v>
      </c>
    </row>
    <row r="3585" spans="1:21" ht="60" hidden="1" x14ac:dyDescent="0.25">
      <c r="A3585">
        <v>3583</v>
      </c>
      <c r="B3585" s="3" t="s">
        <v>3582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85"/>
        <v>1.085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42418.425983796296</v>
      </c>
      <c r="T3585" s="10">
        <f t="shared" si="390"/>
        <v>42418.425983796296</v>
      </c>
      <c r="U3585" s="9">
        <f t="shared" si="391"/>
        <v>42478.384317129632</v>
      </c>
    </row>
    <row r="3586" spans="1:21" ht="90" hidden="1" x14ac:dyDescent="0.25">
      <c r="A3586">
        <v>3584</v>
      </c>
      <c r="B3586" s="3" t="s">
        <v>3583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85"/>
        <v>1.155</v>
      </c>
      <c r="P3586" s="7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42168.316481481481</v>
      </c>
      <c r="T3586" s="10">
        <f t="shared" si="390"/>
        <v>42168.316481481481</v>
      </c>
      <c r="U3586" s="9">
        <f t="shared" si="391"/>
        <v>42198.316481481481</v>
      </c>
    </row>
    <row r="3587" spans="1:21" ht="45" hidden="1" x14ac:dyDescent="0.25">
      <c r="A3587">
        <v>3585</v>
      </c>
      <c r="B3587" s="3" t="s">
        <v>3584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92">E3587/D3587</f>
        <v>1.1911764705882353</v>
      </c>
      <c r="P3587" s="7">
        <f t="shared" ref="P3587:P3650" si="393">E3587/L3587</f>
        <v>176.08695652173913</v>
      </c>
      <c r="Q3587" t="str">
        <f t="shared" ref="Q3587:Q3650" si="394">LEFT(N:N,SEARCH("/",N3587)-1)</f>
        <v>theater</v>
      </c>
      <c r="R3587" t="str">
        <f t="shared" ref="R3587:R3650" si="395">RIGHT(N3587,LEN(N3587)-SEARCH("/",N3587))</f>
        <v>plays</v>
      </c>
      <c r="S3587" s="9">
        <f t="shared" ref="S3587:S3650" si="396">(((J3587/60)/60)/24)+DATE(1970,1,1)</f>
        <v>41964.716319444444</v>
      </c>
      <c r="T3587" s="10">
        <f t="shared" ref="T3587:T3650" si="397">S3587</f>
        <v>41964.716319444444</v>
      </c>
      <c r="U3587" s="9">
        <f t="shared" ref="U3587:U3650" si="398">(((I3587/60)/60)/24)+DATE(1970,1,1)</f>
        <v>41994.716319444444</v>
      </c>
    </row>
    <row r="3588" spans="1:21" ht="30" hidden="1" x14ac:dyDescent="0.25">
      <c r="A3588">
        <v>3586</v>
      </c>
      <c r="B3588" s="3" t="s">
        <v>3585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92"/>
        <v>1.0942666666666667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42576.697569444441</v>
      </c>
      <c r="T3588" s="10">
        <f t="shared" si="397"/>
        <v>42576.697569444441</v>
      </c>
      <c r="U3588" s="9">
        <f t="shared" si="398"/>
        <v>42636.697569444441</v>
      </c>
    </row>
    <row r="3589" spans="1:21" ht="45" hidden="1" x14ac:dyDescent="0.25">
      <c r="A3589">
        <v>3587</v>
      </c>
      <c r="B3589" s="3" t="s">
        <v>3586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92"/>
        <v>1.266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42503.539976851855</v>
      </c>
      <c r="T3589" s="10">
        <f t="shared" si="397"/>
        <v>42503.539976851855</v>
      </c>
      <c r="U3589" s="9">
        <f t="shared" si="398"/>
        <v>42548.791666666672</v>
      </c>
    </row>
    <row r="3590" spans="1:21" ht="45" hidden="1" x14ac:dyDescent="0.25">
      <c r="A3590">
        <v>3588</v>
      </c>
      <c r="B3590" s="3" t="s">
        <v>3587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92"/>
        <v>1.0049999999999999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42101.828819444447</v>
      </c>
      <c r="T3590" s="10">
        <f t="shared" si="397"/>
        <v>42101.828819444447</v>
      </c>
      <c r="U3590" s="9">
        <f t="shared" si="398"/>
        <v>42123.958333333328</v>
      </c>
    </row>
    <row r="3591" spans="1:21" ht="45" hidden="1" x14ac:dyDescent="0.25">
      <c r="A3591">
        <v>3589</v>
      </c>
      <c r="B3591" s="3" t="s">
        <v>3588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92"/>
        <v>1.2749999999999999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42125.647534722222</v>
      </c>
      <c r="T3591" s="10">
        <f t="shared" si="397"/>
        <v>42125.647534722222</v>
      </c>
      <c r="U3591" s="9">
        <f t="shared" si="398"/>
        <v>42150.647534722222</v>
      </c>
    </row>
    <row r="3592" spans="1:21" ht="60" hidden="1" x14ac:dyDescent="0.25">
      <c r="A3592">
        <v>3590</v>
      </c>
      <c r="B3592" s="3" t="s">
        <v>3589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92"/>
        <v>1.0005999999999999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41902.333726851852</v>
      </c>
      <c r="T3592" s="10">
        <f t="shared" si="397"/>
        <v>41902.333726851852</v>
      </c>
      <c r="U3592" s="9">
        <f t="shared" si="398"/>
        <v>41932.333726851852</v>
      </c>
    </row>
    <row r="3593" spans="1:21" ht="60" hidden="1" x14ac:dyDescent="0.25">
      <c r="A3593">
        <v>3591</v>
      </c>
      <c r="B3593" s="3" t="s">
        <v>3590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92"/>
        <v>1.75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42003.948425925926</v>
      </c>
      <c r="T3593" s="10">
        <f t="shared" si="397"/>
        <v>42003.948425925926</v>
      </c>
      <c r="U3593" s="9">
        <f t="shared" si="398"/>
        <v>42028.207638888889</v>
      </c>
    </row>
    <row r="3594" spans="1:21" ht="45" hidden="1" x14ac:dyDescent="0.25">
      <c r="A3594">
        <v>3592</v>
      </c>
      <c r="B3594" s="3" t="s">
        <v>3591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92"/>
        <v>1.2725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41988.829942129625</v>
      </c>
      <c r="T3594" s="10">
        <f t="shared" si="397"/>
        <v>41988.829942129625</v>
      </c>
      <c r="U3594" s="9">
        <f t="shared" si="398"/>
        <v>42046.207638888889</v>
      </c>
    </row>
    <row r="3595" spans="1:21" ht="45" hidden="1" x14ac:dyDescent="0.25">
      <c r="A3595">
        <v>3593</v>
      </c>
      <c r="B3595" s="3" t="s">
        <v>3592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92"/>
        <v>1.1063333333333334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41974.898599537039</v>
      </c>
      <c r="T3595" s="10">
        <f t="shared" si="397"/>
        <v>41974.898599537039</v>
      </c>
      <c r="U3595" s="9">
        <f t="shared" si="398"/>
        <v>42009.851388888885</v>
      </c>
    </row>
    <row r="3596" spans="1:21" ht="60" hidden="1" x14ac:dyDescent="0.25">
      <c r="A3596">
        <v>3594</v>
      </c>
      <c r="B3596" s="3" t="s">
        <v>3593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92"/>
        <v>1.2593749999999999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42592.066921296297</v>
      </c>
      <c r="T3596" s="10">
        <f t="shared" si="397"/>
        <v>42592.066921296297</v>
      </c>
      <c r="U3596" s="9">
        <f t="shared" si="398"/>
        <v>42617.066921296297</v>
      </c>
    </row>
    <row r="3597" spans="1:21" ht="30" hidden="1" x14ac:dyDescent="0.25">
      <c r="A3597">
        <v>3595</v>
      </c>
      <c r="B3597" s="3" t="s">
        <v>3594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92"/>
        <v>1.1850000000000001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42050.008368055554</v>
      </c>
      <c r="T3597" s="10">
        <f t="shared" si="397"/>
        <v>42050.008368055554</v>
      </c>
      <c r="U3597" s="9">
        <f t="shared" si="398"/>
        <v>42076.290972222225</v>
      </c>
    </row>
    <row r="3598" spans="1:21" ht="45" hidden="1" x14ac:dyDescent="0.25">
      <c r="A3598">
        <v>3596</v>
      </c>
      <c r="B3598" s="3" t="s">
        <v>3595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92"/>
        <v>1.0772727272727274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41856.715069444443</v>
      </c>
      <c r="T3598" s="10">
        <f t="shared" si="397"/>
        <v>41856.715069444443</v>
      </c>
      <c r="U3598" s="9">
        <f t="shared" si="398"/>
        <v>41877.715069444443</v>
      </c>
    </row>
    <row r="3599" spans="1:21" ht="30" hidden="1" x14ac:dyDescent="0.25">
      <c r="A3599">
        <v>3597</v>
      </c>
      <c r="B3599" s="3" t="s">
        <v>3596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92"/>
        <v>1.026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42417.585532407407</v>
      </c>
      <c r="T3599" s="10">
        <f t="shared" si="397"/>
        <v>42417.585532407407</v>
      </c>
      <c r="U3599" s="9">
        <f t="shared" si="398"/>
        <v>42432.249305555553</v>
      </c>
    </row>
    <row r="3600" spans="1:21" ht="45" hidden="1" x14ac:dyDescent="0.25">
      <c r="A3600">
        <v>3598</v>
      </c>
      <c r="B3600" s="3" t="s">
        <v>3597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92"/>
        <v>1.101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41866.79886574074</v>
      </c>
      <c r="T3600" s="10">
        <f t="shared" si="397"/>
        <v>41866.79886574074</v>
      </c>
      <c r="U3600" s="9">
        <f t="shared" si="398"/>
        <v>41885.207638888889</v>
      </c>
    </row>
    <row r="3601" spans="1:21" ht="45" hidden="1" x14ac:dyDescent="0.25">
      <c r="A3601">
        <v>3599</v>
      </c>
      <c r="B3601" s="3" t="s">
        <v>3598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92"/>
        <v>2.02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42220.79487268519</v>
      </c>
      <c r="T3601" s="10">
        <f t="shared" si="397"/>
        <v>42220.79487268519</v>
      </c>
      <c r="U3601" s="9">
        <f t="shared" si="398"/>
        <v>42246</v>
      </c>
    </row>
    <row r="3602" spans="1:21" ht="30" hidden="1" x14ac:dyDescent="0.25">
      <c r="A3602">
        <v>3600</v>
      </c>
      <c r="B3602" s="3" t="s">
        <v>3599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92"/>
        <v>1.3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42628.849120370374</v>
      </c>
      <c r="T3602" s="10">
        <f t="shared" si="397"/>
        <v>42628.849120370374</v>
      </c>
      <c r="U3602" s="9">
        <f t="shared" si="398"/>
        <v>42656.849120370374</v>
      </c>
    </row>
    <row r="3603" spans="1:21" ht="45" hidden="1" x14ac:dyDescent="0.25">
      <c r="A3603">
        <v>3601</v>
      </c>
      <c r="B3603" s="3" t="s">
        <v>3600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92"/>
        <v>1.0435000000000001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41990.99863425926</v>
      </c>
      <c r="T3603" s="10">
        <f t="shared" si="397"/>
        <v>41990.99863425926</v>
      </c>
      <c r="U3603" s="9">
        <f t="shared" si="398"/>
        <v>42020.99863425926</v>
      </c>
    </row>
    <row r="3604" spans="1:21" ht="60" hidden="1" x14ac:dyDescent="0.25">
      <c r="A3604">
        <v>3602</v>
      </c>
      <c r="B3604" s="3" t="s">
        <v>3601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92"/>
        <v>1.0004999999999999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42447.894432870366</v>
      </c>
      <c r="T3604" s="10">
        <f t="shared" si="397"/>
        <v>42447.894432870366</v>
      </c>
      <c r="U3604" s="9">
        <f t="shared" si="398"/>
        <v>42507.894432870366</v>
      </c>
    </row>
    <row r="3605" spans="1:21" ht="60" hidden="1" x14ac:dyDescent="0.25">
      <c r="A3605">
        <v>3603</v>
      </c>
      <c r="B3605" s="3" t="s">
        <v>3602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92"/>
        <v>1.7066666666666668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42283.864351851851</v>
      </c>
      <c r="T3605" s="10">
        <f t="shared" si="397"/>
        <v>42283.864351851851</v>
      </c>
      <c r="U3605" s="9">
        <f t="shared" si="398"/>
        <v>42313.906018518523</v>
      </c>
    </row>
    <row r="3606" spans="1:21" ht="60" hidden="1" x14ac:dyDescent="0.25">
      <c r="A3606">
        <v>3604</v>
      </c>
      <c r="B3606" s="3" t="s">
        <v>3603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92"/>
        <v>1.1283333333333334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42483.015694444446</v>
      </c>
      <c r="T3606" s="10">
        <f t="shared" si="397"/>
        <v>42483.015694444446</v>
      </c>
      <c r="U3606" s="9">
        <f t="shared" si="398"/>
        <v>42489.290972222225</v>
      </c>
    </row>
    <row r="3607" spans="1:21" ht="60" hidden="1" x14ac:dyDescent="0.25">
      <c r="A3607">
        <v>3605</v>
      </c>
      <c r="B3607" s="3" t="s">
        <v>3604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92"/>
        <v>1.84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42383.793124999997</v>
      </c>
      <c r="T3607" s="10">
        <f t="shared" si="397"/>
        <v>42383.793124999997</v>
      </c>
      <c r="U3607" s="9">
        <f t="shared" si="398"/>
        <v>42413.793124999997</v>
      </c>
    </row>
    <row r="3608" spans="1:21" ht="60" hidden="1" x14ac:dyDescent="0.25">
      <c r="A3608">
        <v>3606</v>
      </c>
      <c r="B3608" s="3" t="s">
        <v>3605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92"/>
        <v>1.3026666666666666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42566.604826388888</v>
      </c>
      <c r="T3608" s="10">
        <f t="shared" si="397"/>
        <v>42566.604826388888</v>
      </c>
      <c r="U3608" s="9">
        <f t="shared" si="398"/>
        <v>42596.604826388888</v>
      </c>
    </row>
    <row r="3609" spans="1:21" ht="30" hidden="1" x14ac:dyDescent="0.25">
      <c r="A3609">
        <v>3607</v>
      </c>
      <c r="B3609" s="3" t="s">
        <v>3606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92"/>
        <v>1.0545454545454545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42338.963912037041</v>
      </c>
      <c r="T3609" s="10">
        <f t="shared" si="397"/>
        <v>42338.963912037041</v>
      </c>
      <c r="U3609" s="9">
        <f t="shared" si="398"/>
        <v>42353</v>
      </c>
    </row>
    <row r="3610" spans="1:21" ht="60" hidden="1" x14ac:dyDescent="0.25">
      <c r="A3610">
        <v>3608</v>
      </c>
      <c r="B3610" s="3" t="s">
        <v>3607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92"/>
        <v>1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42506.709375000006</v>
      </c>
      <c r="T3610" s="10">
        <f t="shared" si="397"/>
        <v>42506.709375000006</v>
      </c>
      <c r="U3610" s="9">
        <f t="shared" si="398"/>
        <v>42538.583333333328</v>
      </c>
    </row>
    <row r="3611" spans="1:21" ht="60" hidden="1" x14ac:dyDescent="0.25">
      <c r="A3611">
        <v>3609</v>
      </c>
      <c r="B3611" s="3" t="s">
        <v>3608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92"/>
        <v>1.5331632653061225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42429.991724537031</v>
      </c>
      <c r="T3611" s="10">
        <f t="shared" si="397"/>
        <v>42429.991724537031</v>
      </c>
      <c r="U3611" s="9">
        <f t="shared" si="398"/>
        <v>42459.950057870374</v>
      </c>
    </row>
    <row r="3612" spans="1:21" ht="45" hidden="1" x14ac:dyDescent="0.25">
      <c r="A3612">
        <v>3610</v>
      </c>
      <c r="B3612" s="3" t="s">
        <v>3609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92"/>
        <v>1.623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42203.432129629626</v>
      </c>
      <c r="T3612" s="10">
        <f t="shared" si="397"/>
        <v>42203.432129629626</v>
      </c>
      <c r="U3612" s="9">
        <f t="shared" si="398"/>
        <v>42233.432129629626</v>
      </c>
    </row>
    <row r="3613" spans="1:21" ht="60" hidden="1" x14ac:dyDescent="0.25">
      <c r="A3613">
        <v>3611</v>
      </c>
      <c r="B3613" s="3" t="s">
        <v>3610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92"/>
        <v>1.36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42072.370381944449</v>
      </c>
      <c r="T3613" s="10">
        <f t="shared" si="397"/>
        <v>42072.370381944449</v>
      </c>
      <c r="U3613" s="9">
        <f t="shared" si="398"/>
        <v>42102.370381944449</v>
      </c>
    </row>
    <row r="3614" spans="1:21" ht="45" hidden="1" x14ac:dyDescent="0.25">
      <c r="A3614">
        <v>3612</v>
      </c>
      <c r="B3614" s="3" t="s">
        <v>3611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92"/>
        <v>1.444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41789.726979166669</v>
      </c>
      <c r="T3614" s="10">
        <f t="shared" si="397"/>
        <v>41789.726979166669</v>
      </c>
      <c r="U3614" s="9">
        <f t="shared" si="398"/>
        <v>41799.726979166669</v>
      </c>
    </row>
    <row r="3615" spans="1:21" ht="45" hidden="1" x14ac:dyDescent="0.25">
      <c r="A3615">
        <v>3613</v>
      </c>
      <c r="B3615" s="3" t="s">
        <v>3612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92"/>
        <v>1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41788.58997685185</v>
      </c>
      <c r="T3615" s="10">
        <f t="shared" si="397"/>
        <v>41788.58997685185</v>
      </c>
      <c r="U3615" s="9">
        <f t="shared" si="398"/>
        <v>41818.58997685185</v>
      </c>
    </row>
    <row r="3616" spans="1:21" ht="45" hidden="1" x14ac:dyDescent="0.25">
      <c r="A3616">
        <v>3614</v>
      </c>
      <c r="B3616" s="3" t="s">
        <v>3439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92"/>
        <v>1.008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42144.041851851856</v>
      </c>
      <c r="T3616" s="10">
        <f t="shared" si="397"/>
        <v>42144.041851851856</v>
      </c>
      <c r="U3616" s="9">
        <f t="shared" si="398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92"/>
        <v>1.0680000000000001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42318.593703703707</v>
      </c>
      <c r="T3617" s="10">
        <f t="shared" si="397"/>
        <v>42318.593703703707</v>
      </c>
      <c r="U3617" s="9">
        <f t="shared" si="398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92"/>
        <v>1.248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42052.949814814812</v>
      </c>
      <c r="T3618" s="10">
        <f t="shared" si="397"/>
        <v>42052.949814814812</v>
      </c>
      <c r="U3618" s="9">
        <f t="shared" si="398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92"/>
        <v>1.1891891891891893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42779.610289351855</v>
      </c>
      <c r="T3619" s="10">
        <f t="shared" si="397"/>
        <v>42779.610289351855</v>
      </c>
      <c r="U3619" s="9">
        <f t="shared" si="398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92"/>
        <v>1.01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42128.627893518518</v>
      </c>
      <c r="T3620" s="10">
        <f t="shared" si="397"/>
        <v>42128.627893518518</v>
      </c>
      <c r="U3620" s="9">
        <f t="shared" si="39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92"/>
        <v>1.1299999999999999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42661.132245370376</v>
      </c>
      <c r="T3621" s="10">
        <f t="shared" si="397"/>
        <v>42661.132245370376</v>
      </c>
      <c r="U3621" s="9">
        <f t="shared" si="39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92"/>
        <v>1.0519047619047619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42037.938206018516</v>
      </c>
      <c r="T3622" s="10">
        <f t="shared" si="397"/>
        <v>42037.938206018516</v>
      </c>
      <c r="U3622" s="9">
        <f t="shared" si="39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92"/>
        <v>1.0973333333333333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42619.935694444444</v>
      </c>
      <c r="T3623" s="10">
        <f t="shared" si="397"/>
        <v>42619.935694444444</v>
      </c>
      <c r="U3623" s="9">
        <f t="shared" si="39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92"/>
        <v>1.00099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41877.221886574072</v>
      </c>
      <c r="T3624" s="10">
        <f t="shared" si="397"/>
        <v>41877.221886574072</v>
      </c>
      <c r="U3624" s="9">
        <f t="shared" si="39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92"/>
        <v>1.2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41828.736921296295</v>
      </c>
      <c r="T3625" s="10">
        <f t="shared" si="397"/>
        <v>41828.736921296295</v>
      </c>
      <c r="U3625" s="9">
        <f t="shared" si="39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92"/>
        <v>1.0493333333333332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42545.774189814809</v>
      </c>
      <c r="T3626" s="10">
        <f t="shared" si="397"/>
        <v>42545.774189814809</v>
      </c>
      <c r="U3626" s="9">
        <f t="shared" si="398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92"/>
        <v>1.0266666666666666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42157.652511574073</v>
      </c>
      <c r="T3627" s="10">
        <f t="shared" si="397"/>
        <v>42157.652511574073</v>
      </c>
      <c r="U3627" s="9">
        <f t="shared" si="398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92"/>
        <v>1.0182500000000001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41846.667326388888</v>
      </c>
      <c r="T3628" s="10">
        <f t="shared" si="397"/>
        <v>41846.667326388888</v>
      </c>
      <c r="U3628" s="9">
        <f t="shared" si="39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92"/>
        <v>1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42460.741747685184</v>
      </c>
      <c r="T3629" s="10">
        <f t="shared" si="397"/>
        <v>42460.741747685184</v>
      </c>
      <c r="U3629" s="9">
        <f t="shared" si="39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92"/>
        <v>0</v>
      </c>
      <c r="P3630" s="7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42291.833287037036</v>
      </c>
      <c r="T3630" s="10">
        <f t="shared" si="397"/>
        <v>42291.833287037036</v>
      </c>
      <c r="U3630" s="9">
        <f t="shared" si="39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92"/>
        <v>1.9999999999999999E-6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42437.094490740739</v>
      </c>
      <c r="T3631" s="10">
        <f t="shared" si="397"/>
        <v>42437.094490740739</v>
      </c>
      <c r="U3631" s="9">
        <f t="shared" si="398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92"/>
        <v>3.3333333333333332E-4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41942.84710648148</v>
      </c>
      <c r="T3632" s="10">
        <f t="shared" si="397"/>
        <v>41942.84710648148</v>
      </c>
      <c r="U3632" s="9">
        <f t="shared" si="398"/>
        <v>41972.888773148152</v>
      </c>
    </row>
    <row r="3633" spans="1:21" ht="60" hidden="1" x14ac:dyDescent="0.25">
      <c r="A3633">
        <v>3631</v>
      </c>
      <c r="B3633" s="3" t="s">
        <v>3629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92"/>
        <v>0.51023391812865493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41880.753437499996</v>
      </c>
      <c r="T3633" s="10">
        <f t="shared" si="397"/>
        <v>41880.753437499996</v>
      </c>
      <c r="U3633" s="9">
        <f t="shared" si="398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92"/>
        <v>0.2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41946.936909722222</v>
      </c>
      <c r="T3634" s="10">
        <f t="shared" si="397"/>
        <v>41946.936909722222</v>
      </c>
      <c r="U3634" s="9">
        <f t="shared" si="398"/>
        <v>41966.936909722222</v>
      </c>
    </row>
    <row r="3635" spans="1:21" ht="45" hidden="1" x14ac:dyDescent="0.25">
      <c r="A3635">
        <v>3633</v>
      </c>
      <c r="B3635" s="3" t="s">
        <v>3631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92"/>
        <v>0.35239999999999999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42649.623460648145</v>
      </c>
      <c r="T3635" s="10">
        <f t="shared" si="397"/>
        <v>42649.623460648145</v>
      </c>
      <c r="U3635" s="9">
        <f t="shared" si="39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92"/>
        <v>4.2466666666666666E-2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42701.166365740741</v>
      </c>
      <c r="T3636" s="10">
        <f t="shared" si="397"/>
        <v>42701.166365740741</v>
      </c>
      <c r="U3636" s="9">
        <f t="shared" si="39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92"/>
        <v>0.36457142857142855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42450.88282407407</v>
      </c>
      <c r="T3637" s="10">
        <f t="shared" si="397"/>
        <v>42450.88282407407</v>
      </c>
      <c r="U3637" s="9">
        <f t="shared" si="39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92"/>
        <v>0</v>
      </c>
      <c r="P3638" s="7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42226.694780092599</v>
      </c>
      <c r="T3638" s="10">
        <f t="shared" si="397"/>
        <v>42226.694780092599</v>
      </c>
      <c r="U3638" s="9">
        <f t="shared" si="39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92"/>
        <v>0.30866666666666664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41975.700636574074</v>
      </c>
      <c r="T3639" s="10">
        <f t="shared" si="397"/>
        <v>41975.700636574074</v>
      </c>
      <c r="U3639" s="9">
        <f t="shared" si="39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92"/>
        <v>6.545454545454546E-2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42053.672824074078</v>
      </c>
      <c r="T3640" s="10">
        <f t="shared" si="397"/>
        <v>42053.672824074078</v>
      </c>
      <c r="U3640" s="9">
        <f t="shared" si="39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92"/>
        <v>4.0000000000000003E-5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42590.677152777775</v>
      </c>
      <c r="T3641" s="10">
        <f t="shared" si="397"/>
        <v>42590.677152777775</v>
      </c>
      <c r="U3641" s="9">
        <f t="shared" si="39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92"/>
        <v>5.5E-2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42104.781597222223</v>
      </c>
      <c r="T3642" s="10">
        <f t="shared" si="397"/>
        <v>42104.781597222223</v>
      </c>
      <c r="U3642" s="9">
        <f t="shared" si="39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92"/>
        <v>0</v>
      </c>
      <c r="P3643" s="7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41899.627071759263</v>
      </c>
      <c r="T3643" s="10">
        <f t="shared" si="397"/>
        <v>41899.627071759263</v>
      </c>
      <c r="U3643" s="9">
        <f t="shared" si="39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92"/>
        <v>2.1428571428571429E-2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42297.816284722227</v>
      </c>
      <c r="T3644" s="10">
        <f t="shared" si="397"/>
        <v>42297.816284722227</v>
      </c>
      <c r="U3644" s="9">
        <f t="shared" si="39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92"/>
        <v>0</v>
      </c>
      <c r="P3645" s="7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42285.143969907411</v>
      </c>
      <c r="T3645" s="10">
        <f t="shared" si="397"/>
        <v>42285.143969907411</v>
      </c>
      <c r="U3645" s="9">
        <f t="shared" si="39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92"/>
        <v>0.16420000000000001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42409.241747685184</v>
      </c>
      <c r="T3646" s="10">
        <f t="shared" si="397"/>
        <v>42409.241747685184</v>
      </c>
      <c r="U3646" s="9">
        <f t="shared" si="39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92"/>
        <v>1E-3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42665.970347222217</v>
      </c>
      <c r="T3647" s="10">
        <f t="shared" si="397"/>
        <v>42665.970347222217</v>
      </c>
      <c r="U3647" s="9">
        <f t="shared" si="39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92"/>
        <v>4.8099999999999997E-2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42140.421319444446</v>
      </c>
      <c r="T3648" s="10">
        <f t="shared" si="397"/>
        <v>42140.421319444446</v>
      </c>
      <c r="U3648" s="9">
        <f t="shared" si="398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92"/>
        <v>0.06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42598.749155092592</v>
      </c>
      <c r="T3649" s="10">
        <f t="shared" si="397"/>
        <v>42598.749155092592</v>
      </c>
      <c r="U3649" s="9">
        <f t="shared" si="398"/>
        <v>42643.749155092592</v>
      </c>
    </row>
    <row r="3650" spans="1:21" ht="30" hidden="1" x14ac:dyDescent="0.25">
      <c r="A3650">
        <v>3648</v>
      </c>
      <c r="B3650" s="3" t="s">
        <v>3646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92"/>
        <v>1.003825</v>
      </c>
      <c r="P3650" s="7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41887.292187500003</v>
      </c>
      <c r="T3650" s="10">
        <f t="shared" si="397"/>
        <v>41887.292187500003</v>
      </c>
      <c r="U3650" s="9">
        <f t="shared" si="39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99">E3651/D3651</f>
        <v>1.04</v>
      </c>
      <c r="P3651" s="7">
        <f t="shared" ref="P3651:P3714" si="400">E3651/L3651</f>
        <v>97.5</v>
      </c>
      <c r="Q3651" t="str">
        <f t="shared" ref="Q3651:Q3714" si="401">LEFT(N:N,SEARCH("/",N3651)-1)</f>
        <v>theater</v>
      </c>
      <c r="R3651" t="str">
        <f t="shared" ref="R3651:R3714" si="402">RIGHT(N3651,LEN(N3651)-SEARCH("/",N3651))</f>
        <v>plays</v>
      </c>
      <c r="S3651" s="9">
        <f t="shared" ref="S3651:S3714" si="403">(((J3651/60)/60)/24)+DATE(1970,1,1)</f>
        <v>41780.712893518517</v>
      </c>
      <c r="T3651" s="10">
        <f t="shared" ref="T3651:T3714" si="404">S3651</f>
        <v>41780.712893518517</v>
      </c>
      <c r="U3651" s="9">
        <f t="shared" ref="U3651:U3714" si="405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99"/>
        <v>1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42381.478981481487</v>
      </c>
      <c r="T3652" s="10">
        <f t="shared" si="404"/>
        <v>42381.478981481487</v>
      </c>
      <c r="U3652" s="9">
        <f t="shared" si="405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99"/>
        <v>1.04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41828.646319444444</v>
      </c>
      <c r="T3653" s="10">
        <f t="shared" si="404"/>
        <v>41828.646319444444</v>
      </c>
      <c r="U3653" s="9">
        <f t="shared" si="405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99"/>
        <v>2.5066666666666668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42596.644699074073</v>
      </c>
      <c r="T3654" s="10">
        <f t="shared" si="404"/>
        <v>42596.644699074073</v>
      </c>
      <c r="U3654" s="9">
        <f t="shared" si="405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99"/>
        <v>1.0049999999999999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42191.363506944443</v>
      </c>
      <c r="T3655" s="10">
        <f t="shared" si="404"/>
        <v>42191.363506944443</v>
      </c>
      <c r="U3655" s="9">
        <f t="shared" si="405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99"/>
        <v>1.744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42440.416504629626</v>
      </c>
      <c r="T3656" s="10">
        <f t="shared" si="404"/>
        <v>42440.416504629626</v>
      </c>
      <c r="U3656" s="9">
        <f t="shared" si="405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99"/>
        <v>1.1626000000000001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42173.803217592591</v>
      </c>
      <c r="T3657" s="10">
        <f t="shared" si="404"/>
        <v>42173.803217592591</v>
      </c>
      <c r="U3657" s="9">
        <f t="shared" si="405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99"/>
        <v>1.0582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42737.910138888896</v>
      </c>
      <c r="T3658" s="10">
        <f t="shared" si="404"/>
        <v>42737.910138888896</v>
      </c>
      <c r="U3658" s="9">
        <f t="shared" si="405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99"/>
        <v>1.1074999999999999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42499.629849537043</v>
      </c>
      <c r="T3659" s="10">
        <f t="shared" si="404"/>
        <v>42499.629849537043</v>
      </c>
      <c r="U3659" s="9">
        <f t="shared" si="405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99"/>
        <v>1.0066666666666666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41775.858564814815</v>
      </c>
      <c r="T3660" s="10">
        <f t="shared" si="404"/>
        <v>41775.858564814815</v>
      </c>
      <c r="U3660" s="9">
        <f t="shared" si="405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99"/>
        <v>1.0203333333333333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42055.277199074073</v>
      </c>
      <c r="T3661" s="10">
        <f t="shared" si="404"/>
        <v>42055.277199074073</v>
      </c>
      <c r="U3661" s="9">
        <f t="shared" si="405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99"/>
        <v>1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41971.881076388891</v>
      </c>
      <c r="T3662" s="10">
        <f t="shared" si="404"/>
        <v>41971.881076388891</v>
      </c>
      <c r="U3662" s="9">
        <f t="shared" si="405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99"/>
        <v>1.1100000000000001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42447.896666666667</v>
      </c>
      <c r="T3663" s="10">
        <f t="shared" si="404"/>
        <v>42447.896666666667</v>
      </c>
      <c r="U3663" s="9">
        <f t="shared" si="405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99"/>
        <v>1.0142500000000001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42064.220069444447</v>
      </c>
      <c r="T3664" s="10">
        <f t="shared" si="404"/>
        <v>42064.220069444447</v>
      </c>
      <c r="U3664" s="9">
        <f t="shared" si="405"/>
        <v>42094.178402777776</v>
      </c>
    </row>
    <row r="3665" spans="1:21" ht="60" hidden="1" x14ac:dyDescent="0.25">
      <c r="A3665">
        <v>3663</v>
      </c>
      <c r="B3665" s="3" t="s">
        <v>3660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99"/>
        <v>1.04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42665.451736111107</v>
      </c>
      <c r="T3665" s="10">
        <f t="shared" si="404"/>
        <v>42665.451736111107</v>
      </c>
      <c r="U3665" s="9">
        <f t="shared" si="405"/>
        <v>42725.493402777778</v>
      </c>
    </row>
    <row r="3666" spans="1:21" ht="60" hidden="1" x14ac:dyDescent="0.25">
      <c r="A3666">
        <v>3664</v>
      </c>
      <c r="B3666" s="3" t="s">
        <v>3661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99"/>
        <v>1.09375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42523.248715277776</v>
      </c>
      <c r="T3666" s="10">
        <f t="shared" si="404"/>
        <v>42523.248715277776</v>
      </c>
      <c r="U3666" s="9">
        <f t="shared" si="405"/>
        <v>42537.248715277776</v>
      </c>
    </row>
    <row r="3667" spans="1:21" ht="60" hidden="1" x14ac:dyDescent="0.25">
      <c r="A3667">
        <v>3665</v>
      </c>
      <c r="B3667" s="3" t="s">
        <v>3662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99"/>
        <v>1.1516129032258065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42294.808124999996</v>
      </c>
      <c r="T3667" s="10">
        <f t="shared" si="404"/>
        <v>42294.808124999996</v>
      </c>
      <c r="U3667" s="9">
        <f t="shared" si="405"/>
        <v>42305.829166666663</v>
      </c>
    </row>
    <row r="3668" spans="1:21" ht="30" hidden="1" x14ac:dyDescent="0.25">
      <c r="A3668">
        <v>3666</v>
      </c>
      <c r="B3668" s="3" t="s">
        <v>3663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99"/>
        <v>1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41822.90488425926</v>
      </c>
      <c r="T3668" s="10">
        <f t="shared" si="404"/>
        <v>41822.90488425926</v>
      </c>
      <c r="U3668" s="9">
        <f t="shared" si="405"/>
        <v>41844.291666666664</v>
      </c>
    </row>
    <row r="3669" spans="1:21" ht="60" hidden="1" x14ac:dyDescent="0.25">
      <c r="A3669">
        <v>3667</v>
      </c>
      <c r="B3669" s="3" t="s">
        <v>3664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99"/>
        <v>1.0317033333333334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42173.970127314817</v>
      </c>
      <c r="T3669" s="10">
        <f t="shared" si="404"/>
        <v>42173.970127314817</v>
      </c>
      <c r="U3669" s="9">
        <f t="shared" si="405"/>
        <v>42203.970127314817</v>
      </c>
    </row>
    <row r="3670" spans="1:21" ht="60" hidden="1" x14ac:dyDescent="0.25">
      <c r="A3670">
        <v>3668</v>
      </c>
      <c r="B3670" s="3" t="s">
        <v>3665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99"/>
        <v>1.0349999999999999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42185.556157407409</v>
      </c>
      <c r="T3670" s="10">
        <f t="shared" si="404"/>
        <v>42185.556157407409</v>
      </c>
      <c r="U3670" s="9">
        <f t="shared" si="405"/>
        <v>42208.772916666669</v>
      </c>
    </row>
    <row r="3671" spans="1:21" ht="60" hidden="1" x14ac:dyDescent="0.25">
      <c r="A3671">
        <v>3669</v>
      </c>
      <c r="B3671" s="3" t="s">
        <v>3666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99"/>
        <v>1.3819999999999999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42136.675196759257</v>
      </c>
      <c r="T3671" s="10">
        <f t="shared" si="404"/>
        <v>42136.675196759257</v>
      </c>
      <c r="U3671" s="9">
        <f t="shared" si="405"/>
        <v>42166.675196759257</v>
      </c>
    </row>
    <row r="3672" spans="1:21" ht="60" hidden="1" x14ac:dyDescent="0.25">
      <c r="A3672">
        <v>3670</v>
      </c>
      <c r="B3672" s="3" t="s">
        <v>3667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99"/>
        <v>1.0954545454545455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42142.514016203699</v>
      </c>
      <c r="T3672" s="10">
        <f t="shared" si="404"/>
        <v>42142.514016203699</v>
      </c>
      <c r="U3672" s="9">
        <f t="shared" si="405"/>
        <v>42155.958333333328</v>
      </c>
    </row>
    <row r="3673" spans="1:21" ht="60" hidden="1" x14ac:dyDescent="0.25">
      <c r="A3673">
        <v>3671</v>
      </c>
      <c r="B3673" s="3" t="s">
        <v>3668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99"/>
        <v>1.0085714285714287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41820.62809027778</v>
      </c>
      <c r="T3673" s="10">
        <f t="shared" si="404"/>
        <v>41820.62809027778</v>
      </c>
      <c r="U3673" s="9">
        <f t="shared" si="405"/>
        <v>41841.165972222225</v>
      </c>
    </row>
    <row r="3674" spans="1:21" ht="60" hidden="1" x14ac:dyDescent="0.25">
      <c r="A3674">
        <v>3672</v>
      </c>
      <c r="B3674" s="3" t="s">
        <v>3669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99"/>
        <v>1.0153333333333334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41878.946574074071</v>
      </c>
      <c r="T3674" s="10">
        <f t="shared" si="404"/>
        <v>41878.946574074071</v>
      </c>
      <c r="U3674" s="9">
        <f t="shared" si="405"/>
        <v>41908.946574074071</v>
      </c>
    </row>
    <row r="3675" spans="1:21" ht="45" hidden="1" x14ac:dyDescent="0.25">
      <c r="A3675">
        <v>3673</v>
      </c>
      <c r="B3675" s="3" t="s">
        <v>3670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99"/>
        <v>1.13625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41914.295104166667</v>
      </c>
      <c r="T3675" s="10">
        <f t="shared" si="404"/>
        <v>41914.295104166667</v>
      </c>
      <c r="U3675" s="9">
        <f t="shared" si="405"/>
        <v>41948.536111111112</v>
      </c>
    </row>
    <row r="3676" spans="1:21" ht="60" hidden="1" x14ac:dyDescent="0.25">
      <c r="A3676">
        <v>3674</v>
      </c>
      <c r="B3676" s="3" t="s">
        <v>3671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99"/>
        <v>1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42556.873020833329</v>
      </c>
      <c r="T3676" s="10">
        <f t="shared" si="404"/>
        <v>42556.873020833329</v>
      </c>
      <c r="U3676" s="9">
        <f t="shared" si="405"/>
        <v>42616.873020833329</v>
      </c>
    </row>
    <row r="3677" spans="1:21" ht="60" hidden="1" x14ac:dyDescent="0.25">
      <c r="A3677">
        <v>3675</v>
      </c>
      <c r="B3677" s="3" t="s">
        <v>3672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99"/>
        <v>1.4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42493.597013888888</v>
      </c>
      <c r="T3677" s="10">
        <f t="shared" si="404"/>
        <v>42493.597013888888</v>
      </c>
      <c r="U3677" s="9">
        <f t="shared" si="405"/>
        <v>42505.958333333328</v>
      </c>
    </row>
    <row r="3678" spans="1:21" ht="60" hidden="1" x14ac:dyDescent="0.25">
      <c r="A3678">
        <v>3676</v>
      </c>
      <c r="B3678" s="3" t="s">
        <v>3673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99"/>
        <v>1.2875000000000001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41876.815787037034</v>
      </c>
      <c r="T3678" s="10">
        <f t="shared" si="404"/>
        <v>41876.815787037034</v>
      </c>
      <c r="U3678" s="9">
        <f t="shared" si="405"/>
        <v>41894.815787037034</v>
      </c>
    </row>
    <row r="3679" spans="1:21" ht="45" hidden="1" x14ac:dyDescent="0.25">
      <c r="A3679">
        <v>3677</v>
      </c>
      <c r="B3679" s="3" t="s">
        <v>3674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99"/>
        <v>1.0290416666666666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41802.574282407404</v>
      </c>
      <c r="T3679" s="10">
        <f t="shared" si="404"/>
        <v>41802.574282407404</v>
      </c>
      <c r="U3679" s="9">
        <f t="shared" si="405"/>
        <v>41823.165972222225</v>
      </c>
    </row>
    <row r="3680" spans="1:21" ht="45" hidden="1" x14ac:dyDescent="0.25">
      <c r="A3680">
        <v>3678</v>
      </c>
      <c r="B3680" s="3" t="s">
        <v>3675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99"/>
        <v>1.0249999999999999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42120.531226851846</v>
      </c>
      <c r="T3680" s="10">
        <f t="shared" si="404"/>
        <v>42120.531226851846</v>
      </c>
      <c r="U3680" s="9">
        <f t="shared" si="405"/>
        <v>42155.531226851846</v>
      </c>
    </row>
    <row r="3681" spans="1:21" ht="60" hidden="1" x14ac:dyDescent="0.25">
      <c r="A3681">
        <v>3679</v>
      </c>
      <c r="B3681" s="3" t="s">
        <v>3676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99"/>
        <v>1.101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41786.761354166665</v>
      </c>
      <c r="T3681" s="10">
        <f t="shared" si="404"/>
        <v>41786.761354166665</v>
      </c>
      <c r="U3681" s="9">
        <f t="shared" si="405"/>
        <v>41821.207638888889</v>
      </c>
    </row>
    <row r="3682" spans="1:21" ht="45" hidden="1" x14ac:dyDescent="0.25">
      <c r="A3682">
        <v>3680</v>
      </c>
      <c r="B3682" s="3" t="s">
        <v>3677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99"/>
        <v>1.1276666666666666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42627.454097222217</v>
      </c>
      <c r="T3682" s="10">
        <f t="shared" si="404"/>
        <v>42627.454097222217</v>
      </c>
      <c r="U3682" s="9">
        <f t="shared" si="405"/>
        <v>42648.454097222217</v>
      </c>
    </row>
    <row r="3683" spans="1:21" ht="60" hidden="1" x14ac:dyDescent="0.25">
      <c r="A3683">
        <v>3681</v>
      </c>
      <c r="B3683" s="3" t="s">
        <v>3678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99"/>
        <v>1.119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42374.651504629626</v>
      </c>
      <c r="T3683" s="10">
        <f t="shared" si="404"/>
        <v>42374.651504629626</v>
      </c>
      <c r="U3683" s="9">
        <f t="shared" si="405"/>
        <v>42384.651504629626</v>
      </c>
    </row>
    <row r="3684" spans="1:21" ht="45" hidden="1" x14ac:dyDescent="0.25">
      <c r="A3684">
        <v>3682</v>
      </c>
      <c r="B3684" s="3" t="s">
        <v>3679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99"/>
        <v>1.3919999999999999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41772.685393518521</v>
      </c>
      <c r="T3684" s="10">
        <f t="shared" si="404"/>
        <v>41772.685393518521</v>
      </c>
      <c r="U3684" s="9">
        <f t="shared" si="405"/>
        <v>41806.290972222225</v>
      </c>
    </row>
    <row r="3685" spans="1:21" ht="45" hidden="1" x14ac:dyDescent="0.25">
      <c r="A3685">
        <v>3683</v>
      </c>
      <c r="B3685" s="3" t="s">
        <v>3680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99"/>
        <v>1.1085714285714285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42633.116851851853</v>
      </c>
      <c r="T3685" s="10">
        <f t="shared" si="404"/>
        <v>42633.116851851853</v>
      </c>
      <c r="U3685" s="9">
        <f t="shared" si="405"/>
        <v>42663.116851851853</v>
      </c>
    </row>
    <row r="3686" spans="1:21" ht="60" hidden="1" x14ac:dyDescent="0.25">
      <c r="A3686">
        <v>3684</v>
      </c>
      <c r="B3686" s="3" t="s">
        <v>3681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99"/>
        <v>1.3906666666666667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42219.180393518516</v>
      </c>
      <c r="T3686" s="10">
        <f t="shared" si="404"/>
        <v>42219.180393518516</v>
      </c>
      <c r="U3686" s="9">
        <f t="shared" si="405"/>
        <v>42249.180393518516</v>
      </c>
    </row>
    <row r="3687" spans="1:21" ht="45" hidden="1" x14ac:dyDescent="0.25">
      <c r="A3687">
        <v>3685</v>
      </c>
      <c r="B3687" s="3" t="s">
        <v>3682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99"/>
        <v>1.0569999999999999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41753.593275462961</v>
      </c>
      <c r="T3687" s="10">
        <f t="shared" si="404"/>
        <v>41753.593275462961</v>
      </c>
      <c r="U3687" s="9">
        <f t="shared" si="405"/>
        <v>41778.875</v>
      </c>
    </row>
    <row r="3688" spans="1:21" ht="45" hidden="1" x14ac:dyDescent="0.25">
      <c r="A3688">
        <v>3686</v>
      </c>
      <c r="B3688" s="3" t="s">
        <v>3683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99"/>
        <v>1.0142857142857142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42230.662731481483</v>
      </c>
      <c r="T3688" s="10">
        <f t="shared" si="404"/>
        <v>42230.662731481483</v>
      </c>
      <c r="U3688" s="9">
        <f t="shared" si="405"/>
        <v>42245.165972222225</v>
      </c>
    </row>
    <row r="3689" spans="1:21" ht="60" hidden="1" x14ac:dyDescent="0.25">
      <c r="A3689">
        <v>3687</v>
      </c>
      <c r="B3689" s="3" t="s">
        <v>3684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99"/>
        <v>1.0024500000000001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41787.218229166669</v>
      </c>
      <c r="T3689" s="10">
        <f t="shared" si="404"/>
        <v>41787.218229166669</v>
      </c>
      <c r="U3689" s="9">
        <f t="shared" si="405"/>
        <v>41817.218229166669</v>
      </c>
    </row>
    <row r="3690" spans="1:21" ht="60" hidden="1" x14ac:dyDescent="0.25">
      <c r="A3690">
        <v>3688</v>
      </c>
      <c r="B3690" s="3" t="s">
        <v>3685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99"/>
        <v>1.0916666666666666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41829.787083333329</v>
      </c>
      <c r="T3690" s="10">
        <f t="shared" si="404"/>
        <v>41829.787083333329</v>
      </c>
      <c r="U3690" s="9">
        <f t="shared" si="405"/>
        <v>41859.787083333329</v>
      </c>
    </row>
    <row r="3691" spans="1:21" ht="60" hidden="1" x14ac:dyDescent="0.25">
      <c r="A3691">
        <v>3689</v>
      </c>
      <c r="B3691" s="3" t="s">
        <v>3686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99"/>
        <v>1.1833333333333333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42147.826840277776</v>
      </c>
      <c r="T3691" s="10">
        <f t="shared" si="404"/>
        <v>42147.826840277776</v>
      </c>
      <c r="U3691" s="9">
        <f t="shared" si="405"/>
        <v>42176.934027777781</v>
      </c>
    </row>
    <row r="3692" spans="1:21" ht="60" hidden="1" x14ac:dyDescent="0.25">
      <c r="A3692">
        <v>3690</v>
      </c>
      <c r="B3692" s="3" t="s">
        <v>3687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99"/>
        <v>1.2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41940.598182870373</v>
      </c>
      <c r="T3692" s="10">
        <f t="shared" si="404"/>
        <v>41940.598182870373</v>
      </c>
      <c r="U3692" s="9">
        <f t="shared" si="405"/>
        <v>41970.639849537038</v>
      </c>
    </row>
    <row r="3693" spans="1:21" ht="30" hidden="1" x14ac:dyDescent="0.25">
      <c r="A3693">
        <v>3691</v>
      </c>
      <c r="B3693" s="3" t="s">
        <v>3688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99"/>
        <v>1.2796000000000001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42020.700567129628</v>
      </c>
      <c r="T3693" s="10">
        <f t="shared" si="404"/>
        <v>42020.700567129628</v>
      </c>
      <c r="U3693" s="9">
        <f t="shared" si="405"/>
        <v>42065.207638888889</v>
      </c>
    </row>
    <row r="3694" spans="1:21" ht="30" hidden="1" x14ac:dyDescent="0.25">
      <c r="A3694">
        <v>3692</v>
      </c>
      <c r="B3694" s="3" t="s">
        <v>3689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99"/>
        <v>1.26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41891.96503472222</v>
      </c>
      <c r="T3694" s="10">
        <f t="shared" si="404"/>
        <v>41891.96503472222</v>
      </c>
      <c r="U3694" s="9">
        <f t="shared" si="405"/>
        <v>41901</v>
      </c>
    </row>
    <row r="3695" spans="1:21" ht="60" hidden="1" x14ac:dyDescent="0.25">
      <c r="A3695">
        <v>3693</v>
      </c>
      <c r="B3695" s="3" t="s">
        <v>3690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99"/>
        <v>1.2912912912912913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42309.191307870366</v>
      </c>
      <c r="T3695" s="10">
        <f t="shared" si="404"/>
        <v>42309.191307870366</v>
      </c>
      <c r="U3695" s="9">
        <f t="shared" si="405"/>
        <v>42338.9375</v>
      </c>
    </row>
    <row r="3696" spans="1:21" ht="60" hidden="1" x14ac:dyDescent="0.25">
      <c r="A3696">
        <v>3694</v>
      </c>
      <c r="B3696" s="3" t="s">
        <v>3691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99"/>
        <v>1.0742857142857143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42490.133877314816</v>
      </c>
      <c r="T3696" s="10">
        <f t="shared" si="404"/>
        <v>42490.133877314816</v>
      </c>
      <c r="U3696" s="9">
        <f t="shared" si="405"/>
        <v>42527.083333333328</v>
      </c>
    </row>
    <row r="3697" spans="1:21" ht="60" hidden="1" x14ac:dyDescent="0.25">
      <c r="A3697">
        <v>3695</v>
      </c>
      <c r="B3697" s="3" t="s">
        <v>3692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99"/>
        <v>1.00125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41995.870486111111</v>
      </c>
      <c r="T3697" s="10">
        <f t="shared" si="404"/>
        <v>41995.870486111111</v>
      </c>
      <c r="U3697" s="9">
        <f t="shared" si="405"/>
        <v>42015.870486111111</v>
      </c>
    </row>
    <row r="3698" spans="1:21" ht="45" hidden="1" x14ac:dyDescent="0.25">
      <c r="A3698">
        <v>3696</v>
      </c>
      <c r="B3698" s="3" t="s">
        <v>3693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99"/>
        <v>1.55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41988.617083333331</v>
      </c>
      <c r="T3698" s="10">
        <f t="shared" si="404"/>
        <v>41988.617083333331</v>
      </c>
      <c r="U3698" s="9">
        <f t="shared" si="405"/>
        <v>42048.617083333331</v>
      </c>
    </row>
    <row r="3699" spans="1:21" ht="60" hidden="1" x14ac:dyDescent="0.25">
      <c r="A3699">
        <v>3697</v>
      </c>
      <c r="B3699" s="3" t="s">
        <v>3694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99"/>
        <v>1.08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42479.465833333335</v>
      </c>
      <c r="T3699" s="10">
        <f t="shared" si="404"/>
        <v>42479.465833333335</v>
      </c>
      <c r="U3699" s="9">
        <f t="shared" si="405"/>
        <v>42500.465833333335</v>
      </c>
    </row>
    <row r="3700" spans="1:21" ht="45" hidden="1" x14ac:dyDescent="0.25">
      <c r="A3700">
        <v>3698</v>
      </c>
      <c r="B3700" s="3" t="s">
        <v>3695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99"/>
        <v>1.1052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42401.806562500002</v>
      </c>
      <c r="T3700" s="10">
        <f t="shared" si="404"/>
        <v>42401.806562500002</v>
      </c>
      <c r="U3700" s="9">
        <f t="shared" si="405"/>
        <v>42431.806562500002</v>
      </c>
    </row>
    <row r="3701" spans="1:21" ht="60" hidden="1" x14ac:dyDescent="0.25">
      <c r="A3701">
        <v>3699</v>
      </c>
      <c r="B3701" s="3" t="s">
        <v>3696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99"/>
        <v>1.008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41897.602037037039</v>
      </c>
      <c r="T3701" s="10">
        <f t="shared" si="404"/>
        <v>41897.602037037039</v>
      </c>
      <c r="U3701" s="9">
        <f t="shared" si="405"/>
        <v>41927.602037037039</v>
      </c>
    </row>
    <row r="3702" spans="1:21" ht="30" hidden="1" x14ac:dyDescent="0.25">
      <c r="A3702">
        <v>3700</v>
      </c>
      <c r="B3702" s="3" t="s">
        <v>3697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99"/>
        <v>1.212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41882.585648148146</v>
      </c>
      <c r="T3702" s="10">
        <f t="shared" si="404"/>
        <v>41882.585648148146</v>
      </c>
      <c r="U3702" s="9">
        <f t="shared" si="405"/>
        <v>41912.666666666664</v>
      </c>
    </row>
    <row r="3703" spans="1:21" ht="60" hidden="1" x14ac:dyDescent="0.25">
      <c r="A3703">
        <v>3701</v>
      </c>
      <c r="B3703" s="3" t="s">
        <v>3698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99"/>
        <v>1.0033333333333334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42129.541585648149</v>
      </c>
      <c r="T3703" s="10">
        <f t="shared" si="404"/>
        <v>42129.541585648149</v>
      </c>
      <c r="U3703" s="9">
        <f t="shared" si="405"/>
        <v>42159.541585648149</v>
      </c>
    </row>
    <row r="3704" spans="1:21" ht="60" hidden="1" x14ac:dyDescent="0.25">
      <c r="A3704">
        <v>3702</v>
      </c>
      <c r="B3704" s="3" t="s">
        <v>3699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99"/>
        <v>1.0916666666666666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42524.53800925926</v>
      </c>
      <c r="T3704" s="10">
        <f t="shared" si="404"/>
        <v>42524.53800925926</v>
      </c>
      <c r="U3704" s="9">
        <f t="shared" si="405"/>
        <v>42561.957638888889</v>
      </c>
    </row>
    <row r="3705" spans="1:21" ht="60" hidden="1" x14ac:dyDescent="0.25">
      <c r="A3705">
        <v>3703</v>
      </c>
      <c r="B3705" s="3" t="s">
        <v>3700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99"/>
        <v>1.2342857142857142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42556.504490740743</v>
      </c>
      <c r="T3705" s="10">
        <f t="shared" si="404"/>
        <v>42556.504490740743</v>
      </c>
      <c r="U3705" s="9">
        <f t="shared" si="405"/>
        <v>42595.290972222225</v>
      </c>
    </row>
    <row r="3706" spans="1:21" ht="60" hidden="1" x14ac:dyDescent="0.25">
      <c r="A3706">
        <v>3704</v>
      </c>
      <c r="B3706" s="3" t="s">
        <v>3701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99"/>
        <v>1.3633666666666666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42461.689745370371</v>
      </c>
      <c r="T3706" s="10">
        <f t="shared" si="404"/>
        <v>42461.689745370371</v>
      </c>
      <c r="U3706" s="9">
        <f t="shared" si="405"/>
        <v>42521.689745370371</v>
      </c>
    </row>
    <row r="3707" spans="1:21" ht="60" hidden="1" x14ac:dyDescent="0.25">
      <c r="A3707">
        <v>3705</v>
      </c>
      <c r="B3707" s="3" t="s">
        <v>3702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99"/>
        <v>1.0346657233816767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41792.542986111112</v>
      </c>
      <c r="T3707" s="10">
        <f t="shared" si="404"/>
        <v>41792.542986111112</v>
      </c>
      <c r="U3707" s="9">
        <f t="shared" si="405"/>
        <v>41813.75</v>
      </c>
    </row>
    <row r="3708" spans="1:21" ht="45" hidden="1" x14ac:dyDescent="0.25">
      <c r="A3708">
        <v>3706</v>
      </c>
      <c r="B3708" s="3" t="s">
        <v>3703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99"/>
        <v>1.2133333333333334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41879.913761574076</v>
      </c>
      <c r="T3708" s="10">
        <f t="shared" si="404"/>
        <v>41879.913761574076</v>
      </c>
      <c r="U3708" s="9">
        <f t="shared" si="405"/>
        <v>41894.913761574076</v>
      </c>
    </row>
    <row r="3709" spans="1:21" ht="45" hidden="1" x14ac:dyDescent="0.25">
      <c r="A3709">
        <v>3707</v>
      </c>
      <c r="B3709" s="3" t="s">
        <v>3704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99"/>
        <v>1.86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42552.048356481479</v>
      </c>
      <c r="T3709" s="10">
        <f t="shared" si="404"/>
        <v>42552.048356481479</v>
      </c>
      <c r="U3709" s="9">
        <f t="shared" si="405"/>
        <v>42573.226388888885</v>
      </c>
    </row>
    <row r="3710" spans="1:21" ht="60" hidden="1" x14ac:dyDescent="0.25">
      <c r="A3710">
        <v>3708</v>
      </c>
      <c r="B3710" s="3" t="s">
        <v>3705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99"/>
        <v>3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41810.142199074071</v>
      </c>
      <c r="T3710" s="10">
        <f t="shared" si="404"/>
        <v>41810.142199074071</v>
      </c>
      <c r="U3710" s="9">
        <f t="shared" si="405"/>
        <v>41824.142199074071</v>
      </c>
    </row>
    <row r="3711" spans="1:21" ht="45" hidden="1" x14ac:dyDescent="0.25">
      <c r="A3711">
        <v>3709</v>
      </c>
      <c r="B3711" s="3" t="s">
        <v>3706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99"/>
        <v>1.0825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41785.707708333335</v>
      </c>
      <c r="T3711" s="10">
        <f t="shared" si="404"/>
        <v>41785.707708333335</v>
      </c>
      <c r="U3711" s="9">
        <f t="shared" si="405"/>
        <v>41815.707708333335</v>
      </c>
    </row>
    <row r="3712" spans="1:21" ht="30" hidden="1" x14ac:dyDescent="0.25">
      <c r="A3712">
        <v>3710</v>
      </c>
      <c r="B3712" s="3" t="s">
        <v>3707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99"/>
        <v>1.4115384615384616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42072.576249999998</v>
      </c>
      <c r="T3712" s="10">
        <f t="shared" si="404"/>
        <v>42072.576249999998</v>
      </c>
      <c r="U3712" s="9">
        <f t="shared" si="405"/>
        <v>42097.576249999998</v>
      </c>
    </row>
    <row r="3713" spans="1:21" ht="30" hidden="1" x14ac:dyDescent="0.25">
      <c r="A3713">
        <v>3711</v>
      </c>
      <c r="B3713" s="3" t="s">
        <v>3708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99"/>
        <v>1.1399999999999999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41779.724224537036</v>
      </c>
      <c r="T3713" s="10">
        <f t="shared" si="404"/>
        <v>41779.724224537036</v>
      </c>
      <c r="U3713" s="9">
        <f t="shared" si="405"/>
        <v>41805.666666666664</v>
      </c>
    </row>
    <row r="3714" spans="1:21" ht="60" hidden="1" x14ac:dyDescent="0.25">
      <c r="A3714">
        <v>3712</v>
      </c>
      <c r="B3714" s="3" t="s">
        <v>3709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99"/>
        <v>1.5373333333333334</v>
      </c>
      <c r="P3714" s="7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42134.172071759262</v>
      </c>
      <c r="T3714" s="10">
        <f t="shared" si="404"/>
        <v>42134.172071759262</v>
      </c>
      <c r="U3714" s="9">
        <f t="shared" si="405"/>
        <v>42155.290972222225</v>
      </c>
    </row>
    <row r="3715" spans="1:21" ht="45" hidden="1" x14ac:dyDescent="0.25">
      <c r="A3715">
        <v>3713</v>
      </c>
      <c r="B3715" s="3" t="s">
        <v>3710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406">E3715/D3715</f>
        <v>1.0149999999999999</v>
      </c>
      <c r="P3715" s="7">
        <f t="shared" ref="P3715:P3778" si="407">E3715/L3715</f>
        <v>106.84210526315789</v>
      </c>
      <c r="Q3715" t="str">
        <f t="shared" ref="Q3715:Q3778" si="408">LEFT(N:N,SEARCH("/",N3715)-1)</f>
        <v>theater</v>
      </c>
      <c r="R3715" t="str">
        <f t="shared" ref="R3715:R3778" si="409">RIGHT(N3715,LEN(N3715)-SEARCH("/",N3715))</f>
        <v>plays</v>
      </c>
      <c r="S3715" s="9">
        <f t="shared" ref="S3715:S3778" si="410">(((J3715/60)/60)/24)+DATE(1970,1,1)</f>
        <v>42505.738032407404</v>
      </c>
      <c r="T3715" s="10">
        <f t="shared" ref="T3715:T3778" si="411">S3715</f>
        <v>42505.738032407404</v>
      </c>
      <c r="U3715" s="9">
        <f t="shared" ref="U3715:U3778" si="412">(((I3715/60)/60)/24)+DATE(1970,1,1)</f>
        <v>42525.738032407404</v>
      </c>
    </row>
    <row r="3716" spans="1:21" ht="60" hidden="1" x14ac:dyDescent="0.25">
      <c r="A3716">
        <v>3714</v>
      </c>
      <c r="B3716" s="3" t="s">
        <v>3711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406"/>
        <v>1.0235000000000001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42118.556331018524</v>
      </c>
      <c r="T3716" s="10">
        <f t="shared" si="411"/>
        <v>42118.556331018524</v>
      </c>
      <c r="U3716" s="9">
        <f t="shared" si="412"/>
        <v>42150.165972222225</v>
      </c>
    </row>
    <row r="3717" spans="1:21" ht="60" hidden="1" x14ac:dyDescent="0.25">
      <c r="A3717">
        <v>3715</v>
      </c>
      <c r="B3717" s="3" t="s">
        <v>3712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406"/>
        <v>1.0257142857142858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42036.995590277773</v>
      </c>
      <c r="T3717" s="10">
        <f t="shared" si="411"/>
        <v>42036.995590277773</v>
      </c>
      <c r="U3717" s="9">
        <f t="shared" si="412"/>
        <v>42094.536111111112</v>
      </c>
    </row>
    <row r="3718" spans="1:21" ht="45" hidden="1" x14ac:dyDescent="0.25">
      <c r="A3718">
        <v>3716</v>
      </c>
      <c r="B3718" s="3" t="s">
        <v>3713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406"/>
        <v>1.5575000000000001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42360.887835648144</v>
      </c>
      <c r="T3718" s="10">
        <f t="shared" si="411"/>
        <v>42360.887835648144</v>
      </c>
      <c r="U3718" s="9">
        <f t="shared" si="412"/>
        <v>42390.887835648144</v>
      </c>
    </row>
    <row r="3719" spans="1:21" ht="45" hidden="1" x14ac:dyDescent="0.25">
      <c r="A3719">
        <v>3717</v>
      </c>
      <c r="B3719" s="3" t="s">
        <v>3714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406"/>
        <v>1.0075000000000001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42102.866307870368</v>
      </c>
      <c r="T3719" s="10">
        <f t="shared" si="411"/>
        <v>42102.866307870368</v>
      </c>
      <c r="U3719" s="9">
        <f t="shared" si="412"/>
        <v>42133.866307870368</v>
      </c>
    </row>
    <row r="3720" spans="1:21" ht="45" hidden="1" x14ac:dyDescent="0.25">
      <c r="A3720">
        <v>3718</v>
      </c>
      <c r="B3720" s="3" t="s">
        <v>3715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406"/>
        <v>2.3940000000000001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42032.716145833328</v>
      </c>
      <c r="T3720" s="10">
        <f t="shared" si="411"/>
        <v>42032.716145833328</v>
      </c>
      <c r="U3720" s="9">
        <f t="shared" si="412"/>
        <v>42062.716145833328</v>
      </c>
    </row>
    <row r="3721" spans="1:21" ht="30" hidden="1" x14ac:dyDescent="0.25">
      <c r="A3721">
        <v>3719</v>
      </c>
      <c r="B3721" s="3" t="s">
        <v>3716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406"/>
        <v>2.1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42147.729930555557</v>
      </c>
      <c r="T3721" s="10">
        <f t="shared" si="411"/>
        <v>42147.729930555557</v>
      </c>
      <c r="U3721" s="9">
        <f t="shared" si="412"/>
        <v>42177.729930555557</v>
      </c>
    </row>
    <row r="3722" spans="1:21" ht="30" hidden="1" x14ac:dyDescent="0.25">
      <c r="A3722">
        <v>3720</v>
      </c>
      <c r="B3722" s="3" t="s">
        <v>3717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406"/>
        <v>1.0451515151515152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42165.993125000001</v>
      </c>
      <c r="T3722" s="10">
        <f t="shared" si="411"/>
        <v>42165.993125000001</v>
      </c>
      <c r="U3722" s="9">
        <f t="shared" si="412"/>
        <v>42187.993125000001</v>
      </c>
    </row>
    <row r="3723" spans="1:21" ht="60" hidden="1" x14ac:dyDescent="0.25">
      <c r="A3723">
        <v>3721</v>
      </c>
      <c r="B3723" s="3" t="s">
        <v>3718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406"/>
        <v>1.008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41927.936157407406</v>
      </c>
      <c r="T3723" s="10">
        <f t="shared" si="411"/>
        <v>41927.936157407406</v>
      </c>
      <c r="U3723" s="9">
        <f t="shared" si="412"/>
        <v>41948.977824074071</v>
      </c>
    </row>
    <row r="3724" spans="1:21" ht="60" hidden="1" x14ac:dyDescent="0.25">
      <c r="A3724">
        <v>3722</v>
      </c>
      <c r="B3724" s="3" t="s">
        <v>3719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406"/>
        <v>1.1120000000000001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42381.671840277777</v>
      </c>
      <c r="T3724" s="10">
        <f t="shared" si="411"/>
        <v>42381.671840277777</v>
      </c>
      <c r="U3724" s="9">
        <f t="shared" si="412"/>
        <v>42411.957638888889</v>
      </c>
    </row>
    <row r="3725" spans="1:21" ht="30" hidden="1" x14ac:dyDescent="0.25">
      <c r="A3725">
        <v>3723</v>
      </c>
      <c r="B3725" s="3" t="s">
        <v>3720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406"/>
        <v>1.0204444444444445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41943.753032407411</v>
      </c>
      <c r="T3725" s="10">
        <f t="shared" si="411"/>
        <v>41943.753032407411</v>
      </c>
      <c r="U3725" s="9">
        <f t="shared" si="412"/>
        <v>41973.794699074075</v>
      </c>
    </row>
    <row r="3726" spans="1:21" ht="60" hidden="1" x14ac:dyDescent="0.25">
      <c r="A3726">
        <v>3724</v>
      </c>
      <c r="B3726" s="3" t="s">
        <v>3721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406"/>
        <v>1.0254767441860466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42465.491435185191</v>
      </c>
      <c r="T3726" s="10">
        <f t="shared" si="411"/>
        <v>42465.491435185191</v>
      </c>
      <c r="U3726" s="9">
        <f t="shared" si="412"/>
        <v>42494.958333333328</v>
      </c>
    </row>
    <row r="3727" spans="1:21" ht="60" hidden="1" x14ac:dyDescent="0.25">
      <c r="A3727">
        <v>3725</v>
      </c>
      <c r="B3727" s="3" t="s">
        <v>3722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406"/>
        <v>1.27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42401.945219907408</v>
      </c>
      <c r="T3727" s="10">
        <f t="shared" si="411"/>
        <v>42401.945219907408</v>
      </c>
      <c r="U3727" s="9">
        <f t="shared" si="412"/>
        <v>42418.895833333328</v>
      </c>
    </row>
    <row r="3728" spans="1:21" ht="45" hidden="1" x14ac:dyDescent="0.25">
      <c r="A3728">
        <v>3726</v>
      </c>
      <c r="B3728" s="3" t="s">
        <v>3723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406"/>
        <v>3.3870588235294119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42462.140868055561</v>
      </c>
      <c r="T3728" s="10">
        <f t="shared" si="411"/>
        <v>42462.140868055561</v>
      </c>
      <c r="U3728" s="9">
        <f t="shared" si="412"/>
        <v>42489.875</v>
      </c>
    </row>
    <row r="3729" spans="1:21" ht="45" hidden="1" x14ac:dyDescent="0.25">
      <c r="A3729">
        <v>3727</v>
      </c>
      <c r="B3729" s="3" t="s">
        <v>3724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406"/>
        <v>1.0075000000000001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42632.348310185189</v>
      </c>
      <c r="T3729" s="10">
        <f t="shared" si="411"/>
        <v>42632.348310185189</v>
      </c>
      <c r="U3729" s="9">
        <f t="shared" si="412"/>
        <v>42663.204861111109</v>
      </c>
    </row>
    <row r="3730" spans="1:21" ht="45" hidden="1" x14ac:dyDescent="0.25">
      <c r="A3730">
        <v>3728</v>
      </c>
      <c r="B3730" s="3" t="s">
        <v>3725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406"/>
        <v>9.3100000000000002E-2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42205.171018518522</v>
      </c>
      <c r="T3730" s="10">
        <f t="shared" si="411"/>
        <v>42205.171018518522</v>
      </c>
      <c r="U3730" s="9">
        <f t="shared" si="412"/>
        <v>42235.171018518522</v>
      </c>
    </row>
    <row r="3731" spans="1:21" ht="60" hidden="1" x14ac:dyDescent="0.25">
      <c r="A3731">
        <v>3729</v>
      </c>
      <c r="B3731" s="3" t="s">
        <v>3726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406"/>
        <v>7.2400000000000006E-2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42041.205000000002</v>
      </c>
      <c r="T3731" s="10">
        <f t="shared" si="411"/>
        <v>42041.205000000002</v>
      </c>
      <c r="U3731" s="9">
        <f t="shared" si="412"/>
        <v>42086.16333333333</v>
      </c>
    </row>
    <row r="3732" spans="1:21" ht="45" hidden="1" x14ac:dyDescent="0.25">
      <c r="A3732">
        <v>3730</v>
      </c>
      <c r="B3732" s="3" t="s">
        <v>3727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406"/>
        <v>0.1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42203.677766203706</v>
      </c>
      <c r="T3732" s="10">
        <f t="shared" si="411"/>
        <v>42203.677766203706</v>
      </c>
      <c r="U3732" s="9">
        <f t="shared" si="412"/>
        <v>42233.677766203706</v>
      </c>
    </row>
    <row r="3733" spans="1:21" ht="60" hidden="1" x14ac:dyDescent="0.25">
      <c r="A3733">
        <v>3731</v>
      </c>
      <c r="B3733" s="3" t="s">
        <v>3728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406"/>
        <v>0.11272727272727273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41983.752847222218</v>
      </c>
      <c r="T3733" s="10">
        <f t="shared" si="411"/>
        <v>41983.752847222218</v>
      </c>
      <c r="U3733" s="9">
        <f t="shared" si="412"/>
        <v>42014.140972222223</v>
      </c>
    </row>
    <row r="3734" spans="1:21" ht="45" hidden="1" x14ac:dyDescent="0.25">
      <c r="A3734">
        <v>3732</v>
      </c>
      <c r="B3734" s="3" t="s">
        <v>3729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406"/>
        <v>0.15411764705882353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41968.677465277782</v>
      </c>
      <c r="T3734" s="10">
        <f t="shared" si="411"/>
        <v>41968.677465277782</v>
      </c>
      <c r="U3734" s="9">
        <f t="shared" si="412"/>
        <v>42028.5</v>
      </c>
    </row>
    <row r="3735" spans="1:21" ht="45" hidden="1" x14ac:dyDescent="0.25">
      <c r="A3735">
        <v>3733</v>
      </c>
      <c r="B3735" s="3" t="s">
        <v>3730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406"/>
        <v>0</v>
      </c>
      <c r="P3735" s="7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9">
        <f t="shared" si="410"/>
        <v>42103.024398148147</v>
      </c>
      <c r="T3735" s="10">
        <f t="shared" si="411"/>
        <v>42103.024398148147</v>
      </c>
      <c r="U3735" s="9">
        <f t="shared" si="412"/>
        <v>42112.9375</v>
      </c>
    </row>
    <row r="3736" spans="1:21" ht="60" hidden="1" x14ac:dyDescent="0.25">
      <c r="A3736">
        <v>3734</v>
      </c>
      <c r="B3736" s="3" t="s">
        <v>3731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406"/>
        <v>0.28466666666666668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42089.901574074072</v>
      </c>
      <c r="T3736" s="10">
        <f t="shared" si="411"/>
        <v>42089.901574074072</v>
      </c>
      <c r="U3736" s="9">
        <f t="shared" si="412"/>
        <v>42149.901574074072</v>
      </c>
    </row>
    <row r="3737" spans="1:21" ht="30" hidden="1" x14ac:dyDescent="0.25">
      <c r="A3737">
        <v>3735</v>
      </c>
      <c r="B3737" s="3" t="s">
        <v>3732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406"/>
        <v>0.13333333333333333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42122.693159722221</v>
      </c>
      <c r="T3737" s="10">
        <f t="shared" si="411"/>
        <v>42122.693159722221</v>
      </c>
      <c r="U3737" s="9">
        <f t="shared" si="412"/>
        <v>42152.693159722221</v>
      </c>
    </row>
    <row r="3738" spans="1:21" ht="45" hidden="1" x14ac:dyDescent="0.25">
      <c r="A3738">
        <v>3736</v>
      </c>
      <c r="B3738" s="3" t="s">
        <v>3733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406"/>
        <v>6.6666666666666671E-3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42048.711724537032</v>
      </c>
      <c r="T3738" s="10">
        <f t="shared" si="411"/>
        <v>42048.711724537032</v>
      </c>
      <c r="U3738" s="9">
        <f t="shared" si="412"/>
        <v>42086.75</v>
      </c>
    </row>
    <row r="3739" spans="1:21" ht="45" hidden="1" x14ac:dyDescent="0.25">
      <c r="A3739">
        <v>3737</v>
      </c>
      <c r="B3739" s="3" t="s">
        <v>3734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406"/>
        <v>0.21428571428571427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42297.691006944442</v>
      </c>
      <c r="T3739" s="10">
        <f t="shared" si="411"/>
        <v>42297.691006944442</v>
      </c>
      <c r="U3739" s="9">
        <f t="shared" si="412"/>
        <v>42320.290972222225</v>
      </c>
    </row>
    <row r="3740" spans="1:21" ht="45" hidden="1" x14ac:dyDescent="0.25">
      <c r="A3740">
        <v>3738</v>
      </c>
      <c r="B3740" s="3" t="s">
        <v>3735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406"/>
        <v>0.18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41813.938715277778</v>
      </c>
      <c r="T3740" s="10">
        <f t="shared" si="411"/>
        <v>41813.938715277778</v>
      </c>
      <c r="U3740" s="9">
        <f t="shared" si="412"/>
        <v>41835.916666666664</v>
      </c>
    </row>
    <row r="3741" spans="1:21" ht="60" hidden="1" x14ac:dyDescent="0.25">
      <c r="A3741">
        <v>3739</v>
      </c>
      <c r="B3741" s="3" t="s">
        <v>3736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406"/>
        <v>0.20125000000000001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42548.449861111112</v>
      </c>
      <c r="T3741" s="10">
        <f t="shared" si="411"/>
        <v>42548.449861111112</v>
      </c>
      <c r="U3741" s="9">
        <f t="shared" si="412"/>
        <v>42568.449861111112</v>
      </c>
    </row>
    <row r="3742" spans="1:21" ht="60" hidden="1" x14ac:dyDescent="0.25">
      <c r="A3742">
        <v>3740</v>
      </c>
      <c r="B3742" s="3" t="s">
        <v>3737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406"/>
        <v>0.17899999999999999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41833.089756944442</v>
      </c>
      <c r="T3742" s="10">
        <f t="shared" si="411"/>
        <v>41833.089756944442</v>
      </c>
      <c r="U3742" s="9">
        <f t="shared" si="412"/>
        <v>41863.079143518517</v>
      </c>
    </row>
    <row r="3743" spans="1:21" ht="45" hidden="1" x14ac:dyDescent="0.25">
      <c r="A3743">
        <v>3741</v>
      </c>
      <c r="B3743" s="3" t="s">
        <v>3738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406"/>
        <v>0</v>
      </c>
      <c r="P3743" s="7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42325.920717592591</v>
      </c>
      <c r="T3743" s="10">
        <f t="shared" si="411"/>
        <v>42325.920717592591</v>
      </c>
      <c r="U3743" s="9">
        <f t="shared" si="412"/>
        <v>42355.920717592591</v>
      </c>
    </row>
    <row r="3744" spans="1:21" ht="60" hidden="1" x14ac:dyDescent="0.25">
      <c r="A3744">
        <v>3742</v>
      </c>
      <c r="B3744" s="3" t="s">
        <v>3739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406"/>
        <v>0.02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41858.214629629627</v>
      </c>
      <c r="T3744" s="10">
        <f t="shared" si="411"/>
        <v>41858.214629629627</v>
      </c>
      <c r="U3744" s="9">
        <f t="shared" si="412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406"/>
        <v>0</v>
      </c>
      <c r="P3745" s="7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41793.710231481484</v>
      </c>
      <c r="T3745" s="10">
        <f t="shared" si="411"/>
        <v>41793.710231481484</v>
      </c>
      <c r="U3745" s="9">
        <f t="shared" si="412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406"/>
        <v>0</v>
      </c>
      <c r="P3746" s="7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41793.814259259263</v>
      </c>
      <c r="T3746" s="10">
        <f t="shared" si="411"/>
        <v>41793.814259259263</v>
      </c>
      <c r="U3746" s="9">
        <f t="shared" si="412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406"/>
        <v>0.1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41831.697939814818</v>
      </c>
      <c r="T3747" s="10">
        <f t="shared" si="411"/>
        <v>41831.697939814818</v>
      </c>
      <c r="U3747" s="9">
        <f t="shared" si="412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406"/>
        <v>2.3764705882352941E-2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42621.389340277776</v>
      </c>
      <c r="T3748" s="10">
        <f t="shared" si="411"/>
        <v>42621.389340277776</v>
      </c>
      <c r="U3748" s="9">
        <f t="shared" si="412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406"/>
        <v>0.01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42164.299722222218</v>
      </c>
      <c r="T3749" s="10">
        <f t="shared" si="411"/>
        <v>42164.299722222218</v>
      </c>
      <c r="U3749" s="9">
        <f t="shared" si="412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406"/>
        <v>1.0351999999999999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42395.706435185188</v>
      </c>
      <c r="T3750" s="10">
        <f t="shared" si="411"/>
        <v>42395.706435185188</v>
      </c>
      <c r="U3750" s="9">
        <f t="shared" si="412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406"/>
        <v>1.05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42458.127175925925</v>
      </c>
      <c r="T3751" s="10">
        <f t="shared" si="411"/>
        <v>42458.127175925925</v>
      </c>
      <c r="U3751" s="9">
        <f t="shared" si="412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406"/>
        <v>1.0044999999999999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42016.981574074074</v>
      </c>
      <c r="T3752" s="10">
        <f t="shared" si="411"/>
        <v>42016.981574074074</v>
      </c>
      <c r="U3752" s="9">
        <f t="shared" si="412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406"/>
        <v>1.3260000000000001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42403.035567129627</v>
      </c>
      <c r="T3753" s="10">
        <f t="shared" si="411"/>
        <v>42403.035567129627</v>
      </c>
      <c r="U3753" s="9">
        <f t="shared" si="412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406"/>
        <v>1.1299999999999999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42619.802488425921</v>
      </c>
      <c r="T3754" s="10">
        <f t="shared" si="411"/>
        <v>42619.802488425921</v>
      </c>
      <c r="U3754" s="9">
        <f t="shared" si="412"/>
        <v>42659.875</v>
      </c>
    </row>
    <row r="3755" spans="1:21" ht="60" hidden="1" x14ac:dyDescent="0.25">
      <c r="A3755">
        <v>3753</v>
      </c>
      <c r="B3755" s="3" t="s">
        <v>3750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406"/>
        <v>1.0334000000000001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42128.824074074073</v>
      </c>
      <c r="T3755" s="10">
        <f t="shared" si="411"/>
        <v>42128.824074074073</v>
      </c>
      <c r="U3755" s="9">
        <f t="shared" si="412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406"/>
        <v>1.2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41808.881215277775</v>
      </c>
      <c r="T3756" s="10">
        <f t="shared" si="411"/>
        <v>41808.881215277775</v>
      </c>
      <c r="U3756" s="9">
        <f t="shared" si="412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406"/>
        <v>1.2963636363636364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42445.866979166662</v>
      </c>
      <c r="T3757" s="10">
        <f t="shared" si="411"/>
        <v>42445.866979166662</v>
      </c>
      <c r="U3757" s="9">
        <f t="shared" si="412"/>
        <v>42475.866979166662</v>
      </c>
    </row>
    <row r="3758" spans="1:21" ht="60" hidden="1" x14ac:dyDescent="0.25">
      <c r="A3758">
        <v>3756</v>
      </c>
      <c r="B3758" s="3" t="s">
        <v>3753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406"/>
        <v>1.0111111111111111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41771.814791666664</v>
      </c>
      <c r="T3758" s="10">
        <f t="shared" si="411"/>
        <v>41771.814791666664</v>
      </c>
      <c r="U3758" s="9">
        <f t="shared" si="412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406"/>
        <v>1.0851428571428572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41954.850868055553</v>
      </c>
      <c r="T3759" s="10">
        <f t="shared" si="411"/>
        <v>41954.850868055553</v>
      </c>
      <c r="U3759" s="9">
        <f t="shared" si="412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406"/>
        <v>1.0233333333333334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41747.471504629626</v>
      </c>
      <c r="T3760" s="10">
        <f t="shared" si="411"/>
        <v>41747.471504629626</v>
      </c>
      <c r="U3760" s="9">
        <f t="shared" si="412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406"/>
        <v>1.1024425000000002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42182.108252314814</v>
      </c>
      <c r="T3761" s="10">
        <f t="shared" si="411"/>
        <v>42182.108252314814</v>
      </c>
      <c r="U3761" s="9">
        <f t="shared" si="412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406"/>
        <v>1.010154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41739.525300925925</v>
      </c>
      <c r="T3762" s="10">
        <f t="shared" si="411"/>
        <v>41739.525300925925</v>
      </c>
      <c r="U3762" s="9">
        <f t="shared" si="412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406"/>
        <v>1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42173.466863425929</v>
      </c>
      <c r="T3763" s="10">
        <f t="shared" si="411"/>
        <v>42173.466863425929</v>
      </c>
      <c r="U3763" s="9">
        <f t="shared" si="412"/>
        <v>42226.958333333328</v>
      </c>
    </row>
    <row r="3764" spans="1:21" ht="45" hidden="1" x14ac:dyDescent="0.25">
      <c r="A3764">
        <v>3762</v>
      </c>
      <c r="B3764" s="3" t="s">
        <v>3759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406"/>
        <v>1.0624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42193.813530092593</v>
      </c>
      <c r="T3764" s="10">
        <f t="shared" si="411"/>
        <v>42193.813530092593</v>
      </c>
      <c r="U3764" s="9">
        <f t="shared" si="412"/>
        <v>42218.813530092593</v>
      </c>
    </row>
    <row r="3765" spans="1:21" ht="30" hidden="1" x14ac:dyDescent="0.25">
      <c r="A3765">
        <v>3763</v>
      </c>
      <c r="B3765" s="3" t="s">
        <v>3760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406"/>
        <v>1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42065.750300925924</v>
      </c>
      <c r="T3765" s="10">
        <f t="shared" si="411"/>
        <v>42065.750300925924</v>
      </c>
      <c r="U3765" s="9">
        <f t="shared" si="412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406"/>
        <v>1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42499.842962962968</v>
      </c>
      <c r="T3766" s="10">
        <f t="shared" si="411"/>
        <v>42499.842962962968</v>
      </c>
      <c r="U3766" s="9">
        <f t="shared" si="412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406"/>
        <v>1.1345714285714286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41820.776412037041</v>
      </c>
      <c r="T3767" s="10">
        <f t="shared" si="411"/>
        <v>41820.776412037041</v>
      </c>
      <c r="U3767" s="9">
        <f t="shared" si="412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406"/>
        <v>1.0265010000000001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41788.167187500003</v>
      </c>
      <c r="T3768" s="10">
        <f t="shared" si="411"/>
        <v>41788.167187500003</v>
      </c>
      <c r="U3768" s="9">
        <f t="shared" si="412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406"/>
        <v>1.1675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42050.019641203704</v>
      </c>
      <c r="T3769" s="10">
        <f t="shared" si="411"/>
        <v>42050.019641203704</v>
      </c>
      <c r="U3769" s="9">
        <f t="shared" si="412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406"/>
        <v>1.0765274999999999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41772.727893518517</v>
      </c>
      <c r="T3770" s="10">
        <f t="shared" si="411"/>
        <v>41772.727893518517</v>
      </c>
      <c r="U3770" s="9">
        <f t="shared" si="412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406"/>
        <v>1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42445.598136574074</v>
      </c>
      <c r="T3771" s="10">
        <f t="shared" si="411"/>
        <v>42445.598136574074</v>
      </c>
      <c r="U3771" s="9">
        <f t="shared" si="412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406"/>
        <v>1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42138.930671296301</v>
      </c>
      <c r="T3772" s="10">
        <f t="shared" si="411"/>
        <v>42138.930671296301</v>
      </c>
      <c r="U3772" s="9">
        <f t="shared" si="412"/>
        <v>42168.930671296301</v>
      </c>
    </row>
    <row r="3773" spans="1:21" ht="30" hidden="1" x14ac:dyDescent="0.25">
      <c r="A3773">
        <v>3771</v>
      </c>
      <c r="B3773" s="3" t="s">
        <v>3768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406"/>
        <v>1.46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42493.857083333336</v>
      </c>
      <c r="T3773" s="10">
        <f t="shared" si="411"/>
        <v>42493.857083333336</v>
      </c>
      <c r="U3773" s="9">
        <f t="shared" si="412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406"/>
        <v>1.1020000000000001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42682.616967592592</v>
      </c>
      <c r="T3774" s="10">
        <f t="shared" si="411"/>
        <v>42682.616967592592</v>
      </c>
      <c r="U3774" s="9">
        <f t="shared" si="412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406"/>
        <v>1.0820000000000001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42656.005173611105</v>
      </c>
      <c r="T3775" s="10">
        <f t="shared" si="411"/>
        <v>42656.005173611105</v>
      </c>
      <c r="U3775" s="9">
        <f t="shared" si="412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406"/>
        <v>1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42087.792303240742</v>
      </c>
      <c r="T3776" s="10">
        <f t="shared" si="411"/>
        <v>42087.792303240742</v>
      </c>
      <c r="U3776" s="9">
        <f t="shared" si="412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406"/>
        <v>1.0024999999999999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42075.942627314813</v>
      </c>
      <c r="T3777" s="10">
        <f t="shared" si="411"/>
        <v>42075.942627314813</v>
      </c>
      <c r="U3777" s="9">
        <f t="shared" si="412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406"/>
        <v>1.0671250000000001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41814.367800925924</v>
      </c>
      <c r="T3778" s="10">
        <f t="shared" si="411"/>
        <v>41814.367800925924</v>
      </c>
      <c r="U3778" s="9">
        <f t="shared" si="412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413">E3779/D3779</f>
        <v>1.4319999999999999</v>
      </c>
      <c r="P3779" s="7">
        <f t="shared" ref="P3779:P3842" si="414">E3779/L3779</f>
        <v>48.542372881355931</v>
      </c>
      <c r="Q3779" t="str">
        <f t="shared" ref="Q3779:Q3842" si="415">LEFT(N:N,SEARCH("/",N3779)-1)</f>
        <v>theater</v>
      </c>
      <c r="R3779" t="str">
        <f t="shared" ref="R3779:R3842" si="416">RIGHT(N3779,LEN(N3779)-SEARCH("/",N3779))</f>
        <v>musical</v>
      </c>
      <c r="S3779" s="9">
        <f t="shared" ref="S3779:S3842" si="417">(((J3779/60)/60)/24)+DATE(1970,1,1)</f>
        <v>41887.111354166671</v>
      </c>
      <c r="T3779" s="10">
        <f t="shared" ref="T3779:T3842" si="418">S3779</f>
        <v>41887.111354166671</v>
      </c>
      <c r="U3779" s="9">
        <f t="shared" ref="U3779:U3842" si="419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413"/>
        <v>1.0504166666666668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41989.819212962961</v>
      </c>
      <c r="T3780" s="10">
        <f t="shared" si="418"/>
        <v>41989.819212962961</v>
      </c>
      <c r="U3780" s="9">
        <f t="shared" si="419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413"/>
        <v>1.0398000000000001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42425.735416666663</v>
      </c>
      <c r="T3781" s="10">
        <f t="shared" si="418"/>
        <v>42425.735416666663</v>
      </c>
      <c r="U3781" s="9">
        <f t="shared" si="419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413"/>
        <v>1.2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42166.219733796301</v>
      </c>
      <c r="T3782" s="10">
        <f t="shared" si="418"/>
        <v>42166.219733796301</v>
      </c>
      <c r="U3782" s="9">
        <f t="shared" si="419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413"/>
        <v>1.0966666666666667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41865.882928240739</v>
      </c>
      <c r="T3783" s="10">
        <f t="shared" si="418"/>
        <v>41865.882928240739</v>
      </c>
      <c r="U3783" s="9">
        <f t="shared" si="419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413"/>
        <v>1.0175000000000001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42546.862233796302</v>
      </c>
      <c r="T3784" s="10">
        <f t="shared" si="418"/>
        <v>42546.862233796302</v>
      </c>
      <c r="U3784" s="9">
        <f t="shared" si="419"/>
        <v>42575.958333333328</v>
      </c>
    </row>
    <row r="3785" spans="1:21" ht="45" hidden="1" x14ac:dyDescent="0.25">
      <c r="A3785">
        <v>3783</v>
      </c>
      <c r="B3785" s="3" t="s">
        <v>3780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413"/>
        <v>1.2891666666666666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42420.140277777777</v>
      </c>
      <c r="T3785" s="10">
        <f t="shared" si="418"/>
        <v>42420.140277777777</v>
      </c>
      <c r="U3785" s="9">
        <f t="shared" si="419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413"/>
        <v>1.1499999999999999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42531.980694444443</v>
      </c>
      <c r="T3786" s="10">
        <f t="shared" si="418"/>
        <v>42531.980694444443</v>
      </c>
      <c r="U3786" s="9">
        <f t="shared" si="419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413"/>
        <v>1.5075000000000001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42548.63853009259</v>
      </c>
      <c r="T3787" s="10">
        <f t="shared" si="418"/>
        <v>42548.63853009259</v>
      </c>
      <c r="U3787" s="9">
        <f t="shared" si="419"/>
        <v>42584.418749999997</v>
      </c>
    </row>
    <row r="3788" spans="1:21" ht="45" hidden="1" x14ac:dyDescent="0.25">
      <c r="A3788">
        <v>3786</v>
      </c>
      <c r="B3788" s="3" t="s">
        <v>3783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413"/>
        <v>1.1096666666666666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42487.037905092591</v>
      </c>
      <c r="T3788" s="10">
        <f t="shared" si="418"/>
        <v>42487.037905092591</v>
      </c>
      <c r="U3788" s="9">
        <f t="shared" si="419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413"/>
        <v>1.0028571428571429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42167.534791666665</v>
      </c>
      <c r="T3789" s="10">
        <f t="shared" si="418"/>
        <v>42167.534791666665</v>
      </c>
      <c r="U3789" s="9">
        <f t="shared" si="419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413"/>
        <v>6.6666666666666671E-3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42333.695821759262</v>
      </c>
      <c r="T3790" s="10">
        <f t="shared" si="418"/>
        <v>42333.695821759262</v>
      </c>
      <c r="U3790" s="9">
        <f t="shared" si="419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413"/>
        <v>3.267605633802817E-2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42138.798819444448</v>
      </c>
      <c r="T3791" s="10">
        <f t="shared" si="418"/>
        <v>42138.798819444448</v>
      </c>
      <c r="U3791" s="9">
        <f t="shared" si="419"/>
        <v>42170.798819444448</v>
      </c>
    </row>
    <row r="3792" spans="1:21" ht="60" hidden="1" x14ac:dyDescent="0.25">
      <c r="A3792">
        <v>3790</v>
      </c>
      <c r="B3792" s="3" t="s">
        <v>3787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413"/>
        <v>0</v>
      </c>
      <c r="P3792" s="7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42666.666932870372</v>
      </c>
      <c r="T3792" s="10">
        <f t="shared" si="418"/>
        <v>42666.666932870372</v>
      </c>
      <c r="U3792" s="9">
        <f t="shared" si="419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413"/>
        <v>0</v>
      </c>
      <c r="P3793" s="7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41766.692037037035</v>
      </c>
      <c r="T3793" s="10">
        <f t="shared" si="418"/>
        <v>41766.692037037035</v>
      </c>
      <c r="U3793" s="9">
        <f t="shared" si="419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413"/>
        <v>2.8E-3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42170.447013888886</v>
      </c>
      <c r="T3794" s="10">
        <f t="shared" si="418"/>
        <v>42170.447013888886</v>
      </c>
      <c r="U3794" s="9">
        <f t="shared" si="419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413"/>
        <v>0.59657142857142853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41968.938993055555</v>
      </c>
      <c r="T3795" s="10">
        <f t="shared" si="418"/>
        <v>41968.938993055555</v>
      </c>
      <c r="U3795" s="9">
        <f t="shared" si="419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413"/>
        <v>0.01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42132.58048611111</v>
      </c>
      <c r="T3796" s="10">
        <f t="shared" si="418"/>
        <v>42132.58048611111</v>
      </c>
      <c r="U3796" s="9">
        <f t="shared" si="419"/>
        <v>42162.58048611111</v>
      </c>
    </row>
    <row r="3797" spans="1:21" ht="45" hidden="1" x14ac:dyDescent="0.25">
      <c r="A3797">
        <v>3795</v>
      </c>
      <c r="B3797" s="3" t="s">
        <v>3792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413"/>
        <v>1.6666666666666666E-2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42201.436226851853</v>
      </c>
      <c r="T3797" s="10">
        <f t="shared" si="418"/>
        <v>42201.436226851853</v>
      </c>
      <c r="U3797" s="9">
        <f t="shared" si="419"/>
        <v>42244.9375</v>
      </c>
    </row>
    <row r="3798" spans="1:21" ht="60" hidden="1" x14ac:dyDescent="0.25">
      <c r="A3798">
        <v>3796</v>
      </c>
      <c r="B3798" s="3" t="s">
        <v>3793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413"/>
        <v>4.4444444444444447E-5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42689.029583333337</v>
      </c>
      <c r="T3798" s="10">
        <f t="shared" si="418"/>
        <v>42689.029583333337</v>
      </c>
      <c r="U3798" s="9">
        <f t="shared" si="419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413"/>
        <v>0.89666666666666661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42084.881539351853</v>
      </c>
      <c r="T3799" s="10">
        <f t="shared" si="418"/>
        <v>42084.881539351853</v>
      </c>
      <c r="U3799" s="9">
        <f t="shared" si="419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413"/>
        <v>1.4642857142857143E-2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41831.722777777781</v>
      </c>
      <c r="T3800" s="10">
        <f t="shared" si="418"/>
        <v>41831.722777777781</v>
      </c>
      <c r="U3800" s="9">
        <f t="shared" si="419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413"/>
        <v>4.02E-2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42410.93105324074</v>
      </c>
      <c r="T3801" s="10">
        <f t="shared" si="418"/>
        <v>42410.93105324074</v>
      </c>
      <c r="U3801" s="9">
        <f t="shared" si="419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413"/>
        <v>4.0045454545454544E-2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41982.737071759257</v>
      </c>
      <c r="T3802" s="10">
        <f t="shared" si="418"/>
        <v>41982.737071759257</v>
      </c>
      <c r="U3802" s="9">
        <f t="shared" si="419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413"/>
        <v>8.5199999999999998E-2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41975.676111111112</v>
      </c>
      <c r="T3803" s="10">
        <f t="shared" si="418"/>
        <v>41975.676111111112</v>
      </c>
      <c r="U3803" s="9">
        <f t="shared" si="419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413"/>
        <v>0</v>
      </c>
      <c r="P3804" s="7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42269.126226851848</v>
      </c>
      <c r="T3804" s="10">
        <f t="shared" si="418"/>
        <v>42269.126226851848</v>
      </c>
      <c r="U3804" s="9">
        <f t="shared" si="419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413"/>
        <v>0.19650000000000001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42403.971851851849</v>
      </c>
      <c r="T3805" s="10">
        <f t="shared" si="418"/>
        <v>42403.971851851849</v>
      </c>
      <c r="U3805" s="9">
        <f t="shared" si="419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413"/>
        <v>0</v>
      </c>
      <c r="P3806" s="7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42527.00953703704</v>
      </c>
      <c r="T3806" s="10">
        <f t="shared" si="418"/>
        <v>42527.00953703704</v>
      </c>
      <c r="U3806" s="9">
        <f t="shared" si="419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413"/>
        <v>2.0000000000000002E-5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41849.887037037035</v>
      </c>
      <c r="T3807" s="10">
        <f t="shared" si="418"/>
        <v>41849.887037037035</v>
      </c>
      <c r="U3807" s="9">
        <f t="shared" si="419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413"/>
        <v>6.6666666666666664E-4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41799.259039351848</v>
      </c>
      <c r="T3808" s="10">
        <f t="shared" si="418"/>
        <v>41799.259039351848</v>
      </c>
      <c r="U3808" s="9">
        <f t="shared" si="419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413"/>
        <v>0.30333333333333334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42090.909016203703</v>
      </c>
      <c r="T3809" s="10">
        <f t="shared" si="418"/>
        <v>42090.909016203703</v>
      </c>
      <c r="U3809" s="9">
        <f t="shared" si="419"/>
        <v>42097.909016203703</v>
      </c>
    </row>
    <row r="3810" spans="1:21" ht="45" hidden="1" x14ac:dyDescent="0.25">
      <c r="A3810">
        <v>3808</v>
      </c>
      <c r="B3810" s="3" t="s">
        <v>3805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413"/>
        <v>1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42059.453923611116</v>
      </c>
      <c r="T3810" s="10">
        <f t="shared" si="418"/>
        <v>42059.453923611116</v>
      </c>
      <c r="U3810" s="9">
        <f t="shared" si="419"/>
        <v>42119.412256944444</v>
      </c>
    </row>
    <row r="3811" spans="1:21" ht="60" hidden="1" x14ac:dyDescent="0.25">
      <c r="A3811">
        <v>3809</v>
      </c>
      <c r="B3811" s="3" t="s">
        <v>3806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413"/>
        <v>1.0125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41800.526701388888</v>
      </c>
      <c r="T3811" s="10">
        <f t="shared" si="418"/>
        <v>41800.526701388888</v>
      </c>
      <c r="U3811" s="9">
        <f t="shared" si="419"/>
        <v>41850.958333333336</v>
      </c>
    </row>
    <row r="3812" spans="1:21" ht="60" hidden="1" x14ac:dyDescent="0.25">
      <c r="A3812">
        <v>3810</v>
      </c>
      <c r="B3812" s="3" t="s">
        <v>3807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413"/>
        <v>1.2173333333333334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42054.849050925928</v>
      </c>
      <c r="T3812" s="10">
        <f t="shared" si="418"/>
        <v>42054.849050925928</v>
      </c>
      <c r="U3812" s="9">
        <f t="shared" si="419"/>
        <v>42084.807384259257</v>
      </c>
    </row>
    <row r="3813" spans="1:21" ht="60" hidden="1" x14ac:dyDescent="0.25">
      <c r="A3813">
        <v>3811</v>
      </c>
      <c r="B3813" s="3" t="s">
        <v>3808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413"/>
        <v>3.3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42487.62700231481</v>
      </c>
      <c r="T3813" s="10">
        <f t="shared" si="418"/>
        <v>42487.62700231481</v>
      </c>
      <c r="U3813" s="9">
        <f t="shared" si="419"/>
        <v>42521.458333333328</v>
      </c>
    </row>
    <row r="3814" spans="1:21" ht="60" hidden="1" x14ac:dyDescent="0.25">
      <c r="A3814">
        <v>3812</v>
      </c>
      <c r="B3814" s="3" t="s">
        <v>3809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413"/>
        <v>1.0954999999999999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42109.751250000001</v>
      </c>
      <c r="T3814" s="10">
        <f t="shared" si="418"/>
        <v>42109.751250000001</v>
      </c>
      <c r="U3814" s="9">
        <f t="shared" si="419"/>
        <v>42156.165972222225</v>
      </c>
    </row>
    <row r="3815" spans="1:21" ht="60" hidden="1" x14ac:dyDescent="0.25">
      <c r="A3815">
        <v>3813</v>
      </c>
      <c r="B3815" s="3" t="s">
        <v>3810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413"/>
        <v>1.0095190476190474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42497.275706018518</v>
      </c>
      <c r="T3815" s="10">
        <f t="shared" si="418"/>
        <v>42497.275706018518</v>
      </c>
      <c r="U3815" s="9">
        <f t="shared" si="419"/>
        <v>42535.904861111107</v>
      </c>
    </row>
    <row r="3816" spans="1:21" ht="60" hidden="1" x14ac:dyDescent="0.25">
      <c r="A3816">
        <v>3814</v>
      </c>
      <c r="B3816" s="3" t="s">
        <v>3811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413"/>
        <v>1.4013333333333333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42058.904074074075</v>
      </c>
      <c r="T3816" s="10">
        <f t="shared" si="418"/>
        <v>42058.904074074075</v>
      </c>
      <c r="U3816" s="9">
        <f t="shared" si="419"/>
        <v>42095.165972222225</v>
      </c>
    </row>
    <row r="3817" spans="1:21" ht="30" hidden="1" x14ac:dyDescent="0.25">
      <c r="A3817">
        <v>3815</v>
      </c>
      <c r="B3817" s="3" t="s">
        <v>3812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413"/>
        <v>1.0000100000000001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42207.259918981479</v>
      </c>
      <c r="T3817" s="10">
        <f t="shared" si="418"/>
        <v>42207.259918981479</v>
      </c>
      <c r="U3817" s="9">
        <f t="shared" si="419"/>
        <v>42236.958333333328</v>
      </c>
    </row>
    <row r="3818" spans="1:21" ht="60" hidden="1" x14ac:dyDescent="0.25">
      <c r="A3818">
        <v>3816</v>
      </c>
      <c r="B3818" s="3" t="s">
        <v>3813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413"/>
        <v>1.19238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41807.690081018518</v>
      </c>
      <c r="T3818" s="10">
        <f t="shared" si="418"/>
        <v>41807.690081018518</v>
      </c>
      <c r="U3818" s="9">
        <f t="shared" si="419"/>
        <v>41837.690081018518</v>
      </c>
    </row>
    <row r="3819" spans="1:21" ht="60" hidden="1" x14ac:dyDescent="0.25">
      <c r="A3819">
        <v>3817</v>
      </c>
      <c r="B3819" s="3" t="s">
        <v>3814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413"/>
        <v>1.0725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42284.69694444444</v>
      </c>
      <c r="T3819" s="10">
        <f t="shared" si="418"/>
        <v>42284.69694444444</v>
      </c>
      <c r="U3819" s="9">
        <f t="shared" si="419"/>
        <v>42301.165972222225</v>
      </c>
    </row>
    <row r="3820" spans="1:21" ht="45" hidden="1" x14ac:dyDescent="0.25">
      <c r="A3820">
        <v>3818</v>
      </c>
      <c r="B3820" s="3" t="s">
        <v>3815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413"/>
        <v>2.2799999999999998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42045.84238425926</v>
      </c>
      <c r="T3820" s="10">
        <f t="shared" si="418"/>
        <v>42045.84238425926</v>
      </c>
      <c r="U3820" s="9">
        <f t="shared" si="419"/>
        <v>42075.800717592589</v>
      </c>
    </row>
    <row r="3821" spans="1:21" ht="45" hidden="1" x14ac:dyDescent="0.25">
      <c r="A3821">
        <v>3819</v>
      </c>
      <c r="B3821" s="3" t="s">
        <v>3816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413"/>
        <v>1.0640000000000001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42184.209537037037</v>
      </c>
      <c r="T3821" s="10">
        <f t="shared" si="418"/>
        <v>42184.209537037037</v>
      </c>
      <c r="U3821" s="9">
        <f t="shared" si="419"/>
        <v>42202.876388888893</v>
      </c>
    </row>
    <row r="3822" spans="1:21" ht="45" hidden="1" x14ac:dyDescent="0.25">
      <c r="A3822">
        <v>3820</v>
      </c>
      <c r="B3822" s="3" t="s">
        <v>3817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413"/>
        <v>1.4333333333333333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42160.651817129634</v>
      </c>
      <c r="T3822" s="10">
        <f t="shared" si="418"/>
        <v>42160.651817129634</v>
      </c>
      <c r="U3822" s="9">
        <f t="shared" si="419"/>
        <v>42190.651817129634</v>
      </c>
    </row>
    <row r="3823" spans="1:21" ht="60" hidden="1" x14ac:dyDescent="0.25">
      <c r="A3823">
        <v>3821</v>
      </c>
      <c r="B3823" s="3" t="s">
        <v>3818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413"/>
        <v>1.0454285714285714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42341.180636574078</v>
      </c>
      <c r="T3823" s="10">
        <f t="shared" si="418"/>
        <v>42341.180636574078</v>
      </c>
      <c r="U3823" s="9">
        <f t="shared" si="419"/>
        <v>42373.180636574078</v>
      </c>
    </row>
    <row r="3824" spans="1:21" ht="60" hidden="1" x14ac:dyDescent="0.25">
      <c r="A3824">
        <v>3822</v>
      </c>
      <c r="B3824" s="3" t="s">
        <v>3819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413"/>
        <v>1.1002000000000001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42329.838159722218</v>
      </c>
      <c r="T3824" s="10">
        <f t="shared" si="418"/>
        <v>42329.838159722218</v>
      </c>
      <c r="U3824" s="9">
        <f t="shared" si="419"/>
        <v>42388.957638888889</v>
      </c>
    </row>
    <row r="3825" spans="1:21" ht="60" hidden="1" x14ac:dyDescent="0.25">
      <c r="A3825">
        <v>3823</v>
      </c>
      <c r="B3825" s="3" t="s">
        <v>3820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413"/>
        <v>1.06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42170.910231481481</v>
      </c>
      <c r="T3825" s="10">
        <f t="shared" si="418"/>
        <v>42170.910231481481</v>
      </c>
      <c r="U3825" s="9">
        <f t="shared" si="419"/>
        <v>42205.165972222225</v>
      </c>
    </row>
    <row r="3826" spans="1:21" ht="60" hidden="1" x14ac:dyDescent="0.25">
      <c r="A3826">
        <v>3824</v>
      </c>
      <c r="B3826" s="3" t="s">
        <v>3821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413"/>
        <v>1.08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42571.626192129625</v>
      </c>
      <c r="T3826" s="10">
        <f t="shared" si="418"/>
        <v>42571.626192129625</v>
      </c>
      <c r="U3826" s="9">
        <f t="shared" si="419"/>
        <v>42583.570138888885</v>
      </c>
    </row>
    <row r="3827" spans="1:21" ht="60" hidden="1" x14ac:dyDescent="0.25">
      <c r="A3827">
        <v>3825</v>
      </c>
      <c r="B3827" s="3" t="s">
        <v>3822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413"/>
        <v>1.0542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42151.069606481484</v>
      </c>
      <c r="T3827" s="10">
        <f t="shared" si="418"/>
        <v>42151.069606481484</v>
      </c>
      <c r="U3827" s="9">
        <f t="shared" si="419"/>
        <v>42172.069606481484</v>
      </c>
    </row>
    <row r="3828" spans="1:21" ht="45" hidden="1" x14ac:dyDescent="0.25">
      <c r="A3828">
        <v>3826</v>
      </c>
      <c r="B3828" s="3" t="s">
        <v>3823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413"/>
        <v>1.1916666666666667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42101.423541666663</v>
      </c>
      <c r="T3828" s="10">
        <f t="shared" si="418"/>
        <v>42101.423541666663</v>
      </c>
      <c r="U3828" s="9">
        <f t="shared" si="419"/>
        <v>42131.423541666663</v>
      </c>
    </row>
    <row r="3829" spans="1:21" ht="60" hidden="1" x14ac:dyDescent="0.25">
      <c r="A3829">
        <v>3827</v>
      </c>
      <c r="B3829" s="3" t="s">
        <v>3824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413"/>
        <v>1.5266666666666666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42034.928252314814</v>
      </c>
      <c r="T3829" s="10">
        <f t="shared" si="418"/>
        <v>42034.928252314814</v>
      </c>
      <c r="U3829" s="9">
        <f t="shared" si="419"/>
        <v>42090</v>
      </c>
    </row>
    <row r="3830" spans="1:21" ht="60" hidden="1" x14ac:dyDescent="0.25">
      <c r="A3830">
        <v>3828</v>
      </c>
      <c r="B3830" s="3" t="s">
        <v>3825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413"/>
        <v>1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41944.527627314819</v>
      </c>
      <c r="T3830" s="10">
        <f t="shared" si="418"/>
        <v>41944.527627314819</v>
      </c>
      <c r="U3830" s="9">
        <f t="shared" si="419"/>
        <v>42004.569293981483</v>
      </c>
    </row>
    <row r="3831" spans="1:21" ht="60" hidden="1" x14ac:dyDescent="0.25">
      <c r="A3831">
        <v>3829</v>
      </c>
      <c r="B3831" s="3" t="s">
        <v>3826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413"/>
        <v>1.002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42593.865405092598</v>
      </c>
      <c r="T3831" s="10">
        <f t="shared" si="418"/>
        <v>42593.865405092598</v>
      </c>
      <c r="U3831" s="9">
        <f t="shared" si="419"/>
        <v>42613.865405092598</v>
      </c>
    </row>
    <row r="3832" spans="1:21" ht="45" hidden="1" x14ac:dyDescent="0.25">
      <c r="A3832">
        <v>3830</v>
      </c>
      <c r="B3832" s="3" t="s">
        <v>3827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413"/>
        <v>2.25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42503.740868055553</v>
      </c>
      <c r="T3832" s="10">
        <f t="shared" si="418"/>
        <v>42503.740868055553</v>
      </c>
      <c r="U3832" s="9">
        <f t="shared" si="419"/>
        <v>42517.740868055553</v>
      </c>
    </row>
    <row r="3833" spans="1:21" ht="60" hidden="1" x14ac:dyDescent="0.25">
      <c r="A3833">
        <v>3831</v>
      </c>
      <c r="B3833" s="3" t="s">
        <v>3828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413"/>
        <v>1.0602199999999999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41927.848900462966</v>
      </c>
      <c r="T3833" s="10">
        <f t="shared" si="418"/>
        <v>41927.848900462966</v>
      </c>
      <c r="U3833" s="9">
        <f t="shared" si="419"/>
        <v>41948.890567129631</v>
      </c>
    </row>
    <row r="3834" spans="1:21" ht="60" hidden="1" x14ac:dyDescent="0.25">
      <c r="A3834">
        <v>3832</v>
      </c>
      <c r="B3834" s="3" t="s">
        <v>3829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413"/>
        <v>1.0466666666666666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42375.114988425921</v>
      </c>
      <c r="T3834" s="10">
        <f t="shared" si="418"/>
        <v>42375.114988425921</v>
      </c>
      <c r="U3834" s="9">
        <f t="shared" si="419"/>
        <v>42420.114988425921</v>
      </c>
    </row>
    <row r="3835" spans="1:21" ht="60" hidden="1" x14ac:dyDescent="0.25">
      <c r="A3835">
        <v>3833</v>
      </c>
      <c r="B3835" s="3" t="s">
        <v>3830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413"/>
        <v>1.1666666666666667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41963.872361111105</v>
      </c>
      <c r="T3835" s="10">
        <f t="shared" si="418"/>
        <v>41963.872361111105</v>
      </c>
      <c r="U3835" s="9">
        <f t="shared" si="419"/>
        <v>41974.797916666663</v>
      </c>
    </row>
    <row r="3836" spans="1:21" ht="60" hidden="1" x14ac:dyDescent="0.25">
      <c r="A3836">
        <v>3834</v>
      </c>
      <c r="B3836" s="3" t="s">
        <v>3831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413"/>
        <v>1.0903333333333334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42143.445219907408</v>
      </c>
      <c r="T3836" s="10">
        <f t="shared" si="418"/>
        <v>42143.445219907408</v>
      </c>
      <c r="U3836" s="9">
        <f t="shared" si="419"/>
        <v>42173.445219907408</v>
      </c>
    </row>
    <row r="3837" spans="1:21" ht="60" hidden="1" x14ac:dyDescent="0.25">
      <c r="A3837">
        <v>3835</v>
      </c>
      <c r="B3837" s="3" t="s">
        <v>3832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413"/>
        <v>1.6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42460.94222222222</v>
      </c>
      <c r="T3837" s="10">
        <f t="shared" si="418"/>
        <v>42460.94222222222</v>
      </c>
      <c r="U3837" s="9">
        <f t="shared" si="419"/>
        <v>42481.94222222222</v>
      </c>
    </row>
    <row r="3838" spans="1:21" ht="45" hidden="1" x14ac:dyDescent="0.25">
      <c r="A3838">
        <v>3836</v>
      </c>
      <c r="B3838" s="3" t="s">
        <v>3833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413"/>
        <v>1.125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42553.926527777774</v>
      </c>
      <c r="T3838" s="10">
        <f t="shared" si="418"/>
        <v>42553.926527777774</v>
      </c>
      <c r="U3838" s="9">
        <f t="shared" si="419"/>
        <v>42585.172916666663</v>
      </c>
    </row>
    <row r="3839" spans="1:21" ht="30" hidden="1" x14ac:dyDescent="0.25">
      <c r="A3839">
        <v>3837</v>
      </c>
      <c r="B3839" s="3" t="s">
        <v>3834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413"/>
        <v>1.0209999999999999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42152.765717592592</v>
      </c>
      <c r="T3839" s="10">
        <f t="shared" si="418"/>
        <v>42152.765717592592</v>
      </c>
      <c r="U3839" s="9">
        <f t="shared" si="419"/>
        <v>42188.765717592592</v>
      </c>
    </row>
    <row r="3840" spans="1:21" ht="60" hidden="1" x14ac:dyDescent="0.25">
      <c r="A3840">
        <v>3838</v>
      </c>
      <c r="B3840" s="3" t="s">
        <v>3835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413"/>
        <v>1.00824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42116.710752314815</v>
      </c>
      <c r="T3840" s="10">
        <f t="shared" si="418"/>
        <v>42116.710752314815</v>
      </c>
      <c r="U3840" s="9">
        <f t="shared" si="419"/>
        <v>42146.710752314815</v>
      </c>
    </row>
    <row r="3841" spans="1:21" ht="60" hidden="1" x14ac:dyDescent="0.25">
      <c r="A3841">
        <v>3839</v>
      </c>
      <c r="B3841" s="3" t="s">
        <v>3836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413"/>
        <v>1.0125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42155.142638888887</v>
      </c>
      <c r="T3841" s="10">
        <f t="shared" si="418"/>
        <v>42155.142638888887</v>
      </c>
      <c r="U3841" s="9">
        <f t="shared" si="419"/>
        <v>42215.142638888887</v>
      </c>
    </row>
    <row r="3842" spans="1:21" ht="45" hidden="1" x14ac:dyDescent="0.25">
      <c r="A3842">
        <v>3840</v>
      </c>
      <c r="B3842" s="3" t="s">
        <v>3837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413"/>
        <v>65</v>
      </c>
      <c r="P3842" s="7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42432.701724537037</v>
      </c>
      <c r="T3842" s="10">
        <f t="shared" si="418"/>
        <v>42432.701724537037</v>
      </c>
      <c r="U3842" s="9">
        <f t="shared" si="419"/>
        <v>42457.660057870366</v>
      </c>
    </row>
    <row r="3843" spans="1:21" ht="60" hidden="1" x14ac:dyDescent="0.25">
      <c r="A3843">
        <v>3841</v>
      </c>
      <c r="B3843" s="3" t="s">
        <v>3838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420">E3843/D3843</f>
        <v>8.72E-2</v>
      </c>
      <c r="P3843" s="7">
        <f t="shared" ref="P3843:P3906" si="421">E3843/L3843</f>
        <v>25.647058823529413</v>
      </c>
      <c r="Q3843" t="str">
        <f t="shared" ref="Q3843:Q3906" si="422">LEFT(N:N,SEARCH("/",N3843)-1)</f>
        <v>theater</v>
      </c>
      <c r="R3843" t="str">
        <f t="shared" ref="R3843:R3906" si="423">RIGHT(N3843,LEN(N3843)-SEARCH("/",N3843))</f>
        <v>plays</v>
      </c>
      <c r="S3843" s="9">
        <f t="shared" ref="S3843:S3906" si="424">(((J3843/60)/60)/24)+DATE(1970,1,1)</f>
        <v>41780.785729166666</v>
      </c>
      <c r="T3843" s="10">
        <f t="shared" ref="T3843:T3906" si="425">S3843</f>
        <v>41780.785729166666</v>
      </c>
      <c r="U3843" s="9">
        <f t="shared" ref="U3843:U3906" si="426">(((I3843/60)/60)/24)+DATE(1970,1,1)</f>
        <v>41840.785729166666</v>
      </c>
    </row>
    <row r="3844" spans="1:21" ht="60" hidden="1" x14ac:dyDescent="0.25">
      <c r="A3844">
        <v>3842</v>
      </c>
      <c r="B3844" s="3" t="s">
        <v>3839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420"/>
        <v>0.21940000000000001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41740.493657407409</v>
      </c>
      <c r="T3844" s="10">
        <f t="shared" si="425"/>
        <v>41740.493657407409</v>
      </c>
      <c r="U3844" s="9">
        <f t="shared" si="426"/>
        <v>41770.493657407409</v>
      </c>
    </row>
    <row r="3845" spans="1:21" ht="60" hidden="1" x14ac:dyDescent="0.25">
      <c r="A3845">
        <v>3843</v>
      </c>
      <c r="B3845" s="3" t="s">
        <v>3840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420"/>
        <v>0.21299999999999999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41766.072500000002</v>
      </c>
      <c r="T3845" s="10">
        <f t="shared" si="425"/>
        <v>41766.072500000002</v>
      </c>
      <c r="U3845" s="9">
        <f t="shared" si="426"/>
        <v>41791.072500000002</v>
      </c>
    </row>
    <row r="3846" spans="1:21" ht="60" hidden="1" x14ac:dyDescent="0.25">
      <c r="A3846">
        <v>3844</v>
      </c>
      <c r="B3846" s="3" t="s">
        <v>3841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420"/>
        <v>0.41489795918367345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41766.617291666669</v>
      </c>
      <c r="T3846" s="10">
        <f t="shared" si="425"/>
        <v>41766.617291666669</v>
      </c>
      <c r="U3846" s="9">
        <f t="shared" si="426"/>
        <v>41793.290972222225</v>
      </c>
    </row>
    <row r="3847" spans="1:21" ht="60" hidden="1" x14ac:dyDescent="0.25">
      <c r="A3847">
        <v>3845</v>
      </c>
      <c r="B3847" s="3" t="s">
        <v>3842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420"/>
        <v>2.1049999999999999E-2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42248.627013888887</v>
      </c>
      <c r="T3847" s="10">
        <f t="shared" si="425"/>
        <v>42248.627013888887</v>
      </c>
      <c r="U3847" s="9">
        <f t="shared" si="426"/>
        <v>42278.627013888887</v>
      </c>
    </row>
    <row r="3848" spans="1:21" ht="45" hidden="1" x14ac:dyDescent="0.25">
      <c r="A3848">
        <v>3846</v>
      </c>
      <c r="B3848" s="3" t="s">
        <v>3843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420"/>
        <v>2.7E-2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41885.221550925926</v>
      </c>
      <c r="T3848" s="10">
        <f t="shared" si="425"/>
        <v>41885.221550925926</v>
      </c>
      <c r="U3848" s="9">
        <f t="shared" si="426"/>
        <v>41916.290972222225</v>
      </c>
    </row>
    <row r="3849" spans="1:21" ht="45" hidden="1" x14ac:dyDescent="0.25">
      <c r="A3849">
        <v>3847</v>
      </c>
      <c r="B3849" s="3" t="s">
        <v>3844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420"/>
        <v>0.16161904761904761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42159.224432870367</v>
      </c>
      <c r="T3849" s="10">
        <f t="shared" si="425"/>
        <v>42159.224432870367</v>
      </c>
      <c r="U3849" s="9">
        <f t="shared" si="426"/>
        <v>42204.224432870367</v>
      </c>
    </row>
    <row r="3850" spans="1:21" ht="60" hidden="1" x14ac:dyDescent="0.25">
      <c r="A3850">
        <v>3848</v>
      </c>
      <c r="B3850" s="3" t="s">
        <v>3845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420"/>
        <v>0.16376923076923078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42265.817002314812</v>
      </c>
      <c r="T3850" s="10">
        <f t="shared" si="425"/>
        <v>42265.817002314812</v>
      </c>
      <c r="U3850" s="9">
        <f t="shared" si="426"/>
        <v>42295.817002314812</v>
      </c>
    </row>
    <row r="3851" spans="1:21" ht="75" hidden="1" x14ac:dyDescent="0.25">
      <c r="A3851">
        <v>3849</v>
      </c>
      <c r="B3851" s="3" t="s">
        <v>3846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420"/>
        <v>7.0433333333333334E-2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42136.767175925925</v>
      </c>
      <c r="T3851" s="10">
        <f t="shared" si="425"/>
        <v>42136.767175925925</v>
      </c>
      <c r="U3851" s="9">
        <f t="shared" si="426"/>
        <v>42166.767175925925</v>
      </c>
    </row>
    <row r="3852" spans="1:21" ht="30" hidden="1" x14ac:dyDescent="0.25">
      <c r="A3852">
        <v>3850</v>
      </c>
      <c r="B3852" s="3" t="s">
        <v>3847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420"/>
        <v>3.7999999999999999E-2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41975.124340277776</v>
      </c>
      <c r="T3852" s="10">
        <f t="shared" si="425"/>
        <v>41975.124340277776</v>
      </c>
      <c r="U3852" s="9">
        <f t="shared" si="426"/>
        <v>42005.124340277776</v>
      </c>
    </row>
    <row r="3853" spans="1:21" ht="45" hidden="1" x14ac:dyDescent="0.25">
      <c r="A3853">
        <v>3851</v>
      </c>
      <c r="B3853" s="3" t="s">
        <v>3848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420"/>
        <v>0.34079999999999999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42172.439571759256</v>
      </c>
      <c r="T3853" s="10">
        <f t="shared" si="425"/>
        <v>42172.439571759256</v>
      </c>
      <c r="U3853" s="9">
        <f t="shared" si="426"/>
        <v>42202.439571759256</v>
      </c>
    </row>
    <row r="3854" spans="1:21" ht="45" hidden="1" x14ac:dyDescent="0.25">
      <c r="A3854">
        <v>3852</v>
      </c>
      <c r="B3854" s="3" t="s">
        <v>3849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420"/>
        <v>2E-3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42065.190694444449</v>
      </c>
      <c r="T3854" s="10">
        <f t="shared" si="425"/>
        <v>42065.190694444449</v>
      </c>
      <c r="U3854" s="9">
        <f t="shared" si="426"/>
        <v>42090.149027777778</v>
      </c>
    </row>
    <row r="3855" spans="1:21" ht="45" hidden="1" x14ac:dyDescent="0.25">
      <c r="A3855">
        <v>3853</v>
      </c>
      <c r="B3855" s="3" t="s">
        <v>3850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420"/>
        <v>2.5999999999999998E-4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41848.84002314815</v>
      </c>
      <c r="T3855" s="10">
        <f t="shared" si="425"/>
        <v>41848.84002314815</v>
      </c>
      <c r="U3855" s="9">
        <f t="shared" si="426"/>
        <v>41883.84002314815</v>
      </c>
    </row>
    <row r="3856" spans="1:21" ht="30" hidden="1" x14ac:dyDescent="0.25">
      <c r="A3856">
        <v>3854</v>
      </c>
      <c r="B3856" s="3" t="s">
        <v>3851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420"/>
        <v>0.16254545454545455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42103.884930555556</v>
      </c>
      <c r="T3856" s="10">
        <f t="shared" si="425"/>
        <v>42103.884930555556</v>
      </c>
      <c r="U3856" s="9">
        <f t="shared" si="42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420"/>
        <v>2.5000000000000001E-2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42059.970729166671</v>
      </c>
      <c r="T3857" s="10">
        <f t="shared" si="425"/>
        <v>42059.970729166671</v>
      </c>
      <c r="U3857" s="9">
        <f t="shared" si="42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420"/>
        <v>2.0000000000000001E-4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42041.743090277778</v>
      </c>
      <c r="T3858" s="10">
        <f t="shared" si="425"/>
        <v>42041.743090277778</v>
      </c>
      <c r="U3858" s="9">
        <f t="shared" si="42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420"/>
        <v>5.1999999999999998E-2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41829.73715277778</v>
      </c>
      <c r="T3859" s="10">
        <f t="shared" si="425"/>
        <v>41829.73715277778</v>
      </c>
      <c r="U3859" s="9">
        <f t="shared" si="426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420"/>
        <v>0.02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42128.431064814817</v>
      </c>
      <c r="T3860" s="10">
        <f t="shared" si="425"/>
        <v>42128.431064814817</v>
      </c>
      <c r="U3860" s="9">
        <f t="shared" si="42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420"/>
        <v>4.0000000000000002E-4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41789.893599537041</v>
      </c>
      <c r="T3861" s="10">
        <f t="shared" si="425"/>
        <v>41789.893599537041</v>
      </c>
      <c r="U3861" s="9">
        <f t="shared" si="42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420"/>
        <v>0.17666666666666667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41833.660995370366</v>
      </c>
      <c r="T3862" s="10">
        <f t="shared" si="425"/>
        <v>41833.660995370366</v>
      </c>
      <c r="U3862" s="9">
        <f t="shared" si="42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420"/>
        <v>0.05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41914.590011574073</v>
      </c>
      <c r="T3863" s="10">
        <f t="shared" si="425"/>
        <v>41914.590011574073</v>
      </c>
      <c r="U3863" s="9">
        <f t="shared" si="42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420"/>
        <v>1.3333333333333334E-4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42611.261064814811</v>
      </c>
      <c r="T3864" s="10">
        <f t="shared" si="425"/>
        <v>42611.261064814811</v>
      </c>
      <c r="U3864" s="9">
        <f t="shared" si="42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420"/>
        <v>0</v>
      </c>
      <c r="P3865" s="7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42253.633159722223</v>
      </c>
      <c r="T3865" s="10">
        <f t="shared" si="425"/>
        <v>42253.633159722223</v>
      </c>
      <c r="U3865" s="9">
        <f t="shared" si="42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420"/>
        <v>1.2E-2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42295.891828703709</v>
      </c>
      <c r="T3866" s="10">
        <f t="shared" si="425"/>
        <v>42295.891828703709</v>
      </c>
      <c r="U3866" s="9">
        <f t="shared" si="42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420"/>
        <v>0.26937422295897223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41841.651597222226</v>
      </c>
      <c r="T3867" s="10">
        <f t="shared" si="425"/>
        <v>41841.651597222226</v>
      </c>
      <c r="U3867" s="9">
        <f t="shared" si="42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420"/>
        <v>5.4999999999999997E-3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42402.947002314817</v>
      </c>
      <c r="T3868" s="10">
        <f t="shared" si="425"/>
        <v>42402.947002314817</v>
      </c>
      <c r="U3868" s="9">
        <f t="shared" si="42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420"/>
        <v>0.1255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42509.814108796301</v>
      </c>
      <c r="T3869" s="10">
        <f t="shared" si="425"/>
        <v>42509.814108796301</v>
      </c>
      <c r="U3869" s="9">
        <f t="shared" si="42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420"/>
        <v>2E-3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41865.659780092588</v>
      </c>
      <c r="T3870" s="10">
        <f t="shared" si="425"/>
        <v>41865.659780092588</v>
      </c>
      <c r="U3870" s="9">
        <f t="shared" si="426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420"/>
        <v>3.44748684310884E-2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42047.724444444444</v>
      </c>
      <c r="T3871" s="10">
        <f t="shared" si="425"/>
        <v>42047.724444444444</v>
      </c>
      <c r="U3871" s="9">
        <f t="shared" si="42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420"/>
        <v>0.15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41793.17219907407</v>
      </c>
      <c r="T3872" s="10">
        <f t="shared" si="425"/>
        <v>41793.17219907407</v>
      </c>
      <c r="U3872" s="9">
        <f t="shared" si="42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420"/>
        <v>2.6666666666666668E-2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42763.780671296292</v>
      </c>
      <c r="T3873" s="10">
        <f t="shared" si="425"/>
        <v>42763.780671296292</v>
      </c>
      <c r="U3873" s="9">
        <f t="shared" si="42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420"/>
        <v>0</v>
      </c>
      <c r="P3874" s="7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9">
        <f t="shared" si="424"/>
        <v>42180.145787037036</v>
      </c>
      <c r="T3874" s="10">
        <f t="shared" si="425"/>
        <v>42180.145787037036</v>
      </c>
      <c r="U3874" s="9">
        <f t="shared" si="42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420"/>
        <v>0</v>
      </c>
      <c r="P3875" s="7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42255.696006944447</v>
      </c>
      <c r="T3875" s="10">
        <f t="shared" si="425"/>
        <v>42255.696006944447</v>
      </c>
      <c r="U3875" s="9">
        <f t="shared" si="42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420"/>
        <v>0</v>
      </c>
      <c r="P3876" s="7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42007.016458333332</v>
      </c>
      <c r="T3876" s="10">
        <f t="shared" si="425"/>
        <v>42007.016458333332</v>
      </c>
      <c r="U3876" s="9">
        <f t="shared" si="42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420"/>
        <v>0</v>
      </c>
      <c r="P3877" s="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42615.346817129626</v>
      </c>
      <c r="T3877" s="10">
        <f t="shared" si="425"/>
        <v>42615.346817129626</v>
      </c>
      <c r="U3877" s="9">
        <f t="shared" si="42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420"/>
        <v>0.52794871794871789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42372.624166666668</v>
      </c>
      <c r="T3878" s="10">
        <f t="shared" si="425"/>
        <v>42372.624166666668</v>
      </c>
      <c r="U3878" s="9">
        <f t="shared" si="426"/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420"/>
        <v>4.9639999999999997E-2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42682.67768518519</v>
      </c>
      <c r="T3879" s="10">
        <f t="shared" si="425"/>
        <v>42682.67768518519</v>
      </c>
      <c r="U3879" s="9">
        <f t="shared" si="42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420"/>
        <v>5.5555555555555556E-4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42154.818819444445</v>
      </c>
      <c r="T3880" s="10">
        <f t="shared" si="425"/>
        <v>42154.818819444445</v>
      </c>
      <c r="U3880" s="9">
        <f t="shared" si="42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420"/>
        <v>0</v>
      </c>
      <c r="P3881" s="7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41999.861064814817</v>
      </c>
      <c r="T3881" s="10">
        <f t="shared" si="425"/>
        <v>41999.861064814817</v>
      </c>
      <c r="U3881" s="9">
        <f t="shared" si="426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420"/>
        <v>0.13066666666666665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41815.815046296295</v>
      </c>
      <c r="T3882" s="10">
        <f t="shared" si="425"/>
        <v>41815.815046296295</v>
      </c>
      <c r="U3882" s="9">
        <f t="shared" si="426"/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420"/>
        <v>0.05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42756.018506944441</v>
      </c>
      <c r="T3883" s="10">
        <f t="shared" si="425"/>
        <v>42756.018506944441</v>
      </c>
      <c r="U3883" s="9">
        <f t="shared" si="426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420"/>
        <v>0</v>
      </c>
      <c r="P3884" s="7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42373.983449074076</v>
      </c>
      <c r="T3884" s="10">
        <f t="shared" si="425"/>
        <v>42373.983449074076</v>
      </c>
      <c r="U3884" s="9">
        <f t="shared" si="42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420"/>
        <v>0</v>
      </c>
      <c r="P3885" s="7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41854.602650462963</v>
      </c>
      <c r="T3885" s="10">
        <f t="shared" si="425"/>
        <v>41854.602650462963</v>
      </c>
      <c r="U3885" s="9">
        <f t="shared" si="426"/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420"/>
        <v>0</v>
      </c>
      <c r="P3886" s="7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42065.791574074072</v>
      </c>
      <c r="T3886" s="10">
        <f t="shared" si="425"/>
        <v>42065.791574074072</v>
      </c>
      <c r="U3886" s="9">
        <f t="shared" si="42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420"/>
        <v>0</v>
      </c>
      <c r="P3887" s="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42469.951284722221</v>
      </c>
      <c r="T3887" s="10">
        <f t="shared" si="425"/>
        <v>42469.951284722221</v>
      </c>
      <c r="U3887" s="9">
        <f t="shared" si="42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420"/>
        <v>0</v>
      </c>
      <c r="P3888" s="7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41954.228032407409</v>
      </c>
      <c r="T3888" s="10">
        <f t="shared" si="425"/>
        <v>41954.228032407409</v>
      </c>
      <c r="U3888" s="9">
        <f t="shared" si="426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420"/>
        <v>1.7500000000000002E-2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42079.857974537037</v>
      </c>
      <c r="T3889" s="10">
        <f t="shared" si="425"/>
        <v>42079.857974537037</v>
      </c>
      <c r="U3889" s="9">
        <f t="shared" si="426"/>
        <v>42125.916666666672</v>
      </c>
    </row>
    <row r="3890" spans="1:21" ht="60" hidden="1" x14ac:dyDescent="0.25">
      <c r="A3890">
        <v>3888</v>
      </c>
      <c r="B3890" s="3" t="s">
        <v>3885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420"/>
        <v>0.27100000000000002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42762.545810185184</v>
      </c>
      <c r="T3890" s="10">
        <f t="shared" si="425"/>
        <v>42762.545810185184</v>
      </c>
      <c r="U3890" s="9">
        <f t="shared" si="426"/>
        <v>42792.545810185184</v>
      </c>
    </row>
    <row r="3891" spans="1:21" ht="45" hidden="1" x14ac:dyDescent="0.25">
      <c r="A3891">
        <v>3889</v>
      </c>
      <c r="B3891" s="3" t="s">
        <v>3886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420"/>
        <v>1.4749999999999999E-2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41977.004976851851</v>
      </c>
      <c r="T3891" s="10">
        <f t="shared" si="425"/>
        <v>41977.004976851851</v>
      </c>
      <c r="U3891" s="9">
        <f t="shared" si="426"/>
        <v>42008.976388888885</v>
      </c>
    </row>
    <row r="3892" spans="1:21" ht="60" hidden="1" x14ac:dyDescent="0.25">
      <c r="A3892">
        <v>3890</v>
      </c>
      <c r="B3892" s="3" t="s">
        <v>3887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420"/>
        <v>0.16826666666666668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42171.758611111116</v>
      </c>
      <c r="T3892" s="10">
        <f t="shared" si="425"/>
        <v>42171.758611111116</v>
      </c>
      <c r="U3892" s="9">
        <f t="shared" si="426"/>
        <v>42231.758611111116</v>
      </c>
    </row>
    <row r="3893" spans="1:21" ht="30" hidden="1" x14ac:dyDescent="0.25">
      <c r="A3893">
        <v>3891</v>
      </c>
      <c r="B3893" s="3" t="s">
        <v>3888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420"/>
        <v>0.32500000000000001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42056.1324537037</v>
      </c>
      <c r="T3893" s="10">
        <f t="shared" si="425"/>
        <v>42056.1324537037</v>
      </c>
      <c r="U3893" s="9">
        <f t="shared" si="426"/>
        <v>42086.207638888889</v>
      </c>
    </row>
    <row r="3894" spans="1:21" ht="60" hidden="1" x14ac:dyDescent="0.25">
      <c r="A3894">
        <v>3892</v>
      </c>
      <c r="B3894" s="3" t="s">
        <v>3889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420"/>
        <v>0</v>
      </c>
      <c r="P3894" s="7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41867.652280092596</v>
      </c>
      <c r="T3894" s="10">
        <f t="shared" si="425"/>
        <v>41867.652280092596</v>
      </c>
      <c r="U3894" s="9">
        <f t="shared" si="426"/>
        <v>41875.291666666664</v>
      </c>
    </row>
    <row r="3895" spans="1:21" ht="60" hidden="1" x14ac:dyDescent="0.25">
      <c r="A3895">
        <v>3893</v>
      </c>
      <c r="B3895" s="3" t="s">
        <v>3890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420"/>
        <v>0.2155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41779.657870370371</v>
      </c>
      <c r="T3895" s="10">
        <f t="shared" si="425"/>
        <v>41779.657870370371</v>
      </c>
      <c r="U3895" s="9">
        <f t="shared" si="426"/>
        <v>41821.25</v>
      </c>
    </row>
    <row r="3896" spans="1:21" ht="60" hidden="1" x14ac:dyDescent="0.25">
      <c r="A3896">
        <v>3894</v>
      </c>
      <c r="B3896" s="3" t="s">
        <v>3891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420"/>
        <v>3.4666666666666665E-2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42679.958472222221</v>
      </c>
      <c r="T3896" s="10">
        <f t="shared" si="425"/>
        <v>42679.958472222221</v>
      </c>
      <c r="U3896" s="9">
        <f t="shared" si="426"/>
        <v>42710.207638888889</v>
      </c>
    </row>
    <row r="3897" spans="1:21" ht="60" hidden="1" x14ac:dyDescent="0.25">
      <c r="A3897">
        <v>3895</v>
      </c>
      <c r="B3897" s="3" t="s">
        <v>3892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420"/>
        <v>0.05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42032.250208333338</v>
      </c>
      <c r="T3897" s="10">
        <f t="shared" si="425"/>
        <v>42032.250208333338</v>
      </c>
      <c r="U3897" s="9">
        <f t="shared" si="426"/>
        <v>42063.250208333338</v>
      </c>
    </row>
    <row r="3898" spans="1:21" ht="60" hidden="1" x14ac:dyDescent="0.25">
      <c r="A3898">
        <v>3896</v>
      </c>
      <c r="B3898" s="3" t="s">
        <v>3893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420"/>
        <v>0.10625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41793.191875000004</v>
      </c>
      <c r="T3898" s="10">
        <f t="shared" si="425"/>
        <v>41793.191875000004</v>
      </c>
      <c r="U3898" s="9">
        <f t="shared" si="426"/>
        <v>41807.191875000004</v>
      </c>
    </row>
    <row r="3899" spans="1:21" ht="60" hidden="1" x14ac:dyDescent="0.25">
      <c r="A3899">
        <v>3897</v>
      </c>
      <c r="B3899" s="3" t="s">
        <v>3894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420"/>
        <v>0.17599999999999999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41982.87364583333</v>
      </c>
      <c r="T3899" s="10">
        <f t="shared" si="425"/>
        <v>41982.87364583333</v>
      </c>
      <c r="U3899" s="9">
        <f t="shared" si="426"/>
        <v>42012.87364583333</v>
      </c>
    </row>
    <row r="3900" spans="1:21" ht="60" hidden="1" x14ac:dyDescent="0.25">
      <c r="A3900">
        <v>3898</v>
      </c>
      <c r="B3900" s="3" t="s">
        <v>3895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420"/>
        <v>0.3256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42193.482291666667</v>
      </c>
      <c r="T3900" s="10">
        <f t="shared" si="425"/>
        <v>42193.482291666667</v>
      </c>
      <c r="U3900" s="9">
        <f t="shared" si="426"/>
        <v>42233.666666666672</v>
      </c>
    </row>
    <row r="3901" spans="1:21" ht="45" hidden="1" x14ac:dyDescent="0.25">
      <c r="A3901">
        <v>3899</v>
      </c>
      <c r="B3901" s="3" t="s">
        <v>3896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420"/>
        <v>1.2500000000000001E-2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41843.775011574071</v>
      </c>
      <c r="T3901" s="10">
        <f t="shared" si="425"/>
        <v>41843.775011574071</v>
      </c>
      <c r="U3901" s="9">
        <f t="shared" si="426"/>
        <v>41863.775011574071</v>
      </c>
    </row>
    <row r="3902" spans="1:21" ht="45" hidden="1" x14ac:dyDescent="0.25">
      <c r="A3902">
        <v>3900</v>
      </c>
      <c r="B3902" s="3" t="s">
        <v>3897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420"/>
        <v>5.3999999999999999E-2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42136.092488425929</v>
      </c>
      <c r="T3902" s="10">
        <f t="shared" si="425"/>
        <v>42136.092488425929</v>
      </c>
      <c r="U3902" s="9">
        <f t="shared" si="426"/>
        <v>42166.092488425929</v>
      </c>
    </row>
    <row r="3903" spans="1:21" ht="60" hidden="1" x14ac:dyDescent="0.25">
      <c r="A3903">
        <v>3901</v>
      </c>
      <c r="B3903" s="3" t="s">
        <v>3898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420"/>
        <v>8.3333333333333332E-3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42317.826377314821</v>
      </c>
      <c r="T3903" s="10">
        <f t="shared" si="425"/>
        <v>42317.826377314821</v>
      </c>
      <c r="U3903" s="9">
        <f t="shared" si="426"/>
        <v>42357.826377314821</v>
      </c>
    </row>
    <row r="3904" spans="1:21" ht="60" hidden="1" x14ac:dyDescent="0.25">
      <c r="A3904">
        <v>3902</v>
      </c>
      <c r="B3904" s="3" t="s">
        <v>3899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420"/>
        <v>0.48833333333333334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42663.468078703707</v>
      </c>
      <c r="T3904" s="10">
        <f t="shared" si="425"/>
        <v>42663.468078703707</v>
      </c>
      <c r="U3904" s="9">
        <f t="shared" si="426"/>
        <v>42688.509745370371</v>
      </c>
    </row>
    <row r="3905" spans="1:21" ht="60" hidden="1" x14ac:dyDescent="0.25">
      <c r="A3905">
        <v>3903</v>
      </c>
      <c r="B3905" s="3" t="s">
        <v>3900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420"/>
        <v>0</v>
      </c>
      <c r="P3905" s="7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9">
        <f t="shared" si="424"/>
        <v>42186.01116898148</v>
      </c>
      <c r="T3905" s="10">
        <f t="shared" si="425"/>
        <v>42186.01116898148</v>
      </c>
      <c r="U3905" s="9">
        <f t="shared" si="426"/>
        <v>42230.818055555559</v>
      </c>
    </row>
    <row r="3906" spans="1:21" ht="30" hidden="1" x14ac:dyDescent="0.25">
      <c r="A3906">
        <v>3904</v>
      </c>
      <c r="B3906" s="3" t="s">
        <v>3901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420"/>
        <v>2.9999999999999997E-4</v>
      </c>
      <c r="P3906" s="7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42095.229166666672</v>
      </c>
      <c r="T3906" s="10">
        <f t="shared" si="425"/>
        <v>42095.229166666672</v>
      </c>
      <c r="U3906" s="9">
        <f t="shared" si="426"/>
        <v>42109.211111111115</v>
      </c>
    </row>
    <row r="3907" spans="1:21" ht="60" hidden="1" x14ac:dyDescent="0.25">
      <c r="A3907">
        <v>3905</v>
      </c>
      <c r="B3907" s="3" t="s">
        <v>3902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427">E3907/D3907</f>
        <v>0.11533333333333333</v>
      </c>
      <c r="P3907" s="7">
        <f t="shared" ref="P3907:P3970" si="428">E3907/L3907</f>
        <v>24.714285714285715</v>
      </c>
      <c r="Q3907" t="str">
        <f t="shared" ref="Q3907:Q3970" si="429">LEFT(N:N,SEARCH("/",N3907)-1)</f>
        <v>theater</v>
      </c>
      <c r="R3907" t="str">
        <f t="shared" ref="R3907:R3970" si="430">RIGHT(N3907,LEN(N3907)-SEARCH("/",N3907))</f>
        <v>plays</v>
      </c>
      <c r="S3907" s="9">
        <f t="shared" ref="S3907:S3970" si="431">(((J3907/60)/60)/24)+DATE(1970,1,1)</f>
        <v>42124.623877314814</v>
      </c>
      <c r="T3907" s="10">
        <f t="shared" ref="T3907:T3970" si="432">S3907</f>
        <v>42124.623877314814</v>
      </c>
      <c r="U3907" s="9">
        <f t="shared" ref="U3907:U3970" si="433">(((I3907/60)/60)/24)+DATE(1970,1,1)</f>
        <v>42166.958333333328</v>
      </c>
    </row>
    <row r="3908" spans="1:21" ht="45" hidden="1" x14ac:dyDescent="0.25">
      <c r="A3908">
        <v>3906</v>
      </c>
      <c r="B3908" s="3" t="s">
        <v>3903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427"/>
        <v>0.67333333333333334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42143.917743055557</v>
      </c>
      <c r="T3908" s="10">
        <f t="shared" si="432"/>
        <v>42143.917743055557</v>
      </c>
      <c r="U3908" s="9">
        <f t="shared" si="433"/>
        <v>42181.559027777781</v>
      </c>
    </row>
    <row r="3909" spans="1:21" ht="45" hidden="1" x14ac:dyDescent="0.25">
      <c r="A3909">
        <v>3907</v>
      </c>
      <c r="B3909" s="3" t="s">
        <v>3904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427"/>
        <v>0.153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41906.819513888891</v>
      </c>
      <c r="T3909" s="10">
        <f t="shared" si="432"/>
        <v>41906.819513888891</v>
      </c>
      <c r="U3909" s="9">
        <f t="shared" si="433"/>
        <v>41938.838888888888</v>
      </c>
    </row>
    <row r="3910" spans="1:21" ht="60" hidden="1" x14ac:dyDescent="0.25">
      <c r="A3910">
        <v>3908</v>
      </c>
      <c r="B3910" s="3" t="s">
        <v>3905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427"/>
        <v>8.666666666666667E-2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41834.135370370372</v>
      </c>
      <c r="T3910" s="10">
        <f t="shared" si="432"/>
        <v>41834.135370370372</v>
      </c>
      <c r="U3910" s="9">
        <f t="shared" si="433"/>
        <v>41849.135370370372</v>
      </c>
    </row>
    <row r="3911" spans="1:21" ht="45" hidden="1" x14ac:dyDescent="0.25">
      <c r="A3911">
        <v>3909</v>
      </c>
      <c r="B3911" s="3" t="s">
        <v>3906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427"/>
        <v>2.2499999999999998E-3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41863.359282407408</v>
      </c>
      <c r="T3911" s="10">
        <f t="shared" si="432"/>
        <v>41863.359282407408</v>
      </c>
      <c r="U3911" s="9">
        <f t="shared" si="433"/>
        <v>41893.359282407408</v>
      </c>
    </row>
    <row r="3912" spans="1:21" ht="45" hidden="1" x14ac:dyDescent="0.25">
      <c r="A3912">
        <v>3910</v>
      </c>
      <c r="B3912" s="3" t="s">
        <v>3907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427"/>
        <v>3.0833333333333334E-2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42224.756909722222</v>
      </c>
      <c r="T3912" s="10">
        <f t="shared" si="432"/>
        <v>42224.756909722222</v>
      </c>
      <c r="U3912" s="9">
        <f t="shared" si="433"/>
        <v>42254.756909722222</v>
      </c>
    </row>
    <row r="3913" spans="1:21" ht="45" hidden="1" x14ac:dyDescent="0.25">
      <c r="A3913">
        <v>3911</v>
      </c>
      <c r="B3913" s="3" t="s">
        <v>3908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427"/>
        <v>0.37412499999999999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41939.8122337963</v>
      </c>
      <c r="T3913" s="10">
        <f t="shared" si="432"/>
        <v>41939.8122337963</v>
      </c>
      <c r="U3913" s="9">
        <f t="shared" si="433"/>
        <v>41969.853900462964</v>
      </c>
    </row>
    <row r="3914" spans="1:21" ht="45" hidden="1" x14ac:dyDescent="0.25">
      <c r="A3914">
        <v>3912</v>
      </c>
      <c r="B3914" s="3" t="s">
        <v>3909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427"/>
        <v>6.666666666666667E-5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42059.270023148143</v>
      </c>
      <c r="T3914" s="10">
        <f t="shared" si="432"/>
        <v>42059.270023148143</v>
      </c>
      <c r="U3914" s="9">
        <f t="shared" si="433"/>
        <v>42119.190972222219</v>
      </c>
    </row>
    <row r="3915" spans="1:21" ht="45" hidden="1" x14ac:dyDescent="0.25">
      <c r="A3915">
        <v>3913</v>
      </c>
      <c r="B3915" s="3" t="s">
        <v>3910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427"/>
        <v>0.1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42308.211215277777</v>
      </c>
      <c r="T3915" s="10">
        <f t="shared" si="432"/>
        <v>42308.211215277777</v>
      </c>
      <c r="U3915" s="9">
        <f t="shared" si="433"/>
        <v>42338.252881944441</v>
      </c>
    </row>
    <row r="3916" spans="1:21" ht="60" hidden="1" x14ac:dyDescent="0.25">
      <c r="A3916">
        <v>3914</v>
      </c>
      <c r="B3916" s="3" t="s">
        <v>3911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427"/>
        <v>0.36359999999999998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42114.818935185183</v>
      </c>
      <c r="T3916" s="10">
        <f t="shared" si="432"/>
        <v>42114.818935185183</v>
      </c>
      <c r="U3916" s="9">
        <f t="shared" si="433"/>
        <v>42134.957638888889</v>
      </c>
    </row>
    <row r="3917" spans="1:21" ht="60" hidden="1" x14ac:dyDescent="0.25">
      <c r="A3917">
        <v>3915</v>
      </c>
      <c r="B3917" s="3" t="s">
        <v>3912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427"/>
        <v>3.3333333333333335E-3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42492.98505787037</v>
      </c>
      <c r="T3917" s="10">
        <f t="shared" si="432"/>
        <v>42492.98505787037</v>
      </c>
      <c r="U3917" s="9">
        <f t="shared" si="433"/>
        <v>42522.98505787037</v>
      </c>
    </row>
    <row r="3918" spans="1:21" ht="60" hidden="1" x14ac:dyDescent="0.25">
      <c r="A3918">
        <v>3916</v>
      </c>
      <c r="B3918" s="3" t="s">
        <v>3913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427"/>
        <v>0</v>
      </c>
      <c r="P3918" s="7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42494.471666666665</v>
      </c>
      <c r="T3918" s="10">
        <f t="shared" si="432"/>
        <v>42494.471666666665</v>
      </c>
      <c r="U3918" s="9">
        <f t="shared" si="433"/>
        <v>42524.471666666665</v>
      </c>
    </row>
    <row r="3919" spans="1:21" ht="45" hidden="1" x14ac:dyDescent="0.25">
      <c r="A3919">
        <v>3917</v>
      </c>
      <c r="B3919" s="3" t="s">
        <v>3914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427"/>
        <v>2.8571428571428571E-3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41863.527326388888</v>
      </c>
      <c r="T3919" s="10">
        <f t="shared" si="432"/>
        <v>41863.527326388888</v>
      </c>
      <c r="U3919" s="9">
        <f t="shared" si="433"/>
        <v>41893.527326388888</v>
      </c>
    </row>
    <row r="3920" spans="1:21" ht="60" hidden="1" x14ac:dyDescent="0.25">
      <c r="A3920">
        <v>3918</v>
      </c>
      <c r="B3920" s="3" t="s">
        <v>3915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427"/>
        <v>2E-3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41843.664618055554</v>
      </c>
      <c r="T3920" s="10">
        <f t="shared" si="432"/>
        <v>41843.664618055554</v>
      </c>
      <c r="U3920" s="9">
        <f t="shared" si="433"/>
        <v>41855.666666666664</v>
      </c>
    </row>
    <row r="3921" spans="1:21" ht="45" hidden="1" x14ac:dyDescent="0.25">
      <c r="A3921">
        <v>3919</v>
      </c>
      <c r="B3921" s="3" t="s">
        <v>3916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427"/>
        <v>1.7999999999999999E-2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42358.684872685189</v>
      </c>
      <c r="T3921" s="10">
        <f t="shared" si="432"/>
        <v>42358.684872685189</v>
      </c>
      <c r="U3921" s="9">
        <f t="shared" si="433"/>
        <v>42387</v>
      </c>
    </row>
    <row r="3922" spans="1:21" ht="60" hidden="1" x14ac:dyDescent="0.25">
      <c r="A3922">
        <v>3920</v>
      </c>
      <c r="B3922" s="3" t="s">
        <v>3917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427"/>
        <v>5.3999999999999999E-2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42657.38726851852</v>
      </c>
      <c r="T3922" s="10">
        <f t="shared" si="432"/>
        <v>42657.38726851852</v>
      </c>
      <c r="U3922" s="9">
        <f t="shared" si="433"/>
        <v>42687.428935185191</v>
      </c>
    </row>
    <row r="3923" spans="1:21" ht="60" hidden="1" x14ac:dyDescent="0.25">
      <c r="A3923">
        <v>3921</v>
      </c>
      <c r="B3923" s="3" t="s">
        <v>3918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427"/>
        <v>0</v>
      </c>
      <c r="P3923" s="7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41926.542303240742</v>
      </c>
      <c r="T3923" s="10">
        <f t="shared" si="432"/>
        <v>41926.542303240742</v>
      </c>
      <c r="U3923" s="9">
        <f t="shared" si="433"/>
        <v>41938.75</v>
      </c>
    </row>
    <row r="3924" spans="1:21" ht="60" hidden="1" x14ac:dyDescent="0.25">
      <c r="A3924">
        <v>3922</v>
      </c>
      <c r="B3924" s="3" t="s">
        <v>3919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427"/>
        <v>8.1333333333333327E-2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42020.768634259264</v>
      </c>
      <c r="T3924" s="10">
        <f t="shared" si="432"/>
        <v>42020.768634259264</v>
      </c>
      <c r="U3924" s="9">
        <f t="shared" si="433"/>
        <v>42065.958333333328</v>
      </c>
    </row>
    <row r="3925" spans="1:21" ht="60" hidden="1" x14ac:dyDescent="0.25">
      <c r="A3925">
        <v>3923</v>
      </c>
      <c r="B3925" s="3" t="s">
        <v>3920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427"/>
        <v>0.12034782608695652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42075.979988425926</v>
      </c>
      <c r="T3925" s="10">
        <f t="shared" si="432"/>
        <v>42075.979988425926</v>
      </c>
      <c r="U3925" s="9">
        <f t="shared" si="433"/>
        <v>42103.979988425926</v>
      </c>
    </row>
    <row r="3926" spans="1:21" ht="45" hidden="1" x14ac:dyDescent="0.25">
      <c r="A3926">
        <v>3924</v>
      </c>
      <c r="B3926" s="3" t="s">
        <v>3921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427"/>
        <v>0.15266666666666667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41786.959745370368</v>
      </c>
      <c r="T3926" s="10">
        <f t="shared" si="432"/>
        <v>41786.959745370368</v>
      </c>
      <c r="U3926" s="9">
        <f t="shared" si="433"/>
        <v>41816.959745370368</v>
      </c>
    </row>
    <row r="3927" spans="1:21" ht="45" hidden="1" x14ac:dyDescent="0.25">
      <c r="A3927">
        <v>3925</v>
      </c>
      <c r="B3927" s="3" t="s">
        <v>3922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427"/>
        <v>0.1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41820.870821759258</v>
      </c>
      <c r="T3927" s="10">
        <f t="shared" si="432"/>
        <v>41820.870821759258</v>
      </c>
      <c r="U3927" s="9">
        <f t="shared" si="433"/>
        <v>41850.870821759258</v>
      </c>
    </row>
    <row r="3928" spans="1:21" ht="45" hidden="1" x14ac:dyDescent="0.25">
      <c r="A3928">
        <v>3926</v>
      </c>
      <c r="B3928" s="3" t="s">
        <v>3923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427"/>
        <v>3.0000000000000001E-3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41970.085046296299</v>
      </c>
      <c r="T3928" s="10">
        <f t="shared" si="432"/>
        <v>41970.085046296299</v>
      </c>
      <c r="U3928" s="9">
        <f t="shared" si="433"/>
        <v>42000.085046296299</v>
      </c>
    </row>
    <row r="3929" spans="1:21" ht="60" hidden="1" x14ac:dyDescent="0.25">
      <c r="A3929">
        <v>3927</v>
      </c>
      <c r="B3929" s="3" t="s">
        <v>3924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427"/>
        <v>0.01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41830.267407407409</v>
      </c>
      <c r="T3929" s="10">
        <f t="shared" si="432"/>
        <v>41830.267407407409</v>
      </c>
      <c r="U3929" s="9">
        <f t="shared" si="433"/>
        <v>41860.267407407409</v>
      </c>
    </row>
    <row r="3930" spans="1:21" ht="60" hidden="1" x14ac:dyDescent="0.25">
      <c r="A3930">
        <v>3928</v>
      </c>
      <c r="B3930" s="3" t="s">
        <v>3925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427"/>
        <v>0.13020000000000001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42265.683182870373</v>
      </c>
      <c r="T3930" s="10">
        <f t="shared" si="432"/>
        <v>42265.683182870373</v>
      </c>
      <c r="U3930" s="9">
        <f t="shared" si="433"/>
        <v>42293.207638888889</v>
      </c>
    </row>
    <row r="3931" spans="1:21" ht="60" hidden="1" x14ac:dyDescent="0.25">
      <c r="A3931">
        <v>3929</v>
      </c>
      <c r="B3931" s="3" t="s">
        <v>3926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427"/>
        <v>2.265E-2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42601.827141203699</v>
      </c>
      <c r="T3931" s="10">
        <f t="shared" si="432"/>
        <v>42601.827141203699</v>
      </c>
      <c r="U3931" s="9">
        <f t="shared" si="433"/>
        <v>42631.827141203699</v>
      </c>
    </row>
    <row r="3932" spans="1:21" ht="60" hidden="1" x14ac:dyDescent="0.25">
      <c r="A3932">
        <v>3930</v>
      </c>
      <c r="B3932" s="3" t="s">
        <v>3927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427"/>
        <v>0</v>
      </c>
      <c r="P3932" s="7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42433.338749999995</v>
      </c>
      <c r="T3932" s="10">
        <f t="shared" si="432"/>
        <v>42433.338749999995</v>
      </c>
      <c r="U3932" s="9">
        <f t="shared" si="433"/>
        <v>42461.25</v>
      </c>
    </row>
    <row r="3933" spans="1:21" ht="60" hidden="1" x14ac:dyDescent="0.25">
      <c r="A3933">
        <v>3931</v>
      </c>
      <c r="B3933" s="3" t="s">
        <v>3928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427"/>
        <v>0</v>
      </c>
      <c r="P3933" s="7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9">
        <f t="shared" si="431"/>
        <v>42228.151701388888</v>
      </c>
      <c r="T3933" s="10">
        <f t="shared" si="432"/>
        <v>42228.151701388888</v>
      </c>
      <c r="U3933" s="9">
        <f t="shared" si="433"/>
        <v>42253.151701388888</v>
      </c>
    </row>
    <row r="3934" spans="1:21" ht="60" hidden="1" x14ac:dyDescent="0.25">
      <c r="A3934">
        <v>3932</v>
      </c>
      <c r="B3934" s="3" t="s">
        <v>3929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427"/>
        <v>8.3333333333333331E-5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42415.168564814812</v>
      </c>
      <c r="T3934" s="10">
        <f t="shared" si="432"/>
        <v>42415.168564814812</v>
      </c>
      <c r="U3934" s="9">
        <f t="shared" si="433"/>
        <v>42445.126898148148</v>
      </c>
    </row>
    <row r="3935" spans="1:21" ht="60" hidden="1" x14ac:dyDescent="0.25">
      <c r="A3935">
        <v>3933</v>
      </c>
      <c r="B3935" s="3" t="s">
        <v>3930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427"/>
        <v>0.15742857142857142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42538.968310185184</v>
      </c>
      <c r="T3935" s="10">
        <f t="shared" si="432"/>
        <v>42538.968310185184</v>
      </c>
      <c r="U3935" s="9">
        <f t="shared" si="433"/>
        <v>42568.029861111107</v>
      </c>
    </row>
    <row r="3936" spans="1:21" ht="45" hidden="1" x14ac:dyDescent="0.25">
      <c r="A3936">
        <v>3934</v>
      </c>
      <c r="B3936" s="3" t="s">
        <v>3931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427"/>
        <v>0.11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42233.671747685185</v>
      </c>
      <c r="T3936" s="10">
        <f t="shared" si="432"/>
        <v>42233.671747685185</v>
      </c>
      <c r="U3936" s="9">
        <f t="shared" si="433"/>
        <v>42278.541666666672</v>
      </c>
    </row>
    <row r="3937" spans="1:21" ht="60" hidden="1" x14ac:dyDescent="0.25">
      <c r="A3937">
        <v>3935</v>
      </c>
      <c r="B3937" s="3" t="s">
        <v>3932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427"/>
        <v>0.43833333333333335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42221.656782407401</v>
      </c>
      <c r="T3937" s="10">
        <f t="shared" si="432"/>
        <v>42221.656782407401</v>
      </c>
      <c r="U3937" s="9">
        <f t="shared" si="433"/>
        <v>42281.656782407401</v>
      </c>
    </row>
    <row r="3938" spans="1:21" ht="60" hidden="1" x14ac:dyDescent="0.25">
      <c r="A3938">
        <v>3936</v>
      </c>
      <c r="B3938" s="3" t="s">
        <v>3933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427"/>
        <v>0</v>
      </c>
      <c r="P3938" s="7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42675.262962962966</v>
      </c>
      <c r="T3938" s="10">
        <f t="shared" si="432"/>
        <v>42675.262962962966</v>
      </c>
      <c r="U3938" s="9">
        <f t="shared" si="433"/>
        <v>42705.304629629631</v>
      </c>
    </row>
    <row r="3939" spans="1:21" ht="45" hidden="1" x14ac:dyDescent="0.25">
      <c r="A3939">
        <v>3937</v>
      </c>
      <c r="B3939" s="3" t="s">
        <v>3934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427"/>
        <v>0.86135181975736563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42534.631481481483</v>
      </c>
      <c r="T3939" s="10">
        <f t="shared" si="432"/>
        <v>42534.631481481483</v>
      </c>
      <c r="U3939" s="9">
        <f t="shared" si="433"/>
        <v>42562.631481481483</v>
      </c>
    </row>
    <row r="3940" spans="1:21" ht="60" hidden="1" x14ac:dyDescent="0.25">
      <c r="A3940">
        <v>3938</v>
      </c>
      <c r="B3940" s="3" t="s">
        <v>3935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427"/>
        <v>0.12196620583717357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42151.905717592599</v>
      </c>
      <c r="T3940" s="10">
        <f t="shared" si="432"/>
        <v>42151.905717592599</v>
      </c>
      <c r="U3940" s="9">
        <f t="shared" si="433"/>
        <v>42182.905717592599</v>
      </c>
    </row>
    <row r="3941" spans="1:21" ht="60" hidden="1" x14ac:dyDescent="0.25">
      <c r="A3941">
        <v>3939</v>
      </c>
      <c r="B3941" s="3" t="s">
        <v>3936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427"/>
        <v>1E-3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41915.400219907409</v>
      </c>
      <c r="T3941" s="10">
        <f t="shared" si="432"/>
        <v>41915.400219907409</v>
      </c>
      <c r="U3941" s="9">
        <f t="shared" si="433"/>
        <v>41919.1875</v>
      </c>
    </row>
    <row r="3942" spans="1:21" ht="60" hidden="1" x14ac:dyDescent="0.25">
      <c r="A3942">
        <v>3940</v>
      </c>
      <c r="B3942" s="3" t="s">
        <v>3937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427"/>
        <v>2.2000000000000001E-3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41961.492488425924</v>
      </c>
      <c r="T3942" s="10">
        <f t="shared" si="432"/>
        <v>41961.492488425924</v>
      </c>
      <c r="U3942" s="9">
        <f t="shared" si="433"/>
        <v>42006.492488425924</v>
      </c>
    </row>
    <row r="3943" spans="1:21" ht="75" hidden="1" x14ac:dyDescent="0.25">
      <c r="A3943">
        <v>3941</v>
      </c>
      <c r="B3943" s="3" t="s">
        <v>3938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427"/>
        <v>9.0909090909090905E-3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41940.587233796294</v>
      </c>
      <c r="T3943" s="10">
        <f t="shared" si="432"/>
        <v>41940.587233796294</v>
      </c>
      <c r="U3943" s="9">
        <f t="shared" si="433"/>
        <v>41968.041666666672</v>
      </c>
    </row>
    <row r="3944" spans="1:21" ht="45" hidden="1" x14ac:dyDescent="0.25">
      <c r="A3944">
        <v>3942</v>
      </c>
      <c r="B3944" s="3" t="s">
        <v>3939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427"/>
        <v>0</v>
      </c>
      <c r="P3944" s="7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42111.904097222221</v>
      </c>
      <c r="T3944" s="10">
        <f t="shared" si="432"/>
        <v>42111.904097222221</v>
      </c>
      <c r="U3944" s="9">
        <f t="shared" si="433"/>
        <v>42171.904097222221</v>
      </c>
    </row>
    <row r="3945" spans="1:21" ht="45" hidden="1" x14ac:dyDescent="0.25">
      <c r="A3945">
        <v>3943</v>
      </c>
      <c r="B3945" s="3" t="s">
        <v>3940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427"/>
        <v>0.35639999999999999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42279.778564814813</v>
      </c>
      <c r="T3945" s="10">
        <f t="shared" si="432"/>
        <v>42279.778564814813</v>
      </c>
      <c r="U3945" s="9">
        <f t="shared" si="433"/>
        <v>42310.701388888891</v>
      </c>
    </row>
    <row r="3946" spans="1:21" ht="60" hidden="1" x14ac:dyDescent="0.25">
      <c r="A3946">
        <v>3944</v>
      </c>
      <c r="B3946" s="3" t="s">
        <v>3941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427"/>
        <v>0</v>
      </c>
      <c r="P3946" s="7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42213.662905092591</v>
      </c>
      <c r="T3946" s="10">
        <f t="shared" si="432"/>
        <v>42213.662905092591</v>
      </c>
      <c r="U3946" s="9">
        <f t="shared" si="433"/>
        <v>42243.662905092591</v>
      </c>
    </row>
    <row r="3947" spans="1:21" ht="60" hidden="1" x14ac:dyDescent="0.25">
      <c r="A3947">
        <v>3945</v>
      </c>
      <c r="B3947" s="3" t="s">
        <v>3942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427"/>
        <v>2.5000000000000001E-3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42109.801712962959</v>
      </c>
      <c r="T3947" s="10">
        <f t="shared" si="432"/>
        <v>42109.801712962959</v>
      </c>
      <c r="U3947" s="9">
        <f t="shared" si="433"/>
        <v>42139.801712962959</v>
      </c>
    </row>
    <row r="3948" spans="1:21" ht="30" hidden="1" x14ac:dyDescent="0.25">
      <c r="A3948">
        <v>3946</v>
      </c>
      <c r="B3948" s="3" t="s">
        <v>3943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427"/>
        <v>3.2500000000000001E-2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42031.833587962959</v>
      </c>
      <c r="T3948" s="10">
        <f t="shared" si="432"/>
        <v>42031.833587962959</v>
      </c>
      <c r="U3948" s="9">
        <f t="shared" si="433"/>
        <v>42063.333333333328</v>
      </c>
    </row>
    <row r="3949" spans="1:21" ht="60" hidden="1" x14ac:dyDescent="0.25">
      <c r="A3949">
        <v>3947</v>
      </c>
      <c r="B3949" s="3" t="s">
        <v>3944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427"/>
        <v>3.3666666666666664E-2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42615.142870370371</v>
      </c>
      <c r="T3949" s="10">
        <f t="shared" si="432"/>
        <v>42615.142870370371</v>
      </c>
      <c r="U3949" s="9">
        <f t="shared" si="433"/>
        <v>42645.142870370371</v>
      </c>
    </row>
    <row r="3950" spans="1:21" ht="60" hidden="1" x14ac:dyDescent="0.25">
      <c r="A3950">
        <v>3948</v>
      </c>
      <c r="B3950" s="3" t="s">
        <v>3945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427"/>
        <v>0</v>
      </c>
      <c r="P3950" s="7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41829.325497685182</v>
      </c>
      <c r="T3950" s="10">
        <f t="shared" si="432"/>
        <v>41829.325497685182</v>
      </c>
      <c r="U3950" s="9">
        <f t="shared" si="433"/>
        <v>41889.325497685182</v>
      </c>
    </row>
    <row r="3951" spans="1:21" ht="60" hidden="1" x14ac:dyDescent="0.25">
      <c r="A3951">
        <v>3949</v>
      </c>
      <c r="B3951" s="3" t="s">
        <v>3946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427"/>
        <v>0.15770000000000001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42016.120613425926</v>
      </c>
      <c r="T3951" s="10">
        <f t="shared" si="432"/>
        <v>42016.120613425926</v>
      </c>
      <c r="U3951" s="9">
        <f t="shared" si="433"/>
        <v>42046.120613425926</v>
      </c>
    </row>
    <row r="3952" spans="1:21" ht="60" hidden="1" x14ac:dyDescent="0.25">
      <c r="A3952">
        <v>3950</v>
      </c>
      <c r="B3952" s="3" t="s">
        <v>3947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427"/>
        <v>6.2500000000000003E-3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42439.702314814815</v>
      </c>
      <c r="T3952" s="10">
        <f t="shared" si="432"/>
        <v>42439.702314814815</v>
      </c>
      <c r="U3952" s="9">
        <f t="shared" si="433"/>
        <v>42468.774305555555</v>
      </c>
    </row>
    <row r="3953" spans="1:21" ht="60" hidden="1" x14ac:dyDescent="0.25">
      <c r="A3953">
        <v>3951</v>
      </c>
      <c r="B3953" s="3" t="s">
        <v>3948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427"/>
        <v>5.0000000000000004E-6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42433.825717592597</v>
      </c>
      <c r="T3953" s="10">
        <f t="shared" si="432"/>
        <v>42433.825717592597</v>
      </c>
      <c r="U3953" s="9">
        <f t="shared" si="433"/>
        <v>42493.784050925926</v>
      </c>
    </row>
    <row r="3954" spans="1:21" ht="60" hidden="1" x14ac:dyDescent="0.25">
      <c r="A3954">
        <v>3952</v>
      </c>
      <c r="B3954" s="3" t="s">
        <v>3949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427"/>
        <v>9.6153846153846159E-4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42243.790393518517</v>
      </c>
      <c r="T3954" s="10">
        <f t="shared" si="432"/>
        <v>42243.790393518517</v>
      </c>
      <c r="U3954" s="9">
        <f t="shared" si="433"/>
        <v>42303.790393518517</v>
      </c>
    </row>
    <row r="3955" spans="1:21" ht="45" hidden="1" x14ac:dyDescent="0.25">
      <c r="A3955">
        <v>3953</v>
      </c>
      <c r="B3955" s="3" t="s">
        <v>3950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427"/>
        <v>0</v>
      </c>
      <c r="P3955" s="7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9">
        <f t="shared" si="431"/>
        <v>42550.048449074078</v>
      </c>
      <c r="T3955" s="10">
        <f t="shared" si="432"/>
        <v>42550.048449074078</v>
      </c>
      <c r="U3955" s="9">
        <f t="shared" si="433"/>
        <v>42580.978472222225</v>
      </c>
    </row>
    <row r="3956" spans="1:21" ht="60" hidden="1" x14ac:dyDescent="0.25">
      <c r="A3956">
        <v>3954</v>
      </c>
      <c r="B3956" s="3" t="s">
        <v>3951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427"/>
        <v>0</v>
      </c>
      <c r="P3956" s="7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41774.651203703703</v>
      </c>
      <c r="T3956" s="10">
        <f t="shared" si="432"/>
        <v>41774.651203703703</v>
      </c>
      <c r="U3956" s="9">
        <f t="shared" si="433"/>
        <v>41834.651203703703</v>
      </c>
    </row>
    <row r="3957" spans="1:21" ht="60" hidden="1" x14ac:dyDescent="0.25">
      <c r="A3957">
        <v>3955</v>
      </c>
      <c r="B3957" s="3" t="s">
        <v>3952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427"/>
        <v>0.24285714285714285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42306.848854166667</v>
      </c>
      <c r="T3957" s="10">
        <f t="shared" si="432"/>
        <v>42306.848854166667</v>
      </c>
      <c r="U3957" s="9">
        <f t="shared" si="433"/>
        <v>42336.890520833331</v>
      </c>
    </row>
    <row r="3958" spans="1:21" ht="60" hidden="1" x14ac:dyDescent="0.25">
      <c r="A3958">
        <v>3956</v>
      </c>
      <c r="B3958" s="3" t="s">
        <v>3953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427"/>
        <v>0</v>
      </c>
      <c r="P3958" s="7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42457.932025462964</v>
      </c>
      <c r="T3958" s="10">
        <f t="shared" si="432"/>
        <v>42457.932025462964</v>
      </c>
      <c r="U3958" s="9">
        <f t="shared" si="433"/>
        <v>42485.013888888891</v>
      </c>
    </row>
    <row r="3959" spans="1:21" ht="45" hidden="1" x14ac:dyDescent="0.25">
      <c r="A3959">
        <v>3957</v>
      </c>
      <c r="B3959" s="3" t="s">
        <v>3954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427"/>
        <v>2.5000000000000001E-4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42513.976319444439</v>
      </c>
      <c r="T3959" s="10">
        <f t="shared" si="432"/>
        <v>42513.976319444439</v>
      </c>
      <c r="U3959" s="9">
        <f t="shared" si="433"/>
        <v>42559.976319444439</v>
      </c>
    </row>
    <row r="3960" spans="1:21" ht="60" hidden="1" x14ac:dyDescent="0.25">
      <c r="A3960">
        <v>3958</v>
      </c>
      <c r="B3960" s="3" t="s">
        <v>3955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427"/>
        <v>0.32050000000000001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41816.950370370374</v>
      </c>
      <c r="T3960" s="10">
        <f t="shared" si="432"/>
        <v>41816.950370370374</v>
      </c>
      <c r="U3960" s="9">
        <f t="shared" si="433"/>
        <v>41853.583333333336</v>
      </c>
    </row>
    <row r="3961" spans="1:21" ht="60" hidden="1" x14ac:dyDescent="0.25">
      <c r="A3961">
        <v>3959</v>
      </c>
      <c r="B3961" s="3" t="s">
        <v>3956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427"/>
        <v>0.24333333333333335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41880.788842592592</v>
      </c>
      <c r="T3961" s="10">
        <f t="shared" si="432"/>
        <v>41880.788842592592</v>
      </c>
      <c r="U3961" s="9">
        <f t="shared" si="433"/>
        <v>41910.788842592592</v>
      </c>
    </row>
    <row r="3962" spans="1:21" ht="60" hidden="1" x14ac:dyDescent="0.25">
      <c r="A3962">
        <v>3960</v>
      </c>
      <c r="B3962" s="3" t="s">
        <v>3957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427"/>
        <v>1.4999999999999999E-2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42342.845555555556</v>
      </c>
      <c r="T3962" s="10">
        <f t="shared" si="432"/>
        <v>42342.845555555556</v>
      </c>
      <c r="U3962" s="9">
        <f t="shared" si="433"/>
        <v>42372.845555555556</v>
      </c>
    </row>
    <row r="3963" spans="1:21" ht="60" hidden="1" x14ac:dyDescent="0.25">
      <c r="A3963">
        <v>3961</v>
      </c>
      <c r="B3963" s="3" t="s">
        <v>3958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427"/>
        <v>4.1999999999999997E-3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41745.891319444447</v>
      </c>
      <c r="T3963" s="10">
        <f t="shared" si="432"/>
        <v>41745.891319444447</v>
      </c>
      <c r="U3963" s="9">
        <f t="shared" si="433"/>
        <v>41767.891319444447</v>
      </c>
    </row>
    <row r="3964" spans="1:21" ht="60" hidden="1" x14ac:dyDescent="0.25">
      <c r="A3964">
        <v>3962</v>
      </c>
      <c r="B3964" s="3" t="s">
        <v>3959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427"/>
        <v>3.214285714285714E-2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42311.621458333335</v>
      </c>
      <c r="T3964" s="10">
        <f t="shared" si="432"/>
        <v>42311.621458333335</v>
      </c>
      <c r="U3964" s="9">
        <f t="shared" si="433"/>
        <v>42336.621458333335</v>
      </c>
    </row>
    <row r="3965" spans="1:21" ht="60" hidden="1" x14ac:dyDescent="0.25">
      <c r="A3965">
        <v>3963</v>
      </c>
      <c r="B3965" s="3" t="s">
        <v>3960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427"/>
        <v>0</v>
      </c>
      <c r="P3965" s="7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9">
        <f t="shared" si="431"/>
        <v>42296.154131944444</v>
      </c>
      <c r="T3965" s="10">
        <f t="shared" si="432"/>
        <v>42296.154131944444</v>
      </c>
      <c r="U3965" s="9">
        <f t="shared" si="433"/>
        <v>42326.195798611108</v>
      </c>
    </row>
    <row r="3966" spans="1:21" ht="45" hidden="1" x14ac:dyDescent="0.25">
      <c r="A3966">
        <v>3964</v>
      </c>
      <c r="B3966" s="3" t="s">
        <v>3961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427"/>
        <v>6.3E-2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42053.722060185188</v>
      </c>
      <c r="T3966" s="10">
        <f t="shared" si="432"/>
        <v>42053.722060185188</v>
      </c>
      <c r="U3966" s="9">
        <f t="shared" si="433"/>
        <v>42113.680393518516</v>
      </c>
    </row>
    <row r="3967" spans="1:21" ht="60" hidden="1" x14ac:dyDescent="0.25">
      <c r="A3967">
        <v>3965</v>
      </c>
      <c r="B3967" s="3" t="s">
        <v>3962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427"/>
        <v>0.14249999999999999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42414.235879629632</v>
      </c>
      <c r="T3967" s="10">
        <f t="shared" si="432"/>
        <v>42414.235879629632</v>
      </c>
      <c r="U3967" s="9">
        <f t="shared" si="433"/>
        <v>42474.194212962961</v>
      </c>
    </row>
    <row r="3968" spans="1:21" ht="60" hidden="1" x14ac:dyDescent="0.25">
      <c r="A3968">
        <v>3966</v>
      </c>
      <c r="B3968" s="3" t="s">
        <v>3963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427"/>
        <v>6.0000000000000001E-3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41801.711550925924</v>
      </c>
      <c r="T3968" s="10">
        <f t="shared" si="432"/>
        <v>41801.711550925924</v>
      </c>
      <c r="U3968" s="9">
        <f t="shared" si="433"/>
        <v>41844.124305555553</v>
      </c>
    </row>
    <row r="3969" spans="1:21" ht="60" hidden="1" x14ac:dyDescent="0.25">
      <c r="A3969">
        <v>3967</v>
      </c>
      <c r="B3969" s="3" t="s">
        <v>3964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427"/>
        <v>0.2411764705882353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42770.290590277778</v>
      </c>
      <c r="T3969" s="10">
        <f t="shared" si="432"/>
        <v>42770.290590277778</v>
      </c>
      <c r="U3969" s="9">
        <f t="shared" si="433"/>
        <v>42800.290590277778</v>
      </c>
    </row>
    <row r="3970" spans="1:21" ht="45" hidden="1" x14ac:dyDescent="0.25">
      <c r="A3970">
        <v>3968</v>
      </c>
      <c r="B3970" s="3" t="s">
        <v>3965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427"/>
        <v>0.10539999999999999</v>
      </c>
      <c r="P3970" s="7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42452.815659722226</v>
      </c>
      <c r="T3970" s="10">
        <f t="shared" si="432"/>
        <v>42452.815659722226</v>
      </c>
      <c r="U3970" s="9">
        <f t="shared" si="433"/>
        <v>42512.815659722226</v>
      </c>
    </row>
    <row r="3971" spans="1:21" ht="60" hidden="1" x14ac:dyDescent="0.25">
      <c r="A3971">
        <v>3969</v>
      </c>
      <c r="B3971" s="3" t="s">
        <v>3966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434">E3971/D3971</f>
        <v>7.4690265486725665E-2</v>
      </c>
      <c r="P3971" s="7">
        <f t="shared" ref="P3971:P4034" si="435">E3971/L3971</f>
        <v>35.166666666666664</v>
      </c>
      <c r="Q3971" t="str">
        <f t="shared" ref="Q3971:Q4034" si="436">LEFT(N:N,SEARCH("/",N3971)-1)</f>
        <v>theater</v>
      </c>
      <c r="R3971" t="str">
        <f t="shared" ref="R3971:R4034" si="437">RIGHT(N3971,LEN(N3971)-SEARCH("/",N3971))</f>
        <v>plays</v>
      </c>
      <c r="S3971" s="9">
        <f t="shared" ref="S3971:S4034" si="438">(((J3971/60)/60)/24)+DATE(1970,1,1)</f>
        <v>42601.854699074072</v>
      </c>
      <c r="T3971" s="10">
        <f t="shared" ref="T3971:T4034" si="439">S3971</f>
        <v>42601.854699074072</v>
      </c>
      <c r="U3971" s="9">
        <f t="shared" ref="U3971:U4034" si="440">(((I3971/60)/60)/24)+DATE(1970,1,1)</f>
        <v>42611.163194444445</v>
      </c>
    </row>
    <row r="3972" spans="1:21" ht="60" hidden="1" x14ac:dyDescent="0.25">
      <c r="A3972">
        <v>3970</v>
      </c>
      <c r="B3972" s="3" t="s">
        <v>3967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434"/>
        <v>7.3333333333333334E-4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42447.863553240735</v>
      </c>
      <c r="T3972" s="10">
        <f t="shared" si="439"/>
        <v>42447.863553240735</v>
      </c>
      <c r="U3972" s="9">
        <f t="shared" si="440"/>
        <v>42477.863553240735</v>
      </c>
    </row>
    <row r="3973" spans="1:21" ht="60" hidden="1" x14ac:dyDescent="0.25">
      <c r="A3973">
        <v>3971</v>
      </c>
      <c r="B3973" s="3" t="s">
        <v>3968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434"/>
        <v>9.7142857142857135E-3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41811.536180555559</v>
      </c>
      <c r="T3973" s="10">
        <f t="shared" si="439"/>
        <v>41811.536180555559</v>
      </c>
      <c r="U3973" s="9">
        <f t="shared" si="440"/>
        <v>41841.536180555559</v>
      </c>
    </row>
    <row r="3974" spans="1:21" ht="45" hidden="1" x14ac:dyDescent="0.25">
      <c r="A3974">
        <v>3972</v>
      </c>
      <c r="B3974" s="3" t="s">
        <v>3969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434"/>
        <v>0.21099999999999999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41981.067523148144</v>
      </c>
      <c r="T3974" s="10">
        <f t="shared" si="439"/>
        <v>41981.067523148144</v>
      </c>
      <c r="U3974" s="9">
        <f t="shared" si="440"/>
        <v>42041.067523148144</v>
      </c>
    </row>
    <row r="3975" spans="1:21" ht="60" hidden="1" x14ac:dyDescent="0.25">
      <c r="A3975">
        <v>3973</v>
      </c>
      <c r="B3975" s="3" t="s">
        <v>3970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434"/>
        <v>0.78100000000000003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42469.68414351852</v>
      </c>
      <c r="T3975" s="10">
        <f t="shared" si="439"/>
        <v>42469.68414351852</v>
      </c>
      <c r="U3975" s="9">
        <f t="shared" si="440"/>
        <v>42499.166666666672</v>
      </c>
    </row>
    <row r="3976" spans="1:21" ht="60" hidden="1" x14ac:dyDescent="0.25">
      <c r="A3976">
        <v>3974</v>
      </c>
      <c r="B3976" s="3" t="s">
        <v>3971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434"/>
        <v>0.32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42493.546851851846</v>
      </c>
      <c r="T3976" s="10">
        <f t="shared" si="439"/>
        <v>42493.546851851846</v>
      </c>
      <c r="U3976" s="9">
        <f t="shared" si="440"/>
        <v>42523.546851851846</v>
      </c>
    </row>
    <row r="3977" spans="1:21" ht="60" hidden="1" x14ac:dyDescent="0.25">
      <c r="A3977">
        <v>3975</v>
      </c>
      <c r="B3977" s="3" t="s">
        <v>3972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434"/>
        <v>0</v>
      </c>
      <c r="P3977" s="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42534.866875</v>
      </c>
      <c r="T3977" s="10">
        <f t="shared" si="439"/>
        <v>42534.866875</v>
      </c>
      <c r="U3977" s="9">
        <f t="shared" si="440"/>
        <v>42564.866875</v>
      </c>
    </row>
    <row r="3978" spans="1:21" ht="60" hidden="1" x14ac:dyDescent="0.25">
      <c r="A3978">
        <v>3976</v>
      </c>
      <c r="B3978" s="3" t="s">
        <v>3973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434"/>
        <v>0.47692307692307695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41830.858344907407</v>
      </c>
      <c r="T3978" s="10">
        <f t="shared" si="439"/>
        <v>41830.858344907407</v>
      </c>
      <c r="U3978" s="9">
        <f t="shared" si="440"/>
        <v>41852.291666666664</v>
      </c>
    </row>
    <row r="3979" spans="1:21" ht="60" hidden="1" x14ac:dyDescent="0.25">
      <c r="A3979">
        <v>3977</v>
      </c>
      <c r="B3979" s="3" t="s">
        <v>3974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434"/>
        <v>1.4500000000000001E-2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42543.788564814815</v>
      </c>
      <c r="T3979" s="10">
        <f t="shared" si="439"/>
        <v>42543.788564814815</v>
      </c>
      <c r="U3979" s="9">
        <f t="shared" si="440"/>
        <v>42573.788564814815</v>
      </c>
    </row>
    <row r="3980" spans="1:21" ht="60" hidden="1" x14ac:dyDescent="0.25">
      <c r="A3980">
        <v>3978</v>
      </c>
      <c r="B3980" s="3" t="s">
        <v>3975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434"/>
        <v>0.107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41975.642974537041</v>
      </c>
      <c r="T3980" s="10">
        <f t="shared" si="439"/>
        <v>41975.642974537041</v>
      </c>
      <c r="U3980" s="9">
        <f t="shared" si="440"/>
        <v>42035.642974537041</v>
      </c>
    </row>
    <row r="3981" spans="1:21" ht="60" hidden="1" x14ac:dyDescent="0.25">
      <c r="A3981">
        <v>3979</v>
      </c>
      <c r="B3981" s="3" t="s">
        <v>3976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434"/>
        <v>1.8333333333333333E-2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42069.903437500005</v>
      </c>
      <c r="T3981" s="10">
        <f t="shared" si="439"/>
        <v>42069.903437500005</v>
      </c>
      <c r="U3981" s="9">
        <f t="shared" si="440"/>
        <v>42092.833333333328</v>
      </c>
    </row>
    <row r="3982" spans="1:21" ht="60" hidden="1" x14ac:dyDescent="0.25">
      <c r="A3982">
        <v>3980</v>
      </c>
      <c r="B3982" s="3" t="s">
        <v>3977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434"/>
        <v>0.18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41795.598923611113</v>
      </c>
      <c r="T3982" s="10">
        <f t="shared" si="439"/>
        <v>41795.598923611113</v>
      </c>
      <c r="U3982" s="9">
        <f t="shared" si="440"/>
        <v>41825.598923611113</v>
      </c>
    </row>
    <row r="3983" spans="1:21" ht="45" hidden="1" x14ac:dyDescent="0.25">
      <c r="A3983">
        <v>3981</v>
      </c>
      <c r="B3983" s="3" t="s">
        <v>3358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434"/>
        <v>4.0833333333333333E-2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42508.179965277777</v>
      </c>
      <c r="T3983" s="10">
        <f t="shared" si="439"/>
        <v>42508.179965277777</v>
      </c>
      <c r="U3983" s="9">
        <f t="shared" si="440"/>
        <v>42568.179965277777</v>
      </c>
    </row>
    <row r="3984" spans="1:21" ht="60" hidden="1" x14ac:dyDescent="0.25">
      <c r="A3984">
        <v>3982</v>
      </c>
      <c r="B3984" s="3" t="s">
        <v>3978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434"/>
        <v>0.2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42132.809953703705</v>
      </c>
      <c r="T3984" s="10">
        <f t="shared" si="439"/>
        <v>42132.809953703705</v>
      </c>
      <c r="U3984" s="9">
        <f t="shared" si="440"/>
        <v>42192.809953703705</v>
      </c>
    </row>
    <row r="3985" spans="1:21" ht="60" hidden="1" x14ac:dyDescent="0.25">
      <c r="A3985">
        <v>3983</v>
      </c>
      <c r="B3985" s="3" t="s">
        <v>3979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434"/>
        <v>0.34802513464991025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41747.86986111111</v>
      </c>
      <c r="T3985" s="10">
        <f t="shared" si="439"/>
        <v>41747.86986111111</v>
      </c>
      <c r="U3985" s="9">
        <f t="shared" si="440"/>
        <v>41779.290972222225</v>
      </c>
    </row>
    <row r="3986" spans="1:21" ht="60" hidden="1" x14ac:dyDescent="0.25">
      <c r="A3986">
        <v>3984</v>
      </c>
      <c r="B3986" s="3" t="s">
        <v>3980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434"/>
        <v>6.3333333333333339E-2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41920.963472222218</v>
      </c>
      <c r="T3986" s="10">
        <f t="shared" si="439"/>
        <v>41920.963472222218</v>
      </c>
      <c r="U3986" s="9">
        <f t="shared" si="440"/>
        <v>41951</v>
      </c>
    </row>
    <row r="3987" spans="1:21" ht="60" hidden="1" x14ac:dyDescent="0.25">
      <c r="A3987">
        <v>3985</v>
      </c>
      <c r="B3987" s="3" t="s">
        <v>3981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434"/>
        <v>0.32050000000000001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42399.707407407404</v>
      </c>
      <c r="T3987" s="10">
        <f t="shared" si="439"/>
        <v>42399.707407407404</v>
      </c>
      <c r="U3987" s="9">
        <f t="shared" si="440"/>
        <v>42420.878472222219</v>
      </c>
    </row>
    <row r="3988" spans="1:21" ht="60" hidden="1" x14ac:dyDescent="0.25">
      <c r="A3988">
        <v>3986</v>
      </c>
      <c r="B3988" s="3" t="s">
        <v>3982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434"/>
        <v>9.7600000000000006E-2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42467.548541666663</v>
      </c>
      <c r="T3988" s="10">
        <f t="shared" si="439"/>
        <v>42467.548541666663</v>
      </c>
      <c r="U3988" s="9">
        <f t="shared" si="440"/>
        <v>42496.544444444444</v>
      </c>
    </row>
    <row r="3989" spans="1:21" ht="45" hidden="1" x14ac:dyDescent="0.25">
      <c r="A3989">
        <v>3987</v>
      </c>
      <c r="B3989" s="3" t="s">
        <v>3983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434"/>
        <v>0.3775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41765.92465277778</v>
      </c>
      <c r="T3989" s="10">
        <f t="shared" si="439"/>
        <v>41765.92465277778</v>
      </c>
      <c r="U3989" s="9">
        <f t="shared" si="440"/>
        <v>41775.92465277778</v>
      </c>
    </row>
    <row r="3990" spans="1:21" ht="30" hidden="1" x14ac:dyDescent="0.25">
      <c r="A3990">
        <v>3988</v>
      </c>
      <c r="B3990" s="3" t="s">
        <v>3984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434"/>
        <v>2.1333333333333333E-2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42230.08116898148</v>
      </c>
      <c r="T3990" s="10">
        <f t="shared" si="439"/>
        <v>42230.08116898148</v>
      </c>
      <c r="U3990" s="9">
        <f t="shared" si="440"/>
        <v>42245.08116898148</v>
      </c>
    </row>
    <row r="3991" spans="1:21" ht="60" hidden="1" x14ac:dyDescent="0.25">
      <c r="A3991">
        <v>3989</v>
      </c>
      <c r="B3991" s="3" t="s">
        <v>3985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434"/>
        <v>0</v>
      </c>
      <c r="P3991" s="7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42286.749780092592</v>
      </c>
      <c r="T3991" s="10">
        <f t="shared" si="439"/>
        <v>42286.749780092592</v>
      </c>
      <c r="U3991" s="9">
        <f t="shared" si="440"/>
        <v>42316.791446759264</v>
      </c>
    </row>
    <row r="3992" spans="1:21" ht="45" hidden="1" x14ac:dyDescent="0.25">
      <c r="A3992">
        <v>3990</v>
      </c>
      <c r="B3992" s="3" t="s">
        <v>3986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434"/>
        <v>4.1818181818181817E-2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42401.672372685185</v>
      </c>
      <c r="T3992" s="10">
        <f t="shared" si="439"/>
        <v>42401.672372685185</v>
      </c>
      <c r="U3992" s="9">
        <f t="shared" si="440"/>
        <v>42431.672372685185</v>
      </c>
    </row>
    <row r="3993" spans="1:21" ht="30" hidden="1" x14ac:dyDescent="0.25">
      <c r="A3993">
        <v>3991</v>
      </c>
      <c r="B3993" s="3" t="s">
        <v>3987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434"/>
        <v>0.2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42125.644467592589</v>
      </c>
      <c r="T3993" s="10">
        <f t="shared" si="439"/>
        <v>42125.644467592589</v>
      </c>
      <c r="U3993" s="9">
        <f t="shared" si="440"/>
        <v>42155.644467592589</v>
      </c>
    </row>
    <row r="3994" spans="1:21" ht="45" hidden="1" x14ac:dyDescent="0.25">
      <c r="A3994">
        <v>3992</v>
      </c>
      <c r="B3994" s="3" t="s">
        <v>3988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434"/>
        <v>5.4100000000000002E-2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42289.94049768518</v>
      </c>
      <c r="T3994" s="10">
        <f t="shared" si="439"/>
        <v>42289.94049768518</v>
      </c>
      <c r="U3994" s="9">
        <f t="shared" si="440"/>
        <v>42349.982164351852</v>
      </c>
    </row>
    <row r="3995" spans="1:21" ht="45" hidden="1" x14ac:dyDescent="0.25">
      <c r="A3995">
        <v>3993</v>
      </c>
      <c r="B3995" s="3" t="s">
        <v>3989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434"/>
        <v>6.0000000000000002E-5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42107.864722222221</v>
      </c>
      <c r="T3995" s="10">
        <f t="shared" si="439"/>
        <v>42107.864722222221</v>
      </c>
      <c r="U3995" s="9">
        <f t="shared" si="440"/>
        <v>42137.864722222221</v>
      </c>
    </row>
    <row r="3996" spans="1:21" ht="45" hidden="1" x14ac:dyDescent="0.25">
      <c r="A3996">
        <v>3994</v>
      </c>
      <c r="B3996" s="3" t="s">
        <v>3990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434"/>
        <v>2.5000000000000001E-3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41809.389930555553</v>
      </c>
      <c r="T3996" s="10">
        <f t="shared" si="439"/>
        <v>41809.389930555553</v>
      </c>
      <c r="U3996" s="9">
        <f t="shared" si="440"/>
        <v>41839.389930555553</v>
      </c>
    </row>
    <row r="3997" spans="1:21" ht="60" hidden="1" x14ac:dyDescent="0.25">
      <c r="A3997">
        <v>3995</v>
      </c>
      <c r="B3997" s="3" t="s">
        <v>3991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434"/>
        <v>0.35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42019.683761574073</v>
      </c>
      <c r="T3997" s="10">
        <f t="shared" si="439"/>
        <v>42019.683761574073</v>
      </c>
      <c r="U3997" s="9">
        <f t="shared" si="440"/>
        <v>42049.477083333331</v>
      </c>
    </row>
    <row r="3998" spans="1:21" ht="45" hidden="1" x14ac:dyDescent="0.25">
      <c r="A3998">
        <v>3996</v>
      </c>
      <c r="B3998" s="3" t="s">
        <v>3992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434"/>
        <v>0.16566666666666666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41950.26694444444</v>
      </c>
      <c r="T3998" s="10">
        <f t="shared" si="439"/>
        <v>41950.26694444444</v>
      </c>
      <c r="U3998" s="9">
        <f t="shared" si="440"/>
        <v>41963.669444444444</v>
      </c>
    </row>
    <row r="3999" spans="1:21" ht="60" hidden="1" x14ac:dyDescent="0.25">
      <c r="A3999">
        <v>3997</v>
      </c>
      <c r="B3999" s="3" t="s">
        <v>3993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434"/>
        <v>0</v>
      </c>
      <c r="P3999" s="7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42069.391446759255</v>
      </c>
      <c r="T3999" s="10">
        <f t="shared" si="439"/>
        <v>42069.391446759255</v>
      </c>
      <c r="U3999" s="9">
        <f t="shared" si="440"/>
        <v>42099.349780092598</v>
      </c>
    </row>
    <row r="4000" spans="1:21" ht="45" hidden="1" x14ac:dyDescent="0.25">
      <c r="A4000">
        <v>3998</v>
      </c>
      <c r="B4000" s="3" t="s">
        <v>3994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434"/>
        <v>0.57199999999999995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42061.963263888887</v>
      </c>
      <c r="T4000" s="10">
        <f t="shared" si="439"/>
        <v>42061.963263888887</v>
      </c>
      <c r="U4000" s="9">
        <f t="shared" si="440"/>
        <v>42091.921597222223</v>
      </c>
    </row>
    <row r="4001" spans="1:21" ht="45" hidden="1" x14ac:dyDescent="0.25">
      <c r="A4001">
        <v>3999</v>
      </c>
      <c r="B4001" s="3" t="s">
        <v>3995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434"/>
        <v>0.16514285714285715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41842.828680555554</v>
      </c>
      <c r="T4001" s="10">
        <f t="shared" si="439"/>
        <v>41842.828680555554</v>
      </c>
      <c r="U4001" s="9">
        <f t="shared" si="440"/>
        <v>41882.827650462961</v>
      </c>
    </row>
    <row r="4002" spans="1:21" ht="30" hidden="1" x14ac:dyDescent="0.25">
      <c r="A4002">
        <v>4000</v>
      </c>
      <c r="B4002" s="3" t="s">
        <v>3996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434"/>
        <v>1.25E-3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42437.64534722222</v>
      </c>
      <c r="T4002" s="10">
        <f t="shared" si="439"/>
        <v>42437.64534722222</v>
      </c>
      <c r="U4002" s="9">
        <f t="shared" si="440"/>
        <v>42497.603680555556</v>
      </c>
    </row>
    <row r="4003" spans="1:21" ht="60" hidden="1" x14ac:dyDescent="0.25">
      <c r="A4003">
        <v>4001</v>
      </c>
      <c r="B4003" s="3" t="s">
        <v>3997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434"/>
        <v>0.3775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42775.964212962965</v>
      </c>
      <c r="T4003" s="10">
        <f t="shared" si="439"/>
        <v>42775.964212962965</v>
      </c>
      <c r="U4003" s="9">
        <f t="shared" si="440"/>
        <v>42795.791666666672</v>
      </c>
    </row>
    <row r="4004" spans="1:21" ht="60" hidden="1" x14ac:dyDescent="0.25">
      <c r="A4004">
        <v>4002</v>
      </c>
      <c r="B4004" s="3" t="s">
        <v>3998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434"/>
        <v>1.84E-2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41879.043530092589</v>
      </c>
      <c r="T4004" s="10">
        <f t="shared" si="439"/>
        <v>41879.043530092589</v>
      </c>
      <c r="U4004" s="9">
        <f t="shared" si="440"/>
        <v>41909.043530092589</v>
      </c>
    </row>
    <row r="4005" spans="1:21" ht="45" hidden="1" x14ac:dyDescent="0.25">
      <c r="A4005">
        <v>4003</v>
      </c>
      <c r="B4005" s="3" t="s">
        <v>3999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434"/>
        <v>0.10050000000000001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42020.587349537032</v>
      </c>
      <c r="T4005" s="10">
        <f t="shared" si="439"/>
        <v>42020.587349537032</v>
      </c>
      <c r="U4005" s="9">
        <f t="shared" si="440"/>
        <v>42050.587349537032</v>
      </c>
    </row>
    <row r="4006" spans="1:21" hidden="1" x14ac:dyDescent="0.25">
      <c r="A4006">
        <v>4004</v>
      </c>
      <c r="B4006" s="3" t="s">
        <v>4000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434"/>
        <v>2E-3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41890.16269675926</v>
      </c>
      <c r="T4006" s="10">
        <f t="shared" si="439"/>
        <v>41890.16269675926</v>
      </c>
      <c r="U4006" s="9">
        <f t="shared" si="440"/>
        <v>41920.16269675926</v>
      </c>
    </row>
    <row r="4007" spans="1:21" ht="45" hidden="1" x14ac:dyDescent="0.25">
      <c r="A4007">
        <v>4005</v>
      </c>
      <c r="B4007" s="3" t="s">
        <v>4001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434"/>
        <v>1.3333333333333334E-2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41872.807696759257</v>
      </c>
      <c r="T4007" s="10">
        <f t="shared" si="439"/>
        <v>41872.807696759257</v>
      </c>
      <c r="U4007" s="9">
        <f t="shared" si="440"/>
        <v>41932.807696759257</v>
      </c>
    </row>
    <row r="4008" spans="1:21" ht="60" hidden="1" x14ac:dyDescent="0.25">
      <c r="A4008">
        <v>4006</v>
      </c>
      <c r="B4008" s="3" t="s">
        <v>4002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434"/>
        <v>6.666666666666667E-5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42391.772997685184</v>
      </c>
      <c r="T4008" s="10">
        <f t="shared" si="439"/>
        <v>42391.772997685184</v>
      </c>
      <c r="U4008" s="9">
        <f t="shared" si="440"/>
        <v>42416.772997685184</v>
      </c>
    </row>
    <row r="4009" spans="1:21" ht="45" hidden="1" x14ac:dyDescent="0.25">
      <c r="A4009">
        <v>4007</v>
      </c>
      <c r="B4009" s="3" t="s">
        <v>4003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434"/>
        <v>2.5000000000000001E-3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41848.772928240738</v>
      </c>
      <c r="T4009" s="10">
        <f t="shared" si="439"/>
        <v>41848.772928240738</v>
      </c>
      <c r="U4009" s="9">
        <f t="shared" si="440"/>
        <v>41877.686111111114</v>
      </c>
    </row>
    <row r="4010" spans="1:21" ht="60" hidden="1" x14ac:dyDescent="0.25">
      <c r="A4010">
        <v>4008</v>
      </c>
      <c r="B4010" s="3" t="s">
        <v>4004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434"/>
        <v>0.06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42177.964201388888</v>
      </c>
      <c r="T4010" s="10">
        <f t="shared" si="439"/>
        <v>42177.964201388888</v>
      </c>
      <c r="U4010" s="9">
        <f t="shared" si="440"/>
        <v>42207.964201388888</v>
      </c>
    </row>
    <row r="4011" spans="1:21" ht="45" hidden="1" x14ac:dyDescent="0.25">
      <c r="A4011">
        <v>4009</v>
      </c>
      <c r="B4011" s="3" t="s">
        <v>4005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434"/>
        <v>3.8860103626943004E-2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41851.700925925928</v>
      </c>
      <c r="T4011" s="10">
        <f t="shared" si="439"/>
        <v>41851.700925925928</v>
      </c>
      <c r="U4011" s="9">
        <f t="shared" si="440"/>
        <v>41891.700925925928</v>
      </c>
    </row>
    <row r="4012" spans="1:21" ht="45" hidden="1" x14ac:dyDescent="0.25">
      <c r="A4012">
        <v>4010</v>
      </c>
      <c r="B4012" s="3" t="s">
        <v>4006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434"/>
        <v>0.24194444444444443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41921.770439814813</v>
      </c>
      <c r="T4012" s="10">
        <f t="shared" si="439"/>
        <v>41921.770439814813</v>
      </c>
      <c r="U4012" s="9">
        <f t="shared" si="440"/>
        <v>41938.770439814813</v>
      </c>
    </row>
    <row r="4013" spans="1:21" ht="60" hidden="1" x14ac:dyDescent="0.25">
      <c r="A4013">
        <v>4011</v>
      </c>
      <c r="B4013" s="3" t="s">
        <v>4007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434"/>
        <v>7.5999999999999998E-2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42002.54488425926</v>
      </c>
      <c r="T4013" s="10">
        <f t="shared" si="439"/>
        <v>42002.54488425926</v>
      </c>
      <c r="U4013" s="9">
        <f t="shared" si="440"/>
        <v>42032.54488425926</v>
      </c>
    </row>
    <row r="4014" spans="1:21" ht="60" hidden="1" x14ac:dyDescent="0.25">
      <c r="A4014">
        <v>4012</v>
      </c>
      <c r="B4014" s="3" t="s">
        <v>4008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434"/>
        <v>0</v>
      </c>
      <c r="P4014" s="7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42096.544548611113</v>
      </c>
      <c r="T4014" s="10">
        <f t="shared" si="439"/>
        <v>42096.544548611113</v>
      </c>
      <c r="U4014" s="9">
        <f t="shared" si="440"/>
        <v>42126.544548611113</v>
      </c>
    </row>
    <row r="4015" spans="1:21" ht="60" hidden="1" x14ac:dyDescent="0.25">
      <c r="A4015">
        <v>4013</v>
      </c>
      <c r="B4015" s="3" t="s">
        <v>4009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434"/>
        <v>1.2999999999999999E-2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42021.301192129627</v>
      </c>
      <c r="T4015" s="10">
        <f t="shared" si="439"/>
        <v>42021.301192129627</v>
      </c>
      <c r="U4015" s="9">
        <f t="shared" si="440"/>
        <v>42051.301192129627</v>
      </c>
    </row>
    <row r="4016" spans="1:21" ht="60" hidden="1" x14ac:dyDescent="0.25">
      <c r="A4016">
        <v>4014</v>
      </c>
      <c r="B4016" s="3" t="s">
        <v>4010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434"/>
        <v>0</v>
      </c>
      <c r="P4016" s="7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42419.246168981481</v>
      </c>
      <c r="T4016" s="10">
        <f t="shared" si="439"/>
        <v>42419.246168981481</v>
      </c>
      <c r="U4016" s="9">
        <f t="shared" si="440"/>
        <v>42434.246168981481</v>
      </c>
    </row>
    <row r="4017" spans="1:21" ht="60" hidden="1" x14ac:dyDescent="0.25">
      <c r="A4017">
        <v>4015</v>
      </c>
      <c r="B4017" s="3" t="s">
        <v>4011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434"/>
        <v>1.4285714285714287E-4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42174.780821759254</v>
      </c>
      <c r="T4017" s="10">
        <f t="shared" si="439"/>
        <v>42174.780821759254</v>
      </c>
      <c r="U4017" s="9">
        <f t="shared" si="440"/>
        <v>42204.780821759254</v>
      </c>
    </row>
    <row r="4018" spans="1:21" ht="60" hidden="1" x14ac:dyDescent="0.25">
      <c r="A4018">
        <v>4016</v>
      </c>
      <c r="B4018" s="3" t="s">
        <v>4012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434"/>
        <v>0.14000000000000001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41869.872685185182</v>
      </c>
      <c r="T4018" s="10">
        <f t="shared" si="439"/>
        <v>41869.872685185182</v>
      </c>
      <c r="U4018" s="9">
        <f t="shared" si="440"/>
        <v>41899.872685185182</v>
      </c>
    </row>
    <row r="4019" spans="1:21" ht="60" hidden="1" x14ac:dyDescent="0.25">
      <c r="A4019">
        <v>4017</v>
      </c>
      <c r="B4019" s="3" t="s">
        <v>4013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434"/>
        <v>1.0500000000000001E-2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41856.672152777777</v>
      </c>
      <c r="T4019" s="10">
        <f t="shared" si="439"/>
        <v>41856.672152777777</v>
      </c>
      <c r="U4019" s="9">
        <f t="shared" si="440"/>
        <v>41886.672152777777</v>
      </c>
    </row>
    <row r="4020" spans="1:21" ht="30" hidden="1" x14ac:dyDescent="0.25">
      <c r="A4020">
        <v>4018</v>
      </c>
      <c r="B4020" s="3" t="s">
        <v>4014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434"/>
        <v>8.666666666666667E-2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42620.91097222222</v>
      </c>
      <c r="T4020" s="10">
        <f t="shared" si="439"/>
        <v>42620.91097222222</v>
      </c>
      <c r="U4020" s="9">
        <f t="shared" si="440"/>
        <v>42650.91097222222</v>
      </c>
    </row>
    <row r="4021" spans="1:21" ht="60" hidden="1" x14ac:dyDescent="0.25">
      <c r="A4021">
        <v>4019</v>
      </c>
      <c r="B4021" s="3" t="s">
        <v>4015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434"/>
        <v>8.2857142857142851E-3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42417.675879629634</v>
      </c>
      <c r="T4021" s="10">
        <f t="shared" si="439"/>
        <v>42417.675879629634</v>
      </c>
      <c r="U4021" s="9">
        <f t="shared" si="440"/>
        <v>42475.686111111107</v>
      </c>
    </row>
    <row r="4022" spans="1:21" ht="60" hidden="1" x14ac:dyDescent="0.25">
      <c r="A4022">
        <v>4020</v>
      </c>
      <c r="B4022" s="3" t="s">
        <v>4016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434"/>
        <v>0.16666666666666666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42057.190960648149</v>
      </c>
      <c r="T4022" s="10">
        <f t="shared" si="439"/>
        <v>42057.190960648149</v>
      </c>
      <c r="U4022" s="9">
        <f t="shared" si="440"/>
        <v>42087.149293981478</v>
      </c>
    </row>
    <row r="4023" spans="1:21" ht="45" hidden="1" x14ac:dyDescent="0.25">
      <c r="A4023">
        <v>4021</v>
      </c>
      <c r="B4023" s="3" t="s">
        <v>4017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434"/>
        <v>8.3333333333333332E-3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41878.911550925928</v>
      </c>
      <c r="T4023" s="10">
        <f t="shared" si="439"/>
        <v>41878.911550925928</v>
      </c>
      <c r="U4023" s="9">
        <f t="shared" si="440"/>
        <v>41938.911550925928</v>
      </c>
    </row>
    <row r="4024" spans="1:21" ht="30" hidden="1" x14ac:dyDescent="0.25">
      <c r="A4024">
        <v>4022</v>
      </c>
      <c r="B4024" s="3" t="s">
        <v>4018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434"/>
        <v>0.69561111111111107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41990.584108796291</v>
      </c>
      <c r="T4024" s="10">
        <f t="shared" si="439"/>
        <v>41990.584108796291</v>
      </c>
      <c r="U4024" s="9">
        <f t="shared" si="440"/>
        <v>42036.120833333334</v>
      </c>
    </row>
    <row r="4025" spans="1:21" ht="45" hidden="1" x14ac:dyDescent="0.25">
      <c r="A4025">
        <v>4023</v>
      </c>
      <c r="B4025" s="3" t="s">
        <v>4019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434"/>
        <v>0</v>
      </c>
      <c r="P4025" s="7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42408.999571759254</v>
      </c>
      <c r="T4025" s="10">
        <f t="shared" si="439"/>
        <v>42408.999571759254</v>
      </c>
      <c r="U4025" s="9">
        <f t="shared" si="440"/>
        <v>42453.957905092597</v>
      </c>
    </row>
    <row r="4026" spans="1:21" ht="60" hidden="1" x14ac:dyDescent="0.25">
      <c r="A4026">
        <v>4024</v>
      </c>
      <c r="B4026" s="3" t="s">
        <v>4020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434"/>
        <v>1.2500000000000001E-2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42217.670104166667</v>
      </c>
      <c r="T4026" s="10">
        <f t="shared" si="439"/>
        <v>42217.670104166667</v>
      </c>
      <c r="U4026" s="9">
        <f t="shared" si="440"/>
        <v>42247.670104166667</v>
      </c>
    </row>
    <row r="4027" spans="1:21" ht="60" hidden="1" x14ac:dyDescent="0.25">
      <c r="A4027">
        <v>4025</v>
      </c>
      <c r="B4027" s="3" t="s">
        <v>4021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434"/>
        <v>0.05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42151.237685185188</v>
      </c>
      <c r="T4027" s="10">
        <f t="shared" si="439"/>
        <v>42151.237685185188</v>
      </c>
      <c r="U4027" s="9">
        <f t="shared" si="440"/>
        <v>42211.237685185188</v>
      </c>
    </row>
    <row r="4028" spans="1:21" ht="45" hidden="1" x14ac:dyDescent="0.25">
      <c r="A4028">
        <v>4026</v>
      </c>
      <c r="B4028" s="3" t="s">
        <v>4022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434"/>
        <v>0</v>
      </c>
      <c r="P4028" s="7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42282.655543981484</v>
      </c>
      <c r="T4028" s="10">
        <f t="shared" si="439"/>
        <v>42282.655543981484</v>
      </c>
      <c r="U4028" s="9">
        <f t="shared" si="440"/>
        <v>42342.697210648148</v>
      </c>
    </row>
    <row r="4029" spans="1:21" ht="60" hidden="1" x14ac:dyDescent="0.25">
      <c r="A4029">
        <v>4027</v>
      </c>
      <c r="B4029" s="3" t="s">
        <v>4023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434"/>
        <v>7.166666666666667E-2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42768.97084490741</v>
      </c>
      <c r="T4029" s="10">
        <f t="shared" si="439"/>
        <v>42768.97084490741</v>
      </c>
      <c r="U4029" s="9">
        <f t="shared" si="440"/>
        <v>42789.041666666672</v>
      </c>
    </row>
    <row r="4030" spans="1:21" ht="45" hidden="1" x14ac:dyDescent="0.25">
      <c r="A4030">
        <v>4028</v>
      </c>
      <c r="B4030" s="3" t="s">
        <v>4024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434"/>
        <v>0.28050000000000003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41765.938657407409</v>
      </c>
      <c r="T4030" s="10">
        <f t="shared" si="439"/>
        <v>41765.938657407409</v>
      </c>
      <c r="U4030" s="9">
        <f t="shared" si="440"/>
        <v>41795.938657407409</v>
      </c>
    </row>
    <row r="4031" spans="1:21" ht="45" hidden="1" x14ac:dyDescent="0.25">
      <c r="A4031">
        <v>4029</v>
      </c>
      <c r="B4031" s="3" t="s">
        <v>4025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434"/>
        <v>0</v>
      </c>
      <c r="P4031" s="7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9">
        <f t="shared" si="438"/>
        <v>42322.025115740747</v>
      </c>
      <c r="T4031" s="10">
        <f t="shared" si="439"/>
        <v>42322.025115740747</v>
      </c>
      <c r="U4031" s="9">
        <f t="shared" si="440"/>
        <v>42352.025115740747</v>
      </c>
    </row>
    <row r="4032" spans="1:21" ht="60" hidden="1" x14ac:dyDescent="0.25">
      <c r="A4032">
        <v>4030</v>
      </c>
      <c r="B4032" s="3" t="s">
        <v>4026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434"/>
        <v>0.16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42374.655081018514</v>
      </c>
      <c r="T4032" s="10">
        <f t="shared" si="439"/>
        <v>42374.655081018514</v>
      </c>
      <c r="U4032" s="9">
        <f t="shared" si="440"/>
        <v>42403.784027777772</v>
      </c>
    </row>
    <row r="4033" spans="1:21" ht="60" hidden="1" x14ac:dyDescent="0.25">
      <c r="A4033">
        <v>4031</v>
      </c>
      <c r="B4033" s="3" t="s">
        <v>4027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434"/>
        <v>0</v>
      </c>
      <c r="P4033" s="7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41941.585231481484</v>
      </c>
      <c r="T4033" s="10">
        <f t="shared" si="439"/>
        <v>41941.585231481484</v>
      </c>
      <c r="U4033" s="9">
        <f t="shared" si="440"/>
        <v>41991.626898148148</v>
      </c>
    </row>
    <row r="4034" spans="1:21" ht="60" hidden="1" x14ac:dyDescent="0.25">
      <c r="A4034">
        <v>4032</v>
      </c>
      <c r="B4034" s="3" t="s">
        <v>4028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434"/>
        <v>6.8287037037037035E-2</v>
      </c>
      <c r="P4034" s="7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42293.809212962966</v>
      </c>
      <c r="T4034" s="10">
        <f t="shared" si="439"/>
        <v>42293.809212962966</v>
      </c>
      <c r="U4034" s="9">
        <f t="shared" si="440"/>
        <v>42353.85087962963</v>
      </c>
    </row>
    <row r="4035" spans="1:21" ht="45" hidden="1" x14ac:dyDescent="0.25">
      <c r="A4035">
        <v>4033</v>
      </c>
      <c r="B4035" s="3" t="s">
        <v>4029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441">E4035/D4035</f>
        <v>0.25698702928870293</v>
      </c>
      <c r="P4035" s="7">
        <f t="shared" ref="P4035:P4098" si="442">E4035/L4035</f>
        <v>65.340319148936175</v>
      </c>
      <c r="Q4035" t="str">
        <f t="shared" ref="Q4035:Q4098" si="443">LEFT(N:N,SEARCH("/",N4035)-1)</f>
        <v>theater</v>
      </c>
      <c r="R4035" t="str">
        <f t="shared" ref="R4035:R4098" si="444">RIGHT(N4035,LEN(N4035)-SEARCH("/",N4035))</f>
        <v>plays</v>
      </c>
      <c r="S4035" s="9">
        <f t="shared" ref="S4035:S4098" si="445">(((J4035/60)/60)/24)+DATE(1970,1,1)</f>
        <v>42614.268796296295</v>
      </c>
      <c r="T4035" s="10">
        <f t="shared" ref="T4035:T4098" si="446">S4035</f>
        <v>42614.268796296295</v>
      </c>
      <c r="U4035" s="9">
        <f t="shared" ref="U4035:U4098" si="447">(((I4035/60)/60)/24)+DATE(1970,1,1)</f>
        <v>42645.375</v>
      </c>
    </row>
    <row r="4036" spans="1:21" ht="60" hidden="1" x14ac:dyDescent="0.25">
      <c r="A4036">
        <v>4034</v>
      </c>
      <c r="B4036" s="3" t="s">
        <v>4030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441"/>
        <v>1.4814814814814815E-2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42067.947337962964</v>
      </c>
      <c r="T4036" s="10">
        <f t="shared" si="446"/>
        <v>42067.947337962964</v>
      </c>
      <c r="U4036" s="9">
        <f t="shared" si="447"/>
        <v>42097.905671296292</v>
      </c>
    </row>
    <row r="4037" spans="1:21" ht="30" hidden="1" x14ac:dyDescent="0.25">
      <c r="A4037">
        <v>4035</v>
      </c>
      <c r="B4037" s="3" t="s">
        <v>4031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441"/>
        <v>0.36849999999999999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41903.882951388885</v>
      </c>
      <c r="T4037" s="10">
        <f t="shared" si="446"/>
        <v>41903.882951388885</v>
      </c>
      <c r="U4037" s="9">
        <f t="shared" si="447"/>
        <v>41933.882951388885</v>
      </c>
    </row>
    <row r="4038" spans="1:21" ht="45" hidden="1" x14ac:dyDescent="0.25">
      <c r="A4038">
        <v>4036</v>
      </c>
      <c r="B4038" s="3" t="s">
        <v>4032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441"/>
        <v>0.47049999999999997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41804.937083333331</v>
      </c>
      <c r="T4038" s="10">
        <f t="shared" si="446"/>
        <v>41804.937083333331</v>
      </c>
      <c r="U4038" s="9">
        <f t="shared" si="447"/>
        <v>41821.9375</v>
      </c>
    </row>
    <row r="4039" spans="1:21" ht="60" hidden="1" x14ac:dyDescent="0.25">
      <c r="A4039">
        <v>4037</v>
      </c>
      <c r="B4039" s="3" t="s">
        <v>4033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441"/>
        <v>0.11428571428571428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42497.070775462969</v>
      </c>
      <c r="T4039" s="10">
        <f t="shared" si="446"/>
        <v>42497.070775462969</v>
      </c>
      <c r="U4039" s="9">
        <f t="shared" si="447"/>
        <v>42514.600694444445</v>
      </c>
    </row>
    <row r="4040" spans="1:21" ht="45" hidden="1" x14ac:dyDescent="0.25">
      <c r="A4040">
        <v>4038</v>
      </c>
      <c r="B4040" s="3" t="s">
        <v>4034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441"/>
        <v>0.12039999999999999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41869.798726851855</v>
      </c>
      <c r="T4040" s="10">
        <f t="shared" si="446"/>
        <v>41869.798726851855</v>
      </c>
      <c r="U4040" s="9">
        <f t="shared" si="447"/>
        <v>41929.798726851855</v>
      </c>
    </row>
    <row r="4041" spans="1:21" ht="45" hidden="1" x14ac:dyDescent="0.25">
      <c r="A4041">
        <v>4039</v>
      </c>
      <c r="B4041" s="3" t="s">
        <v>4035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441"/>
        <v>0.6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42305.670914351853</v>
      </c>
      <c r="T4041" s="10">
        <f t="shared" si="446"/>
        <v>42305.670914351853</v>
      </c>
      <c r="U4041" s="9">
        <f t="shared" si="447"/>
        <v>42339.249305555553</v>
      </c>
    </row>
    <row r="4042" spans="1:21" ht="45" hidden="1" x14ac:dyDescent="0.25">
      <c r="A4042">
        <v>4040</v>
      </c>
      <c r="B4042" s="3" t="s">
        <v>4036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441"/>
        <v>0.3125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42144.231527777782</v>
      </c>
      <c r="T4042" s="10">
        <f t="shared" si="446"/>
        <v>42144.231527777782</v>
      </c>
      <c r="U4042" s="9">
        <f t="shared" si="447"/>
        <v>42203.125</v>
      </c>
    </row>
    <row r="4043" spans="1:21" ht="45" hidden="1" x14ac:dyDescent="0.25">
      <c r="A4043">
        <v>4041</v>
      </c>
      <c r="B4043" s="3" t="s">
        <v>4037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441"/>
        <v>4.1999999999999997E-3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42559.474004629628</v>
      </c>
      <c r="T4043" s="10">
        <f t="shared" si="446"/>
        <v>42559.474004629628</v>
      </c>
      <c r="U4043" s="9">
        <f t="shared" si="447"/>
        <v>42619.474004629628</v>
      </c>
    </row>
    <row r="4044" spans="1:21" ht="60" hidden="1" x14ac:dyDescent="0.25">
      <c r="A4044">
        <v>4042</v>
      </c>
      <c r="B4044" s="3" t="s">
        <v>4038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441"/>
        <v>2.0999999999999999E-3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41995.084074074075</v>
      </c>
      <c r="T4044" s="10">
        <f t="shared" si="446"/>
        <v>41995.084074074075</v>
      </c>
      <c r="U4044" s="9">
        <f t="shared" si="447"/>
        <v>42024.802777777775</v>
      </c>
    </row>
    <row r="4045" spans="1:21" ht="45" hidden="1" x14ac:dyDescent="0.25">
      <c r="A4045">
        <v>4043</v>
      </c>
      <c r="B4045" s="3" t="s">
        <v>4039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441"/>
        <v>0</v>
      </c>
      <c r="P4045" s="7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41948.957465277781</v>
      </c>
      <c r="T4045" s="10">
        <f t="shared" si="446"/>
        <v>41948.957465277781</v>
      </c>
      <c r="U4045" s="9">
        <f t="shared" si="447"/>
        <v>41963.957465277781</v>
      </c>
    </row>
    <row r="4046" spans="1:21" ht="60" hidden="1" x14ac:dyDescent="0.25">
      <c r="A4046">
        <v>4044</v>
      </c>
      <c r="B4046" s="3" t="s">
        <v>4040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441"/>
        <v>0.375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42074.219699074078</v>
      </c>
      <c r="T4046" s="10">
        <f t="shared" si="446"/>
        <v>42074.219699074078</v>
      </c>
      <c r="U4046" s="9">
        <f t="shared" si="447"/>
        <v>42104.208333333328</v>
      </c>
    </row>
    <row r="4047" spans="1:21" ht="60" hidden="1" x14ac:dyDescent="0.25">
      <c r="A4047">
        <v>4045</v>
      </c>
      <c r="B4047" s="3" t="s">
        <v>4041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441"/>
        <v>2.0000000000000001E-4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41842.201261574075</v>
      </c>
      <c r="T4047" s="10">
        <f t="shared" si="446"/>
        <v>41842.201261574075</v>
      </c>
      <c r="U4047" s="9">
        <f t="shared" si="447"/>
        <v>41872.201261574075</v>
      </c>
    </row>
    <row r="4048" spans="1:21" ht="60" hidden="1" x14ac:dyDescent="0.25">
      <c r="A4048">
        <v>4046</v>
      </c>
      <c r="B4048" s="3" t="s">
        <v>4042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441"/>
        <v>8.2142857142857142E-2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41904.650578703702</v>
      </c>
      <c r="T4048" s="10">
        <f t="shared" si="446"/>
        <v>41904.650578703702</v>
      </c>
      <c r="U4048" s="9">
        <f t="shared" si="447"/>
        <v>41934.650578703702</v>
      </c>
    </row>
    <row r="4049" spans="1:21" ht="45" hidden="1" x14ac:dyDescent="0.25">
      <c r="A4049">
        <v>4047</v>
      </c>
      <c r="B4049" s="3" t="s">
        <v>4043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441"/>
        <v>2.1999999999999999E-2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41991.022488425922</v>
      </c>
      <c r="T4049" s="10">
        <f t="shared" si="446"/>
        <v>41991.022488425922</v>
      </c>
      <c r="U4049" s="9">
        <f t="shared" si="447"/>
        <v>42015.041666666672</v>
      </c>
    </row>
    <row r="4050" spans="1:21" ht="60" hidden="1" x14ac:dyDescent="0.25">
      <c r="A4050">
        <v>4048</v>
      </c>
      <c r="B4050" s="3" t="s">
        <v>4044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441"/>
        <v>0.17652941176470588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42436.509108796294</v>
      </c>
      <c r="T4050" s="10">
        <f t="shared" si="446"/>
        <v>42436.509108796294</v>
      </c>
      <c r="U4050" s="9">
        <f t="shared" si="447"/>
        <v>42471.467442129629</v>
      </c>
    </row>
    <row r="4051" spans="1:21" ht="60" hidden="1" x14ac:dyDescent="0.25">
      <c r="A4051">
        <v>4049</v>
      </c>
      <c r="B4051" s="3" t="s">
        <v>4045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441"/>
        <v>8.0000000000000004E-4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42169.958506944444</v>
      </c>
      <c r="T4051" s="10">
        <f t="shared" si="446"/>
        <v>42169.958506944444</v>
      </c>
      <c r="U4051" s="9">
        <f t="shared" si="447"/>
        <v>42199.958506944444</v>
      </c>
    </row>
    <row r="4052" spans="1:21" ht="60" hidden="1" x14ac:dyDescent="0.25">
      <c r="A4052">
        <v>4050</v>
      </c>
      <c r="B4052" s="3" t="s">
        <v>4046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441"/>
        <v>6.6666666666666664E-4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41905.636469907404</v>
      </c>
      <c r="T4052" s="10">
        <f t="shared" si="446"/>
        <v>41905.636469907404</v>
      </c>
      <c r="U4052" s="9">
        <f t="shared" si="447"/>
        <v>41935.636469907404</v>
      </c>
    </row>
    <row r="4053" spans="1:21" ht="45" hidden="1" x14ac:dyDescent="0.25">
      <c r="A4053">
        <v>4051</v>
      </c>
      <c r="B4053" s="3" t="s">
        <v>4047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441"/>
        <v>0</v>
      </c>
      <c r="P4053" s="7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41761.810150462967</v>
      </c>
      <c r="T4053" s="10">
        <f t="shared" si="446"/>
        <v>41761.810150462967</v>
      </c>
      <c r="U4053" s="9">
        <f t="shared" si="447"/>
        <v>41768.286805555559</v>
      </c>
    </row>
    <row r="4054" spans="1:21" ht="60" hidden="1" x14ac:dyDescent="0.25">
      <c r="A4054">
        <v>4052</v>
      </c>
      <c r="B4054" s="3" t="s">
        <v>4048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441"/>
        <v>0.37533333333333335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41865.878657407404</v>
      </c>
      <c r="T4054" s="10">
        <f t="shared" si="446"/>
        <v>41865.878657407404</v>
      </c>
      <c r="U4054" s="9">
        <f t="shared" si="447"/>
        <v>41925.878657407404</v>
      </c>
    </row>
    <row r="4055" spans="1:21" ht="60" hidden="1" x14ac:dyDescent="0.25">
      <c r="A4055">
        <v>4053</v>
      </c>
      <c r="B4055" s="3" t="s">
        <v>4049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441"/>
        <v>0.22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41928.690138888887</v>
      </c>
      <c r="T4055" s="10">
        <f t="shared" si="446"/>
        <v>41928.690138888887</v>
      </c>
      <c r="U4055" s="9">
        <f t="shared" si="447"/>
        <v>41958.833333333328</v>
      </c>
    </row>
    <row r="4056" spans="1:21" ht="45" hidden="1" x14ac:dyDescent="0.25">
      <c r="A4056">
        <v>4054</v>
      </c>
      <c r="B4056" s="3" t="s">
        <v>4050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441"/>
        <v>0</v>
      </c>
      <c r="P4056" s="7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42613.841261574074</v>
      </c>
      <c r="T4056" s="10">
        <f t="shared" si="446"/>
        <v>42613.841261574074</v>
      </c>
      <c r="U4056" s="9">
        <f t="shared" si="447"/>
        <v>42644.166666666672</v>
      </c>
    </row>
    <row r="4057" spans="1:21" ht="60" hidden="1" x14ac:dyDescent="0.25">
      <c r="A4057">
        <v>4055</v>
      </c>
      <c r="B4057" s="3" t="s">
        <v>4051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441"/>
        <v>0.1762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41779.648506944446</v>
      </c>
      <c r="T4057" s="10">
        <f t="shared" si="446"/>
        <v>41779.648506944446</v>
      </c>
      <c r="U4057" s="9">
        <f t="shared" si="447"/>
        <v>41809.648506944446</v>
      </c>
    </row>
    <row r="4058" spans="1:21" ht="60" hidden="1" x14ac:dyDescent="0.25">
      <c r="A4058">
        <v>4056</v>
      </c>
      <c r="B4058" s="3" t="s">
        <v>4052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441"/>
        <v>0.53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42534.933321759265</v>
      </c>
      <c r="T4058" s="10">
        <f t="shared" si="446"/>
        <v>42534.933321759265</v>
      </c>
      <c r="U4058" s="9">
        <f t="shared" si="447"/>
        <v>42554.832638888889</v>
      </c>
    </row>
    <row r="4059" spans="1:21" ht="60" hidden="1" x14ac:dyDescent="0.25">
      <c r="A4059">
        <v>4057</v>
      </c>
      <c r="B4059" s="3" t="s">
        <v>4053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441"/>
        <v>0.22142857142857142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42310.968518518523</v>
      </c>
      <c r="T4059" s="10">
        <f t="shared" si="446"/>
        <v>42310.968518518523</v>
      </c>
      <c r="U4059" s="9">
        <f t="shared" si="447"/>
        <v>42333.958333333328</v>
      </c>
    </row>
    <row r="4060" spans="1:21" ht="45" hidden="1" x14ac:dyDescent="0.25">
      <c r="A4060">
        <v>4058</v>
      </c>
      <c r="B4060" s="3" t="s">
        <v>4054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441"/>
        <v>2.5333333333333333E-2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42446.060694444444</v>
      </c>
      <c r="T4060" s="10">
        <f t="shared" si="446"/>
        <v>42446.060694444444</v>
      </c>
      <c r="U4060" s="9">
        <f t="shared" si="447"/>
        <v>42461.165972222225</v>
      </c>
    </row>
    <row r="4061" spans="1:21" ht="45" hidden="1" x14ac:dyDescent="0.25">
      <c r="A4061">
        <v>4059</v>
      </c>
      <c r="B4061" s="3" t="s">
        <v>4055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441"/>
        <v>2.5000000000000001E-2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41866.640648148146</v>
      </c>
      <c r="T4061" s="10">
        <f t="shared" si="446"/>
        <v>41866.640648148146</v>
      </c>
      <c r="U4061" s="9">
        <f t="shared" si="447"/>
        <v>41898.125</v>
      </c>
    </row>
    <row r="4062" spans="1:21" ht="60" hidden="1" x14ac:dyDescent="0.25">
      <c r="A4062">
        <v>4060</v>
      </c>
      <c r="B4062" s="3" t="s">
        <v>4056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441"/>
        <v>2.8500000000000001E-2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41779.695092592592</v>
      </c>
      <c r="T4062" s="10">
        <f t="shared" si="446"/>
        <v>41779.695092592592</v>
      </c>
      <c r="U4062" s="9">
        <f t="shared" si="447"/>
        <v>41813.666666666664</v>
      </c>
    </row>
    <row r="4063" spans="1:21" ht="45" hidden="1" x14ac:dyDescent="0.25">
      <c r="A4063">
        <v>4061</v>
      </c>
      <c r="B4063" s="3" t="s">
        <v>4057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441"/>
        <v>0</v>
      </c>
      <c r="P4063" s="7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9">
        <f t="shared" si="445"/>
        <v>42421.141469907408</v>
      </c>
      <c r="T4063" s="10">
        <f t="shared" si="446"/>
        <v>42421.141469907408</v>
      </c>
      <c r="U4063" s="9">
        <f t="shared" si="447"/>
        <v>42481.099803240737</v>
      </c>
    </row>
    <row r="4064" spans="1:21" ht="60" hidden="1" x14ac:dyDescent="0.25">
      <c r="A4064">
        <v>4062</v>
      </c>
      <c r="B4064" s="3" t="s">
        <v>4058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441"/>
        <v>2.4500000000000001E-2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42523.739212962959</v>
      </c>
      <c r="T4064" s="10">
        <f t="shared" si="446"/>
        <v>42523.739212962959</v>
      </c>
      <c r="U4064" s="9">
        <f t="shared" si="447"/>
        <v>42553.739212962959</v>
      </c>
    </row>
    <row r="4065" spans="1:21" ht="60" hidden="1" x14ac:dyDescent="0.25">
      <c r="A4065">
        <v>4063</v>
      </c>
      <c r="B4065" s="3" t="s">
        <v>4059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441"/>
        <v>1.4210526315789474E-2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41787.681527777779</v>
      </c>
      <c r="T4065" s="10">
        <f t="shared" si="446"/>
        <v>41787.681527777779</v>
      </c>
      <c r="U4065" s="9">
        <f t="shared" si="447"/>
        <v>41817.681527777779</v>
      </c>
    </row>
    <row r="4066" spans="1:21" ht="60" hidden="1" x14ac:dyDescent="0.25">
      <c r="A4066">
        <v>4064</v>
      </c>
      <c r="B4066" s="3" t="s">
        <v>4060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441"/>
        <v>0.1925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42093.588263888887</v>
      </c>
      <c r="T4066" s="10">
        <f t="shared" si="446"/>
        <v>42093.588263888887</v>
      </c>
      <c r="U4066" s="9">
        <f t="shared" si="447"/>
        <v>42123.588263888887</v>
      </c>
    </row>
    <row r="4067" spans="1:21" ht="45" hidden="1" x14ac:dyDescent="0.25">
      <c r="A4067">
        <v>4065</v>
      </c>
      <c r="B4067" s="3" t="s">
        <v>4061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441"/>
        <v>6.7499999999999999E-3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41833.951516203706</v>
      </c>
      <c r="T4067" s="10">
        <f t="shared" si="446"/>
        <v>41833.951516203706</v>
      </c>
      <c r="U4067" s="9">
        <f t="shared" si="447"/>
        <v>41863.951516203706</v>
      </c>
    </row>
    <row r="4068" spans="1:21" ht="60" hidden="1" x14ac:dyDescent="0.25">
      <c r="A4068">
        <v>4066</v>
      </c>
      <c r="B4068" s="3" t="s">
        <v>4062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441"/>
        <v>1.6666666666666668E-3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42479.039212962962</v>
      </c>
      <c r="T4068" s="10">
        <f t="shared" si="446"/>
        <v>42479.039212962962</v>
      </c>
      <c r="U4068" s="9">
        <f t="shared" si="447"/>
        <v>42509.039212962962</v>
      </c>
    </row>
    <row r="4069" spans="1:21" ht="60" hidden="1" x14ac:dyDescent="0.25">
      <c r="A4069">
        <v>4067</v>
      </c>
      <c r="B4069" s="3" t="s">
        <v>4063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441"/>
        <v>0.60899999999999999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42235.117476851854</v>
      </c>
      <c r="T4069" s="10">
        <f t="shared" si="446"/>
        <v>42235.117476851854</v>
      </c>
      <c r="U4069" s="9">
        <f t="shared" si="447"/>
        <v>42275.117476851854</v>
      </c>
    </row>
    <row r="4070" spans="1:21" ht="45" hidden="1" x14ac:dyDescent="0.25">
      <c r="A4070">
        <v>4068</v>
      </c>
      <c r="B4070" s="3" t="s">
        <v>4064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441"/>
        <v>0.01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42718.963599537034</v>
      </c>
      <c r="T4070" s="10">
        <f t="shared" si="446"/>
        <v>42718.963599537034</v>
      </c>
      <c r="U4070" s="9">
        <f t="shared" si="447"/>
        <v>42748.961805555555</v>
      </c>
    </row>
    <row r="4071" spans="1:21" ht="45" hidden="1" x14ac:dyDescent="0.25">
      <c r="A4071">
        <v>4069</v>
      </c>
      <c r="B4071" s="3" t="s">
        <v>4065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441"/>
        <v>0.34399999999999997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42022.661527777775</v>
      </c>
      <c r="T4071" s="10">
        <f t="shared" si="446"/>
        <v>42022.661527777775</v>
      </c>
      <c r="U4071" s="9">
        <f t="shared" si="447"/>
        <v>42063.5</v>
      </c>
    </row>
    <row r="4072" spans="1:21" ht="45" hidden="1" x14ac:dyDescent="0.25">
      <c r="A4072">
        <v>4070</v>
      </c>
      <c r="B4072" s="3" t="s">
        <v>4066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441"/>
        <v>0.16500000000000001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42031.666898148149</v>
      </c>
      <c r="T4072" s="10">
        <f t="shared" si="446"/>
        <v>42031.666898148149</v>
      </c>
      <c r="U4072" s="9">
        <f t="shared" si="447"/>
        <v>42064.125</v>
      </c>
    </row>
    <row r="4073" spans="1:21" ht="60" hidden="1" x14ac:dyDescent="0.25">
      <c r="A4073">
        <v>4071</v>
      </c>
      <c r="B4073" s="3" t="s">
        <v>4067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441"/>
        <v>0</v>
      </c>
      <c r="P4073" s="7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42700.804756944446</v>
      </c>
      <c r="T4073" s="10">
        <f t="shared" si="446"/>
        <v>42700.804756944446</v>
      </c>
      <c r="U4073" s="9">
        <f t="shared" si="447"/>
        <v>42730.804756944446</v>
      </c>
    </row>
    <row r="4074" spans="1:21" ht="60" hidden="1" x14ac:dyDescent="0.25">
      <c r="A4074">
        <v>4072</v>
      </c>
      <c r="B4074" s="3" t="s">
        <v>4068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441"/>
        <v>4.0000000000000001E-3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41812.77443287037</v>
      </c>
      <c r="T4074" s="10">
        <f t="shared" si="446"/>
        <v>41812.77443287037</v>
      </c>
      <c r="U4074" s="9">
        <f t="shared" si="447"/>
        <v>41872.77443287037</v>
      </c>
    </row>
    <row r="4075" spans="1:21" ht="45" hidden="1" x14ac:dyDescent="0.25">
      <c r="A4075">
        <v>4073</v>
      </c>
      <c r="B4075" s="3" t="s">
        <v>4069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441"/>
        <v>1.0571428571428572E-2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42078.34520833334</v>
      </c>
      <c r="T4075" s="10">
        <f t="shared" si="446"/>
        <v>42078.34520833334</v>
      </c>
      <c r="U4075" s="9">
        <f t="shared" si="447"/>
        <v>42133.166666666672</v>
      </c>
    </row>
    <row r="4076" spans="1:21" ht="60" hidden="1" x14ac:dyDescent="0.25">
      <c r="A4076">
        <v>4074</v>
      </c>
      <c r="B4076" s="3" t="s">
        <v>4070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441"/>
        <v>0.26727272727272727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42283.552951388891</v>
      </c>
      <c r="T4076" s="10">
        <f t="shared" si="446"/>
        <v>42283.552951388891</v>
      </c>
      <c r="U4076" s="9">
        <f t="shared" si="447"/>
        <v>42313.594618055555</v>
      </c>
    </row>
    <row r="4077" spans="1:21" ht="60" hidden="1" x14ac:dyDescent="0.25">
      <c r="A4077">
        <v>4075</v>
      </c>
      <c r="B4077" s="3" t="s">
        <v>4071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441"/>
        <v>0.28799999999999998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41779.045937499999</v>
      </c>
      <c r="T4077" s="10">
        <f t="shared" si="446"/>
        <v>41779.045937499999</v>
      </c>
      <c r="U4077" s="9">
        <f t="shared" si="447"/>
        <v>41820.727777777778</v>
      </c>
    </row>
    <row r="4078" spans="1:21" ht="45" hidden="1" x14ac:dyDescent="0.25">
      <c r="A4078">
        <v>4076</v>
      </c>
      <c r="B4078" s="3" t="s">
        <v>4072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441"/>
        <v>0</v>
      </c>
      <c r="P4078" s="7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41905.795706018522</v>
      </c>
      <c r="T4078" s="10">
        <f t="shared" si="446"/>
        <v>41905.795706018522</v>
      </c>
      <c r="U4078" s="9">
        <f t="shared" si="447"/>
        <v>41933.82708333333</v>
      </c>
    </row>
    <row r="4079" spans="1:21" ht="60" hidden="1" x14ac:dyDescent="0.25">
      <c r="A4079">
        <v>4077</v>
      </c>
      <c r="B4079" s="3" t="s">
        <v>4073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441"/>
        <v>8.8999999999999996E-2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42695.7105787037</v>
      </c>
      <c r="T4079" s="10">
        <f t="shared" si="446"/>
        <v>42695.7105787037</v>
      </c>
      <c r="U4079" s="9">
        <f t="shared" si="447"/>
        <v>42725.7105787037</v>
      </c>
    </row>
    <row r="4080" spans="1:21" ht="60" hidden="1" x14ac:dyDescent="0.25">
      <c r="A4080">
        <v>4078</v>
      </c>
      <c r="B4080" s="3" t="s">
        <v>4074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441"/>
        <v>0</v>
      </c>
      <c r="P4080" s="7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42732.787523148145</v>
      </c>
      <c r="T4080" s="10">
        <f t="shared" si="446"/>
        <v>42732.787523148145</v>
      </c>
      <c r="U4080" s="9">
        <f t="shared" si="447"/>
        <v>42762.787523148145</v>
      </c>
    </row>
    <row r="4081" spans="1:21" ht="60" hidden="1" x14ac:dyDescent="0.25">
      <c r="A4081">
        <v>4079</v>
      </c>
      <c r="B4081" s="3" t="s">
        <v>4075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441"/>
        <v>1.6666666666666668E-3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42510.938900462963</v>
      </c>
      <c r="T4081" s="10">
        <f t="shared" si="446"/>
        <v>42510.938900462963</v>
      </c>
      <c r="U4081" s="9">
        <f t="shared" si="447"/>
        <v>42540.938900462963</v>
      </c>
    </row>
    <row r="4082" spans="1:21" ht="60" hidden="1" x14ac:dyDescent="0.25">
      <c r="A4082">
        <v>4080</v>
      </c>
      <c r="B4082" s="3" t="s">
        <v>4076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441"/>
        <v>0</v>
      </c>
      <c r="P4082" s="7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42511.698101851856</v>
      </c>
      <c r="T4082" s="10">
        <f t="shared" si="446"/>
        <v>42511.698101851856</v>
      </c>
      <c r="U4082" s="9">
        <f t="shared" si="447"/>
        <v>42535.787500000006</v>
      </c>
    </row>
    <row r="4083" spans="1:21" ht="45" hidden="1" x14ac:dyDescent="0.25">
      <c r="A4083">
        <v>4081</v>
      </c>
      <c r="B4083" s="3" t="s">
        <v>4077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441"/>
        <v>0.15737410071942445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42041.581307870365</v>
      </c>
      <c r="T4083" s="10">
        <f t="shared" si="446"/>
        <v>42041.581307870365</v>
      </c>
      <c r="U4083" s="9">
        <f t="shared" si="447"/>
        <v>42071.539641203708</v>
      </c>
    </row>
    <row r="4084" spans="1:21" ht="60" hidden="1" x14ac:dyDescent="0.25">
      <c r="A4084">
        <v>4082</v>
      </c>
      <c r="B4084" s="3" t="s">
        <v>4078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441"/>
        <v>0.02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42307.189270833333</v>
      </c>
      <c r="T4084" s="10">
        <f t="shared" si="446"/>
        <v>42307.189270833333</v>
      </c>
      <c r="U4084" s="9">
        <f t="shared" si="447"/>
        <v>42322.958333333328</v>
      </c>
    </row>
    <row r="4085" spans="1:21" ht="60" hidden="1" x14ac:dyDescent="0.25">
      <c r="A4085">
        <v>4083</v>
      </c>
      <c r="B4085" s="3" t="s">
        <v>4079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441"/>
        <v>0.21685714285714286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42353.761759259258</v>
      </c>
      <c r="T4085" s="10">
        <f t="shared" si="446"/>
        <v>42353.761759259258</v>
      </c>
      <c r="U4085" s="9">
        <f t="shared" si="447"/>
        <v>42383.761759259258</v>
      </c>
    </row>
    <row r="4086" spans="1:21" ht="60" hidden="1" x14ac:dyDescent="0.25">
      <c r="A4086">
        <v>4084</v>
      </c>
      <c r="B4086" s="3" t="s">
        <v>4080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441"/>
        <v>3.3333333333333335E-3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42622.436412037037</v>
      </c>
      <c r="T4086" s="10">
        <f t="shared" si="446"/>
        <v>42622.436412037037</v>
      </c>
      <c r="U4086" s="9">
        <f t="shared" si="447"/>
        <v>42652.436412037037</v>
      </c>
    </row>
    <row r="4087" spans="1:21" ht="60" hidden="1" x14ac:dyDescent="0.25">
      <c r="A4087">
        <v>4085</v>
      </c>
      <c r="B4087" s="3" t="s">
        <v>4081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441"/>
        <v>2.8571428571428571E-3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42058.603877314818</v>
      </c>
      <c r="T4087" s="10">
        <f t="shared" si="446"/>
        <v>42058.603877314818</v>
      </c>
      <c r="U4087" s="9">
        <f t="shared" si="447"/>
        <v>42087.165972222225</v>
      </c>
    </row>
    <row r="4088" spans="1:21" ht="60" hidden="1" x14ac:dyDescent="0.25">
      <c r="A4088">
        <v>4086</v>
      </c>
      <c r="B4088" s="3" t="s">
        <v>4082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441"/>
        <v>4.7E-2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42304.940960648149</v>
      </c>
      <c r="T4088" s="10">
        <f t="shared" si="446"/>
        <v>42304.940960648149</v>
      </c>
      <c r="U4088" s="9">
        <f t="shared" si="447"/>
        <v>42329.166666666672</v>
      </c>
    </row>
    <row r="4089" spans="1:21" hidden="1" x14ac:dyDescent="0.25">
      <c r="A4089">
        <v>4087</v>
      </c>
      <c r="B4089" s="3" t="s">
        <v>4083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441"/>
        <v>0</v>
      </c>
      <c r="P4089" s="7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42538.742893518516</v>
      </c>
      <c r="T4089" s="10">
        <f t="shared" si="446"/>
        <v>42538.742893518516</v>
      </c>
      <c r="U4089" s="9">
        <f t="shared" si="447"/>
        <v>42568.742893518516</v>
      </c>
    </row>
    <row r="4090" spans="1:21" ht="45" hidden="1" x14ac:dyDescent="0.25">
      <c r="A4090">
        <v>4088</v>
      </c>
      <c r="B4090" s="3" t="s">
        <v>4084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441"/>
        <v>0.108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41990.612546296295</v>
      </c>
      <c r="T4090" s="10">
        <f t="shared" si="446"/>
        <v>41990.612546296295</v>
      </c>
      <c r="U4090" s="9">
        <f t="shared" si="447"/>
        <v>42020.434722222228</v>
      </c>
    </row>
    <row r="4091" spans="1:21" ht="60" hidden="1" x14ac:dyDescent="0.25">
      <c r="A4091">
        <v>4089</v>
      </c>
      <c r="B4091" s="3" t="s">
        <v>4085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441"/>
        <v>4.8000000000000001E-2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42122.732499999998</v>
      </c>
      <c r="T4091" s="10">
        <f t="shared" si="446"/>
        <v>42122.732499999998</v>
      </c>
      <c r="U4091" s="9">
        <f t="shared" si="447"/>
        <v>42155.732638888891</v>
      </c>
    </row>
    <row r="4092" spans="1:21" ht="45" hidden="1" x14ac:dyDescent="0.25">
      <c r="A4092">
        <v>4090</v>
      </c>
      <c r="B4092" s="3" t="s">
        <v>4086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441"/>
        <v>3.2000000000000001E-2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42209.67288194444</v>
      </c>
      <c r="T4092" s="10">
        <f t="shared" si="446"/>
        <v>42209.67288194444</v>
      </c>
      <c r="U4092" s="9">
        <f t="shared" si="447"/>
        <v>42223.625</v>
      </c>
    </row>
    <row r="4093" spans="1:21" ht="60" hidden="1" x14ac:dyDescent="0.25">
      <c r="A4093">
        <v>4091</v>
      </c>
      <c r="B4093" s="3" t="s">
        <v>4087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441"/>
        <v>0.1275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41990.506377314814</v>
      </c>
      <c r="T4093" s="10">
        <f t="shared" si="446"/>
        <v>41990.506377314814</v>
      </c>
      <c r="U4093" s="9">
        <f t="shared" si="447"/>
        <v>42020.506377314814</v>
      </c>
    </row>
    <row r="4094" spans="1:21" ht="45" hidden="1" x14ac:dyDescent="0.25">
      <c r="A4094">
        <v>4092</v>
      </c>
      <c r="B4094" s="3" t="s">
        <v>4088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441"/>
        <v>1.8181818181818181E-4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42039.194988425923</v>
      </c>
      <c r="T4094" s="10">
        <f t="shared" si="446"/>
        <v>42039.194988425923</v>
      </c>
      <c r="U4094" s="9">
        <f t="shared" si="447"/>
        <v>42099.153321759266</v>
      </c>
    </row>
    <row r="4095" spans="1:21" ht="60" hidden="1" x14ac:dyDescent="0.25">
      <c r="A4095">
        <v>4093</v>
      </c>
      <c r="B4095" s="3" t="s">
        <v>4089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441"/>
        <v>2.4E-2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42178.815891203703</v>
      </c>
      <c r="T4095" s="10">
        <f t="shared" si="446"/>
        <v>42178.815891203703</v>
      </c>
      <c r="U4095" s="9">
        <f t="shared" si="447"/>
        <v>42238.815891203703</v>
      </c>
    </row>
    <row r="4096" spans="1:21" ht="45" hidden="1" x14ac:dyDescent="0.25">
      <c r="A4096">
        <v>4094</v>
      </c>
      <c r="B4096" s="3" t="s">
        <v>4090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441"/>
        <v>0.36499999999999999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41890.086805555555</v>
      </c>
      <c r="T4096" s="10">
        <f t="shared" si="446"/>
        <v>41890.086805555555</v>
      </c>
      <c r="U4096" s="9">
        <f t="shared" si="447"/>
        <v>41934.207638888889</v>
      </c>
    </row>
    <row r="4097" spans="1:21" ht="45" hidden="1" x14ac:dyDescent="0.25">
      <c r="A4097">
        <v>4095</v>
      </c>
      <c r="B4097" s="3" t="s">
        <v>4091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441"/>
        <v>2.6666666666666668E-2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42693.031828703708</v>
      </c>
      <c r="T4097" s="10">
        <f t="shared" si="446"/>
        <v>42693.031828703708</v>
      </c>
      <c r="U4097" s="9">
        <f t="shared" si="447"/>
        <v>42723.031828703708</v>
      </c>
    </row>
    <row r="4098" spans="1:21" ht="45" hidden="1" x14ac:dyDescent="0.25">
      <c r="A4098">
        <v>4096</v>
      </c>
      <c r="B4098" s="3" t="s">
        <v>4092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441"/>
        <v>0.11428571428571428</v>
      </c>
      <c r="P4098" s="7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42750.530312499999</v>
      </c>
      <c r="T4098" s="10">
        <f t="shared" si="446"/>
        <v>42750.530312499999</v>
      </c>
      <c r="U4098" s="9">
        <f t="shared" si="447"/>
        <v>42794.368749999994</v>
      </c>
    </row>
    <row r="4099" spans="1:21" ht="60" hidden="1" x14ac:dyDescent="0.25">
      <c r="A4099">
        <v>4097</v>
      </c>
      <c r="B4099" s="3" t="s">
        <v>4093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448">E4099/D4099</f>
        <v>0</v>
      </c>
      <c r="P4099" s="7" t="e">
        <f t="shared" ref="P4099:P4115" si="449">E4099/L4099</f>
        <v>#DIV/0!</v>
      </c>
      <c r="Q4099" t="str">
        <f t="shared" ref="Q4099:Q4115" si="450">LEFT(N:N,SEARCH("/",N4099)-1)</f>
        <v>theater</v>
      </c>
      <c r="R4099" t="str">
        <f t="shared" ref="R4099:R4115" si="451">RIGHT(N4099,LEN(N4099)-SEARCH("/",N4099))</f>
        <v>plays</v>
      </c>
      <c r="S4099" s="9">
        <f t="shared" ref="S4099:S4115" si="452">(((J4099/60)/60)/24)+DATE(1970,1,1)</f>
        <v>42344.824502314819</v>
      </c>
      <c r="T4099" s="10">
        <f t="shared" ref="T4099:T4115" si="453">S4099</f>
        <v>42344.824502314819</v>
      </c>
      <c r="U4099" s="9">
        <f t="shared" ref="U4099:U4115" si="454">(((I4099/60)/60)/24)+DATE(1970,1,1)</f>
        <v>42400.996527777781</v>
      </c>
    </row>
    <row r="4100" spans="1:21" ht="45" hidden="1" x14ac:dyDescent="0.25">
      <c r="A4100">
        <v>4098</v>
      </c>
      <c r="B4100" s="3" t="s">
        <v>4094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448"/>
        <v>0</v>
      </c>
      <c r="P4100" s="7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42495.722187499996</v>
      </c>
      <c r="T4100" s="10">
        <f t="shared" si="453"/>
        <v>42495.722187499996</v>
      </c>
      <c r="U4100" s="9">
        <f t="shared" si="454"/>
        <v>42525.722187499996</v>
      </c>
    </row>
    <row r="4101" spans="1:21" ht="60" hidden="1" x14ac:dyDescent="0.25">
      <c r="A4101">
        <v>4099</v>
      </c>
      <c r="B4101" s="3" t="s">
        <v>4095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448"/>
        <v>1.1111111111111112E-2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42570.850381944445</v>
      </c>
      <c r="T4101" s="10">
        <f t="shared" si="453"/>
        <v>42570.850381944445</v>
      </c>
      <c r="U4101" s="9">
        <f t="shared" si="454"/>
        <v>42615.850381944445</v>
      </c>
    </row>
    <row r="4102" spans="1:21" ht="45" hidden="1" x14ac:dyDescent="0.25">
      <c r="A4102">
        <v>4100</v>
      </c>
      <c r="B4102" s="3" t="s">
        <v>4096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448"/>
        <v>0</v>
      </c>
      <c r="P4102" s="7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9">
        <f t="shared" si="452"/>
        <v>41927.124884259261</v>
      </c>
      <c r="T4102" s="10">
        <f t="shared" si="453"/>
        <v>41927.124884259261</v>
      </c>
      <c r="U4102" s="9">
        <f t="shared" si="454"/>
        <v>41937.124884259261</v>
      </c>
    </row>
    <row r="4103" spans="1:21" ht="60" hidden="1" x14ac:dyDescent="0.25">
      <c r="A4103">
        <v>4101</v>
      </c>
      <c r="B4103" s="3" t="s">
        <v>4097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448"/>
        <v>0</v>
      </c>
      <c r="P4103" s="7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42730.903726851851</v>
      </c>
      <c r="T4103" s="10">
        <f t="shared" si="453"/>
        <v>42730.903726851851</v>
      </c>
      <c r="U4103" s="9">
        <f t="shared" si="454"/>
        <v>42760.903726851851</v>
      </c>
    </row>
    <row r="4104" spans="1:21" ht="45" hidden="1" x14ac:dyDescent="0.25">
      <c r="A4104">
        <v>4102</v>
      </c>
      <c r="B4104" s="3" t="s">
        <v>4098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448"/>
        <v>0.27400000000000002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42475.848067129627</v>
      </c>
      <c r="T4104" s="10">
        <f t="shared" si="453"/>
        <v>42475.848067129627</v>
      </c>
      <c r="U4104" s="9">
        <f t="shared" si="454"/>
        <v>42505.848067129627</v>
      </c>
    </row>
    <row r="4105" spans="1:21" ht="45" hidden="1" x14ac:dyDescent="0.25">
      <c r="A4105">
        <v>4103</v>
      </c>
      <c r="B4105" s="3" t="s">
        <v>4099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448"/>
        <v>0.1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42188.83293981482</v>
      </c>
      <c r="T4105" s="10">
        <f t="shared" si="453"/>
        <v>42188.83293981482</v>
      </c>
      <c r="U4105" s="9">
        <f t="shared" si="454"/>
        <v>42242.772222222222</v>
      </c>
    </row>
    <row r="4106" spans="1:21" ht="45" hidden="1" x14ac:dyDescent="0.25">
      <c r="A4106">
        <v>4104</v>
      </c>
      <c r="B4106" s="3" t="s">
        <v>4100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448"/>
        <v>0.21366666666666667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42640.278171296297</v>
      </c>
      <c r="T4106" s="10">
        <f t="shared" si="453"/>
        <v>42640.278171296297</v>
      </c>
      <c r="U4106" s="9">
        <f t="shared" si="454"/>
        <v>42670.278171296297</v>
      </c>
    </row>
    <row r="4107" spans="1:21" ht="60" hidden="1" x14ac:dyDescent="0.25">
      <c r="A4107">
        <v>4105</v>
      </c>
      <c r="B4107" s="3" t="s">
        <v>4101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448"/>
        <v>6.9696969696969702E-2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42697.010520833333</v>
      </c>
      <c r="T4107" s="10">
        <f t="shared" si="453"/>
        <v>42697.010520833333</v>
      </c>
      <c r="U4107" s="9">
        <f t="shared" si="454"/>
        <v>42730.010520833333</v>
      </c>
    </row>
    <row r="4108" spans="1:21" ht="60" hidden="1" x14ac:dyDescent="0.25">
      <c r="A4108">
        <v>4106</v>
      </c>
      <c r="B4108" s="3" t="s">
        <v>4102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448"/>
        <v>0.70599999999999996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42053.049375000002</v>
      </c>
      <c r="T4108" s="10">
        <f t="shared" si="453"/>
        <v>42053.049375000002</v>
      </c>
      <c r="U4108" s="9">
        <f t="shared" si="454"/>
        <v>42096.041666666672</v>
      </c>
    </row>
    <row r="4109" spans="1:21" ht="60" hidden="1" x14ac:dyDescent="0.25">
      <c r="A4109">
        <v>4107</v>
      </c>
      <c r="B4109" s="3" t="s">
        <v>4103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448"/>
        <v>2.0500000000000001E-2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41883.916678240741</v>
      </c>
      <c r="T4109" s="10">
        <f t="shared" si="453"/>
        <v>41883.916678240741</v>
      </c>
      <c r="U4109" s="9">
        <f t="shared" si="454"/>
        <v>41906.916678240741</v>
      </c>
    </row>
    <row r="4110" spans="1:21" ht="45" hidden="1" x14ac:dyDescent="0.25">
      <c r="A4110">
        <v>4108</v>
      </c>
      <c r="B4110" s="3" t="s">
        <v>4104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448"/>
        <v>1.9666666666666666E-2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42767.031678240746</v>
      </c>
      <c r="T4110" s="10">
        <f t="shared" si="453"/>
        <v>42767.031678240746</v>
      </c>
      <c r="U4110" s="9">
        <f t="shared" si="454"/>
        <v>42797.208333333328</v>
      </c>
    </row>
    <row r="4111" spans="1:21" ht="45" hidden="1" x14ac:dyDescent="0.25">
      <c r="A4111">
        <v>4109</v>
      </c>
      <c r="B4111" s="3" t="s">
        <v>4105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448"/>
        <v>0</v>
      </c>
      <c r="P4111" s="7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42307.539398148147</v>
      </c>
      <c r="T4111" s="10">
        <f t="shared" si="453"/>
        <v>42307.539398148147</v>
      </c>
      <c r="U4111" s="9">
        <f t="shared" si="454"/>
        <v>42337.581064814818</v>
      </c>
    </row>
    <row r="4112" spans="1:21" ht="60" hidden="1" x14ac:dyDescent="0.25">
      <c r="A4112">
        <v>4110</v>
      </c>
      <c r="B4112" s="3" t="s">
        <v>4106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448"/>
        <v>0.28666666666666668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42512.626747685179</v>
      </c>
      <c r="T4112" s="10">
        <f t="shared" si="453"/>
        <v>42512.626747685179</v>
      </c>
      <c r="U4112" s="9">
        <f t="shared" si="454"/>
        <v>42572.626747685179</v>
      </c>
    </row>
    <row r="4113" spans="1:21" ht="45" hidden="1" x14ac:dyDescent="0.25">
      <c r="A4113">
        <v>4111</v>
      </c>
      <c r="B4113" s="3" t="s">
        <v>4107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448"/>
        <v>3.1333333333333331E-2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42029.135879629626</v>
      </c>
      <c r="T4113" s="10">
        <f t="shared" si="453"/>
        <v>42029.135879629626</v>
      </c>
      <c r="U4113" s="9">
        <f t="shared" si="454"/>
        <v>42059.135879629626</v>
      </c>
    </row>
    <row r="4114" spans="1:21" ht="60" hidden="1" x14ac:dyDescent="0.25">
      <c r="A4114">
        <v>4112</v>
      </c>
      <c r="B4114" s="3" t="s">
        <v>4108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448"/>
        <v>4.0000000000000002E-4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42400.946597222224</v>
      </c>
      <c r="T4114" s="10">
        <f t="shared" si="453"/>
        <v>42400.946597222224</v>
      </c>
      <c r="U4114" s="9">
        <f t="shared" si="454"/>
        <v>42428</v>
      </c>
    </row>
    <row r="4115" spans="1:21" ht="60" hidden="1" x14ac:dyDescent="0.25">
      <c r="A4115">
        <v>4113</v>
      </c>
      <c r="B4115" s="3" t="s">
        <v>4109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448"/>
        <v>2E-3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42358.573182870372</v>
      </c>
      <c r="T4115" s="10">
        <f t="shared" si="453"/>
        <v>42358.573182870372</v>
      </c>
      <c r="U4115" s="9">
        <f t="shared" si="454"/>
        <v>42377.273611111115</v>
      </c>
    </row>
  </sheetData>
  <autoFilter ref="A1:N4115" xr:uid="{6344937F-3297-4DC7-8ABF-DE6B541A54A5}">
    <filterColumn colId="5">
      <filters>
        <filter val="canceled"/>
      </filters>
    </filterColumn>
  </autoFilter>
  <conditionalFormatting sqref="F1:F1048576">
    <cfRule type="containsText" dxfId="20" priority="2" operator="containsText" text="failed">
      <formula>NOT(ISERROR(SEARCH("failed",F1)))</formula>
    </cfRule>
    <cfRule type="containsText" dxfId="19" priority="3" operator="containsText" text="canceled">
      <formula>NOT(ISERROR(SEARCH("canceled",F1)))</formula>
    </cfRule>
    <cfRule type="containsText" dxfId="18" priority="4" operator="containsText" text="successful">
      <formula>NOT(ISERROR(SEARCH("successful",F1)))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ellIs" priority="8" operator="equal">
      <formula>"successful,canceled,failed"</formula>
    </cfRule>
  </conditionalFormatting>
  <conditionalFormatting sqref="O1:O1048576">
    <cfRule type="colorScale" priority="1">
      <colorScale>
        <cfvo type="num" val="0"/>
        <cfvo type="percentile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DFF2-0947-4DDC-8C86-46D1F6235832}">
  <dimension ref="A1:F47"/>
  <sheetViews>
    <sheetView topLeftCell="A19" workbookViewId="0">
      <selection activeCell="K27" sqref="K2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8335</v>
      </c>
    </row>
    <row r="2" spans="1:6" x14ac:dyDescent="0.25">
      <c r="A2" s="11" t="s">
        <v>8307</v>
      </c>
      <c r="B2" t="s">
        <v>8335</v>
      </c>
    </row>
    <row r="4" spans="1:6" x14ac:dyDescent="0.25">
      <c r="A4" s="11" t="s">
        <v>8346</v>
      </c>
      <c r="B4" s="11" t="s">
        <v>8336</v>
      </c>
    </row>
    <row r="5" spans="1:6" x14ac:dyDescent="0.25">
      <c r="A5" s="11" t="s">
        <v>8333</v>
      </c>
      <c r="B5" t="s">
        <v>8219</v>
      </c>
      <c r="C5" t="s">
        <v>8220</v>
      </c>
      <c r="D5" t="s">
        <v>8221</v>
      </c>
      <c r="E5" t="s">
        <v>8218</v>
      </c>
      <c r="F5" t="s">
        <v>8334</v>
      </c>
    </row>
    <row r="6" spans="1:6" x14ac:dyDescent="0.25">
      <c r="A6" s="12" t="s">
        <v>8348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8349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8350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8351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8353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8354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8355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8356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8357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8358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8359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8360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8361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8362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8363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8364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8365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8366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8367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8368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8369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8370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8371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8372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8373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8374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8375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8376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8377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8378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8379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8380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8381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8382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8383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8384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8385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8386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8387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8388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8334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9C96E-C937-4F81-8E01-677C7CB5FE48}">
  <dimension ref="A2:F15"/>
  <sheetViews>
    <sheetView workbookViewId="0">
      <selection activeCell="L23" sqref="L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8335</v>
      </c>
    </row>
    <row r="4" spans="1:6" x14ac:dyDescent="0.25">
      <c r="A4" s="11" t="s">
        <v>8347</v>
      </c>
      <c r="B4" s="11" t="s">
        <v>8336</v>
      </c>
    </row>
    <row r="5" spans="1:6" x14ac:dyDescent="0.25">
      <c r="A5" s="11" t="s">
        <v>8333</v>
      </c>
      <c r="B5" t="s">
        <v>8219</v>
      </c>
      <c r="C5" t="s">
        <v>8220</v>
      </c>
      <c r="D5" t="s">
        <v>8221</v>
      </c>
      <c r="E5" t="s">
        <v>8218</v>
      </c>
      <c r="F5" t="s">
        <v>8334</v>
      </c>
    </row>
    <row r="6" spans="1:6" x14ac:dyDescent="0.25">
      <c r="A6" s="12" t="s">
        <v>8337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2" t="s">
        <v>8338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2" t="s">
        <v>8339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2" t="s">
        <v>8340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8341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2" t="s">
        <v>8342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8343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2" t="s">
        <v>8344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2" t="s">
        <v>8345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2" t="s">
        <v>8334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AFFE9-24FB-49F0-965E-6FB9F8458CA7}">
  <dimension ref="A1:F18"/>
  <sheetViews>
    <sheetView workbookViewId="0">
      <selection activeCell="J21" sqref="J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" bestFit="1" customWidth="1"/>
    <col min="8" max="10" width="4.85546875" bestFit="1" customWidth="1"/>
    <col min="11" max="11" width="11" bestFit="1" customWidth="1"/>
    <col min="12" max="12" width="6.140625" bestFit="1" customWidth="1"/>
    <col min="13" max="13" width="9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  <col min="20" max="20" width="6.85546875" bestFit="1" customWidth="1"/>
    <col min="21" max="21" width="11" bestFit="1" customWidth="1"/>
    <col min="22" max="22" width="6.85546875" bestFit="1" customWidth="1"/>
    <col min="23" max="23" width="9.140625" bestFit="1" customWidth="1"/>
    <col min="24" max="24" width="11.85546875" bestFit="1" customWidth="1"/>
    <col min="25" max="32" width="6.85546875" bestFit="1" customWidth="1"/>
    <col min="33" max="33" width="15" bestFit="1" customWidth="1"/>
    <col min="34" max="34" width="11.2851562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1" spans="1:6" x14ac:dyDescent="0.25">
      <c r="A1" s="11" t="s">
        <v>8310</v>
      </c>
      <c r="B1" t="s">
        <v>8335</v>
      </c>
    </row>
    <row r="2" spans="1:6" x14ac:dyDescent="0.25">
      <c r="A2" s="11" t="s">
        <v>8307</v>
      </c>
      <c r="B2" t="s">
        <v>8335</v>
      </c>
    </row>
    <row r="4" spans="1:6" x14ac:dyDescent="0.25">
      <c r="A4" s="11" t="s">
        <v>8346</v>
      </c>
      <c r="B4" s="11" t="s">
        <v>8336</v>
      </c>
    </row>
    <row r="5" spans="1:6" x14ac:dyDescent="0.25">
      <c r="A5" s="11" t="s">
        <v>8333</v>
      </c>
      <c r="B5" t="s">
        <v>8219</v>
      </c>
      <c r="C5" t="s">
        <v>8220</v>
      </c>
      <c r="D5" t="s">
        <v>8221</v>
      </c>
      <c r="E5" t="s">
        <v>8218</v>
      </c>
      <c r="F5" t="s">
        <v>8334</v>
      </c>
    </row>
    <row r="6" spans="1:6" x14ac:dyDescent="0.25">
      <c r="A6" s="14" t="s">
        <v>8395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4" t="s">
        <v>8396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4" t="s">
        <v>8397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4" t="s">
        <v>8398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4" t="s">
        <v>8389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4" t="s">
        <v>8399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4" t="s">
        <v>8390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4" t="s">
        <v>8391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4" t="s">
        <v>8392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4" t="s">
        <v>8393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4" t="s">
        <v>8394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4" t="s">
        <v>8400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4" t="s">
        <v>8334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5795A-1A6D-497D-8341-3B63FCF2612A}">
  <dimension ref="A1:H13"/>
  <sheetViews>
    <sheetView workbookViewId="0">
      <selection activeCell="A15" sqref="A15"/>
    </sheetView>
  </sheetViews>
  <sheetFormatPr defaultRowHeight="15" x14ac:dyDescent="0.25"/>
  <cols>
    <col min="1" max="1" width="34.7109375" customWidth="1"/>
    <col min="2" max="2" width="23" customWidth="1"/>
    <col min="3" max="3" width="22" customWidth="1"/>
    <col min="4" max="4" width="20.140625" customWidth="1"/>
    <col min="5" max="5" width="24" customWidth="1"/>
    <col min="6" max="6" width="26.85546875" customWidth="1"/>
    <col min="7" max="7" width="19.5703125" customWidth="1"/>
    <col min="8" max="8" width="24.42578125" customWidth="1"/>
  </cols>
  <sheetData>
    <row r="1" spans="1:8" x14ac:dyDescent="0.25">
      <c r="A1" t="s">
        <v>8312</v>
      </c>
      <c r="B1" t="s">
        <v>8313</v>
      </c>
      <c r="C1" t="s">
        <v>8314</v>
      </c>
      <c r="D1" t="s">
        <v>8315</v>
      </c>
      <c r="E1" t="s">
        <v>8316</v>
      </c>
      <c r="F1" t="s">
        <v>8317</v>
      </c>
      <c r="G1" t="s">
        <v>8318</v>
      </c>
      <c r="H1" t="s">
        <v>8319</v>
      </c>
    </row>
    <row r="2" spans="1:8" x14ac:dyDescent="0.25">
      <c r="A2" t="s">
        <v>8320</v>
      </c>
      <c r="B2">
        <f>COUNTIFS(Data!F:F,"successful",Data!D:D,"&lt;1000")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8321</v>
      </c>
      <c r="B3">
        <f>COUNTIFS(Data!F:F,"successful",Data!D:D,"&gt;1000",Data!D:D,"&lt;4999")</f>
        <v>815</v>
      </c>
      <c r="C3">
        <f>COUNTIFS(Data!$F:$F,"failed",Data!$D:$D,"&gt;1000",Data!D:D,"&lt;4999")</f>
        <v>357</v>
      </c>
      <c r="D3">
        <f>COUNTIFS(Data!$F:$F,"canceled",Data!$D:$D,"&gt;1000",Data!D:D,"&lt;4999")</f>
        <v>52</v>
      </c>
      <c r="E3">
        <f t="shared" ref="E3:E13" si="0">SUM(B3:D3)</f>
        <v>1224</v>
      </c>
      <c r="F3" s="5">
        <f t="shared" ref="F3:F13" si="1">B3/E3</f>
        <v>0.66584967320261434</v>
      </c>
      <c r="G3" s="5">
        <f t="shared" ref="G3:G13" si="2">C3/E3</f>
        <v>0.29166666666666669</v>
      </c>
      <c r="H3" s="5">
        <f t="shared" ref="H3:H13" si="3">D3/E3</f>
        <v>4.2483660130718956E-2</v>
      </c>
    </row>
    <row r="4" spans="1:8" x14ac:dyDescent="0.25">
      <c r="A4" t="s">
        <v>8322</v>
      </c>
      <c r="B4">
        <f>COUNTIFS(Data!F:F,"successful",Data!D:D,"&gt;5000",Data!D:D,"&lt;9999")</f>
        <v>230</v>
      </c>
      <c r="C4">
        <f>COUNTIFS(Data!F:F,"failed",Data!D:D,"&gt;5000",Data!D:D,"&lt;9999")</f>
        <v>160</v>
      </c>
      <c r="D4">
        <f>COUNTIFS(Data!F:F,"canceled",Data!D:D,"&gt;5000",Data!D:D,"&lt;9999")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25">
      <c r="A5" t="s">
        <v>8323</v>
      </c>
      <c r="B5">
        <f>COUNTIFS(Data!F:F,"successful",Data!D:D,"&gt;10000",Data!D:D,"&lt;14999")</f>
        <v>65</v>
      </c>
      <c r="C5">
        <f>COUNTIFS(Data!F:F,"failed",Data!D:D,"&gt;10000",Data!D:D,"&lt;14999")</f>
        <v>59</v>
      </c>
      <c r="D5">
        <f>COUNTIFS(Data!F:F,"canceled",Data!D:D,"&gt;10000",Data!D:D,"&lt;14999")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25">
      <c r="A6" t="s">
        <v>8324</v>
      </c>
      <c r="B6">
        <f>COUNTIFS(Data!F:F,"successful",Data!D:D,"&gt;15000",Data!D:D,"&lt;19999")</f>
        <v>38</v>
      </c>
      <c r="C6">
        <f>COUNTIFS(Data!F:F,"failed",Data!D:D,"&gt;15000",Data!D:D,"&lt;19999")</f>
        <v>32</v>
      </c>
      <c r="D6">
        <f>COUNTIFS(Data!F:F,"canceled",Data!D:D,"&gt;15000",Data!D:D,"&lt;19999")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25">
      <c r="A7" t="s">
        <v>8325</v>
      </c>
      <c r="B7">
        <f>COUNTIFS(Data!F:F,"successful",Data!D:D,"&gt;20000",Data!D:D,"&lt;24999")</f>
        <v>18</v>
      </c>
      <c r="C7">
        <f>COUNTIFS(Data!F:F,"failed",Data!D:D,"&gt;20000",Data!D:D,"&lt;24999")</f>
        <v>16</v>
      </c>
      <c r="D7">
        <f>COUNTIFS(Data!F:F,"canceled",Data!D:D,"&gt;20000",Data!D:D,"&lt;24999")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25">
      <c r="A8" t="s">
        <v>8326</v>
      </c>
      <c r="B8">
        <f>COUNTIFS(Data!F:F,"successful",Data!D:D,"&gt;25000",Data!D:D,"&lt;29999")</f>
        <v>8</v>
      </c>
      <c r="C8">
        <f>COUNTIFS(Data!F:F,"failed",Data!D:D,"&gt;25000",Data!D:D,"&lt;29999")</f>
        <v>15</v>
      </c>
      <c r="D8">
        <f>COUNTIFS(Data!F:F,"canceled",Data!D:D,"&gt;25000",Data!D:D,"&lt;29999")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25">
      <c r="A9" t="s">
        <v>8327</v>
      </c>
      <c r="B9">
        <f>COUNTIFS(Data!F:F,"successful",Data!D:D,"&gt;30000",Data!D:D,"&lt;34999")</f>
        <v>6</v>
      </c>
      <c r="C9">
        <f>COUNTIFS(Data!F:F,"failed",Data!D:D,"&gt;30000",Data!D:D,"&lt;34999")</f>
        <v>6</v>
      </c>
      <c r="D9">
        <f>COUNTIFS(Data!F:F,"canceled",Data!D:D,"&gt;30000",Data!D:D,"&lt;34999")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5">
      <c r="A10" t="s">
        <v>8328</v>
      </c>
      <c r="B10">
        <f>COUNTIFS(Data!F:F,"successful",Data!D:D,"&gt;35000",Data!D:D,"&lt;39999")</f>
        <v>4</v>
      </c>
      <c r="C10">
        <f>COUNTIFS(Data!F:F,"failed",Data!D:D,"&gt;35000",Data!D:D,"&lt;39999")</f>
        <v>8</v>
      </c>
      <c r="D10">
        <f>COUNTIFS(Data!F:F,"canceled",Data!D:D,"&gt;35000",Data!D:D,"&lt;39999")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5">
      <c r="A11" t="s">
        <v>8329</v>
      </c>
      <c r="B11">
        <f>COUNTIFS(Data!F:F,"successful",Data!D:D,"&gt;40000",Data!D:D,"&lt;44999")</f>
        <v>5</v>
      </c>
      <c r="C11">
        <f>COUNTIFS(Data!F:F,"failed",Data!D:D,"&gt;40000",Data!D:D,"&lt;44999")</f>
        <v>3</v>
      </c>
      <c r="D11">
        <f>COUNTIFS(Data!F:F,"canceled",Data!D:D,"&gt;40000",Data!D:D,"&lt;44999")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25">
      <c r="A12" t="s">
        <v>8330</v>
      </c>
      <c r="B12">
        <f>COUNTIFS(Data!F:F,"successful",Data!D:D,"&gt;45000",Data!D:D,"&lt;49999")</f>
        <v>3</v>
      </c>
      <c r="C12">
        <f>COUNTIFS(Data!F:F,"failed",Data!D:D,"&gt;45000",Data!D:D,"&lt;49999")</f>
        <v>5</v>
      </c>
      <c r="D12">
        <f>COUNTIFS(Data!F:F,"canceled",Data!D:D,"&gt;45000",Data!D:D,"&lt;49999")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25">
      <c r="A13" t="s">
        <v>8331</v>
      </c>
      <c r="B13">
        <f>COUNTIFS(Data!F:F,"successful",Data!D:D,"&gt;50000")</f>
        <v>55</v>
      </c>
      <c r="C13">
        <f>COUNTIFS(Data!F:F,"failed",Data!D:D,"&gt;50000")</f>
        <v>198</v>
      </c>
      <c r="D13">
        <f>COUNTIFS(Data!F:F,"failed",Data!D:D,"&gt;50000")</f>
        <v>198</v>
      </c>
      <c r="E13">
        <f t="shared" si="0"/>
        <v>451</v>
      </c>
      <c r="F13" s="5">
        <f t="shared" si="1"/>
        <v>0.12195121951219512</v>
      </c>
      <c r="G13" s="5">
        <f t="shared" si="2"/>
        <v>0.43902439024390244</v>
      </c>
      <c r="H13" s="5">
        <f t="shared" si="3"/>
        <v>0.43902439024390244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DDAFF-3CD2-443A-AE26-43622F514540}">
  <dimension ref="A1:I2186"/>
  <sheetViews>
    <sheetView tabSelected="1" workbookViewId="0">
      <selection activeCell="H12" sqref="H12"/>
    </sheetView>
  </sheetViews>
  <sheetFormatPr defaultRowHeight="15" x14ac:dyDescent="0.25"/>
  <cols>
    <col min="1" max="1" width="15.28515625" customWidth="1"/>
    <col min="2" max="2" width="18.42578125" customWidth="1"/>
    <col min="5" max="5" width="21" customWidth="1"/>
    <col min="7" max="7" width="12.7109375" customWidth="1"/>
    <col min="8" max="8" width="13.7109375" customWidth="1"/>
  </cols>
  <sheetData>
    <row r="1" spans="1:9" x14ac:dyDescent="0.25">
      <c r="A1" s="15" t="s">
        <v>8332</v>
      </c>
      <c r="B1" s="1" t="s">
        <v>8261</v>
      </c>
      <c r="D1" s="1" t="s">
        <v>8332</v>
      </c>
      <c r="E1" s="1" t="s">
        <v>8261</v>
      </c>
      <c r="G1" s="1"/>
      <c r="H1" s="1" t="s">
        <v>8408</v>
      </c>
      <c r="I1" s="15" t="s">
        <v>8409</v>
      </c>
    </row>
    <row r="2" spans="1:9" x14ac:dyDescent="0.25">
      <c r="A2" t="s">
        <v>8218</v>
      </c>
      <c r="B2">
        <v>182</v>
      </c>
      <c r="D2" t="s">
        <v>8220</v>
      </c>
      <c r="E2">
        <v>0</v>
      </c>
      <c r="G2" t="s">
        <v>8402</v>
      </c>
      <c r="H2">
        <f>AVERAGE(B2:B2186)</f>
        <v>194.42517162471395</v>
      </c>
      <c r="I2">
        <f>AVERAGE(E2:E1531)</f>
        <v>17.709803921568628</v>
      </c>
    </row>
    <row r="3" spans="1:9" x14ac:dyDescent="0.25">
      <c r="A3" t="s">
        <v>8218</v>
      </c>
      <c r="B3">
        <v>79</v>
      </c>
      <c r="D3" t="s">
        <v>8220</v>
      </c>
      <c r="E3">
        <v>1</v>
      </c>
      <c r="G3" t="s">
        <v>8404</v>
      </c>
      <c r="H3">
        <f>MEDIAN(B2:B2186)</f>
        <v>62</v>
      </c>
      <c r="I3">
        <f>MEDIAN(E2:E1531)</f>
        <v>4</v>
      </c>
    </row>
    <row r="4" spans="1:9" x14ac:dyDescent="0.25">
      <c r="A4" t="s">
        <v>8218</v>
      </c>
      <c r="B4">
        <v>35</v>
      </c>
      <c r="D4" t="s">
        <v>8220</v>
      </c>
      <c r="E4">
        <v>10</v>
      </c>
      <c r="G4" t="s">
        <v>8405</v>
      </c>
      <c r="H4">
        <f>MIN(B2:B2186)</f>
        <v>1</v>
      </c>
      <c r="I4">
        <f>MIN(E2:E1531)</f>
        <v>0</v>
      </c>
    </row>
    <row r="5" spans="1:9" x14ac:dyDescent="0.25">
      <c r="A5" t="s">
        <v>8218</v>
      </c>
      <c r="B5">
        <v>150</v>
      </c>
      <c r="D5" t="s">
        <v>8220</v>
      </c>
      <c r="E5">
        <v>0</v>
      </c>
      <c r="G5" t="s">
        <v>8403</v>
      </c>
      <c r="H5">
        <f>MAX(B2:B2186)</f>
        <v>26457</v>
      </c>
      <c r="I5">
        <f>MAX(E2:E1531)</f>
        <v>1293</v>
      </c>
    </row>
    <row r="6" spans="1:9" x14ac:dyDescent="0.25">
      <c r="A6" t="s">
        <v>8218</v>
      </c>
      <c r="B6">
        <v>284</v>
      </c>
      <c r="D6" t="s">
        <v>8220</v>
      </c>
      <c r="E6">
        <v>7</v>
      </c>
      <c r="G6" t="s">
        <v>8406</v>
      </c>
      <c r="H6">
        <f>_xlfn.VAR.P(B2:B2186)</f>
        <v>712840.9867348104</v>
      </c>
      <c r="I6">
        <f>_xlfn.VAR.P(E2:E1531)</f>
        <v>3773.2216685890044</v>
      </c>
    </row>
    <row r="7" spans="1:9" x14ac:dyDescent="0.25">
      <c r="A7" t="s">
        <v>8218</v>
      </c>
      <c r="B7">
        <v>47</v>
      </c>
      <c r="D7" t="s">
        <v>8220</v>
      </c>
      <c r="E7">
        <v>0</v>
      </c>
      <c r="G7" t="s">
        <v>8407</v>
      </c>
      <c r="H7">
        <f>_xlfn.STDEV.P(B2:B2186)</f>
        <v>844.29910975602149</v>
      </c>
      <c r="I7">
        <f>_xlfn.STDEV.P(E2:E1531)</f>
        <v>61.426555076684906</v>
      </c>
    </row>
    <row r="8" spans="1:9" x14ac:dyDescent="0.25">
      <c r="A8" t="s">
        <v>8218</v>
      </c>
      <c r="B8">
        <v>58</v>
      </c>
      <c r="D8" t="s">
        <v>8220</v>
      </c>
      <c r="E8">
        <v>1</v>
      </c>
      <c r="G8" s="16" t="s">
        <v>8410</v>
      </c>
      <c r="H8" s="16"/>
    </row>
    <row r="9" spans="1:9" x14ac:dyDescent="0.25">
      <c r="A9" t="s">
        <v>8218</v>
      </c>
      <c r="B9">
        <v>57</v>
      </c>
      <c r="D9" t="s">
        <v>8220</v>
      </c>
      <c r="E9">
        <v>2</v>
      </c>
    </row>
    <row r="10" spans="1:9" x14ac:dyDescent="0.25">
      <c r="A10" t="s">
        <v>8218</v>
      </c>
      <c r="B10">
        <v>12</v>
      </c>
      <c r="D10" t="s">
        <v>8220</v>
      </c>
      <c r="E10">
        <v>3</v>
      </c>
    </row>
    <row r="11" spans="1:9" x14ac:dyDescent="0.25">
      <c r="A11" t="s">
        <v>8218</v>
      </c>
      <c r="B11">
        <v>20</v>
      </c>
      <c r="D11" t="s">
        <v>8220</v>
      </c>
      <c r="E11">
        <v>10</v>
      </c>
    </row>
    <row r="12" spans="1:9" x14ac:dyDescent="0.25">
      <c r="A12" t="s">
        <v>8218</v>
      </c>
      <c r="B12">
        <v>19</v>
      </c>
      <c r="D12" t="s">
        <v>8220</v>
      </c>
      <c r="E12">
        <v>10</v>
      </c>
    </row>
    <row r="13" spans="1:9" x14ac:dyDescent="0.25">
      <c r="A13" t="s">
        <v>8218</v>
      </c>
      <c r="B13">
        <v>75</v>
      </c>
      <c r="D13" t="s">
        <v>8220</v>
      </c>
      <c r="E13">
        <v>1</v>
      </c>
    </row>
    <row r="14" spans="1:9" x14ac:dyDescent="0.25">
      <c r="A14" t="s">
        <v>8218</v>
      </c>
      <c r="B14">
        <v>827</v>
      </c>
      <c r="D14" t="s">
        <v>8220</v>
      </c>
      <c r="E14">
        <v>0</v>
      </c>
    </row>
    <row r="15" spans="1:9" x14ac:dyDescent="0.25">
      <c r="A15" t="s">
        <v>8218</v>
      </c>
      <c r="B15">
        <v>51</v>
      </c>
      <c r="D15" t="s">
        <v>8220</v>
      </c>
      <c r="E15">
        <v>0</v>
      </c>
    </row>
    <row r="16" spans="1:9" x14ac:dyDescent="0.25">
      <c r="A16" t="s">
        <v>8218</v>
      </c>
      <c r="B16">
        <v>41</v>
      </c>
      <c r="D16" t="s">
        <v>8220</v>
      </c>
      <c r="E16">
        <v>0</v>
      </c>
    </row>
    <row r="17" spans="1:5" x14ac:dyDescent="0.25">
      <c r="A17" t="s">
        <v>8218</v>
      </c>
      <c r="B17">
        <v>98</v>
      </c>
      <c r="D17" t="s">
        <v>8220</v>
      </c>
      <c r="E17">
        <v>26</v>
      </c>
    </row>
    <row r="18" spans="1:5" x14ac:dyDescent="0.25">
      <c r="A18" t="s">
        <v>8218</v>
      </c>
      <c r="B18">
        <v>70</v>
      </c>
      <c r="D18" t="s">
        <v>8220</v>
      </c>
      <c r="E18">
        <v>0</v>
      </c>
    </row>
    <row r="19" spans="1:5" x14ac:dyDescent="0.25">
      <c r="A19" t="s">
        <v>8218</v>
      </c>
      <c r="B19">
        <v>36</v>
      </c>
      <c r="D19" t="s">
        <v>8220</v>
      </c>
      <c r="E19">
        <v>7</v>
      </c>
    </row>
    <row r="20" spans="1:5" x14ac:dyDescent="0.25">
      <c r="A20" t="s">
        <v>8218</v>
      </c>
      <c r="B20">
        <v>342</v>
      </c>
      <c r="D20" t="s">
        <v>8220</v>
      </c>
      <c r="E20">
        <v>0</v>
      </c>
    </row>
    <row r="21" spans="1:5" x14ac:dyDescent="0.25">
      <c r="A21" t="s">
        <v>8218</v>
      </c>
      <c r="B21">
        <v>22</v>
      </c>
      <c r="D21" t="s">
        <v>8220</v>
      </c>
      <c r="E21">
        <v>2</v>
      </c>
    </row>
    <row r="22" spans="1:5" x14ac:dyDescent="0.25">
      <c r="A22" t="s">
        <v>8218</v>
      </c>
      <c r="B22">
        <v>25</v>
      </c>
      <c r="D22" t="s">
        <v>8220</v>
      </c>
      <c r="E22">
        <v>13</v>
      </c>
    </row>
    <row r="23" spans="1:5" x14ac:dyDescent="0.25">
      <c r="A23" t="s">
        <v>8218</v>
      </c>
      <c r="B23">
        <v>101</v>
      </c>
      <c r="D23" t="s">
        <v>8220</v>
      </c>
      <c r="E23">
        <v>4</v>
      </c>
    </row>
    <row r="24" spans="1:5" x14ac:dyDescent="0.25">
      <c r="A24" t="s">
        <v>8218</v>
      </c>
      <c r="B24">
        <v>8</v>
      </c>
      <c r="D24" t="s">
        <v>8220</v>
      </c>
      <c r="E24">
        <v>0</v>
      </c>
    </row>
    <row r="25" spans="1:5" x14ac:dyDescent="0.25">
      <c r="A25" t="s">
        <v>8218</v>
      </c>
      <c r="B25">
        <v>23</v>
      </c>
      <c r="D25" t="s">
        <v>8220</v>
      </c>
      <c r="E25">
        <v>12</v>
      </c>
    </row>
    <row r="26" spans="1:5" x14ac:dyDescent="0.25">
      <c r="A26" t="s">
        <v>8218</v>
      </c>
      <c r="B26">
        <v>574</v>
      </c>
      <c r="D26" t="s">
        <v>8220</v>
      </c>
      <c r="E26">
        <v>2</v>
      </c>
    </row>
    <row r="27" spans="1:5" x14ac:dyDescent="0.25">
      <c r="A27" t="s">
        <v>8218</v>
      </c>
      <c r="B27">
        <v>14</v>
      </c>
      <c r="D27" t="s">
        <v>8220</v>
      </c>
      <c r="E27">
        <v>10</v>
      </c>
    </row>
    <row r="28" spans="1:5" x14ac:dyDescent="0.25">
      <c r="A28" t="s">
        <v>8218</v>
      </c>
      <c r="B28">
        <v>19</v>
      </c>
      <c r="D28" t="s">
        <v>8220</v>
      </c>
      <c r="E28">
        <v>0</v>
      </c>
    </row>
    <row r="29" spans="1:5" x14ac:dyDescent="0.25">
      <c r="A29" t="s">
        <v>8218</v>
      </c>
      <c r="B29">
        <v>150</v>
      </c>
      <c r="D29" t="s">
        <v>8220</v>
      </c>
      <c r="E29">
        <v>5</v>
      </c>
    </row>
    <row r="30" spans="1:5" x14ac:dyDescent="0.25">
      <c r="A30" t="s">
        <v>8218</v>
      </c>
      <c r="B30">
        <v>71</v>
      </c>
      <c r="D30" t="s">
        <v>8220</v>
      </c>
      <c r="E30">
        <v>0</v>
      </c>
    </row>
    <row r="31" spans="1:5" x14ac:dyDescent="0.25">
      <c r="A31" t="s">
        <v>8218</v>
      </c>
      <c r="B31">
        <v>117</v>
      </c>
      <c r="D31" t="s">
        <v>8220</v>
      </c>
      <c r="E31">
        <v>5</v>
      </c>
    </row>
    <row r="32" spans="1:5" x14ac:dyDescent="0.25">
      <c r="A32" t="s">
        <v>8218</v>
      </c>
      <c r="B32">
        <v>53</v>
      </c>
      <c r="D32" t="s">
        <v>8220</v>
      </c>
      <c r="E32">
        <v>1</v>
      </c>
    </row>
    <row r="33" spans="1:5" x14ac:dyDescent="0.25">
      <c r="A33" t="s">
        <v>8218</v>
      </c>
      <c r="B33">
        <v>1</v>
      </c>
      <c r="D33" t="s">
        <v>8220</v>
      </c>
      <c r="E33">
        <v>3</v>
      </c>
    </row>
    <row r="34" spans="1:5" x14ac:dyDescent="0.25">
      <c r="A34" t="s">
        <v>8218</v>
      </c>
      <c r="B34">
        <v>89</v>
      </c>
      <c r="D34" t="s">
        <v>8220</v>
      </c>
      <c r="E34">
        <v>3</v>
      </c>
    </row>
    <row r="35" spans="1:5" x14ac:dyDescent="0.25">
      <c r="A35" t="s">
        <v>8218</v>
      </c>
      <c r="B35">
        <v>64</v>
      </c>
      <c r="D35" t="s">
        <v>8220</v>
      </c>
      <c r="E35">
        <v>0</v>
      </c>
    </row>
    <row r="36" spans="1:5" x14ac:dyDescent="0.25">
      <c r="A36" t="s">
        <v>8218</v>
      </c>
      <c r="B36">
        <v>68</v>
      </c>
      <c r="D36" t="s">
        <v>8220</v>
      </c>
      <c r="E36">
        <v>3</v>
      </c>
    </row>
    <row r="37" spans="1:5" x14ac:dyDescent="0.25">
      <c r="A37" t="s">
        <v>8218</v>
      </c>
      <c r="B37">
        <v>28</v>
      </c>
      <c r="D37" t="s">
        <v>8220</v>
      </c>
      <c r="E37">
        <v>0</v>
      </c>
    </row>
    <row r="38" spans="1:5" x14ac:dyDescent="0.25">
      <c r="A38" t="s">
        <v>8218</v>
      </c>
      <c r="B38">
        <v>44</v>
      </c>
      <c r="D38" t="s">
        <v>8220</v>
      </c>
      <c r="E38">
        <v>19</v>
      </c>
    </row>
    <row r="39" spans="1:5" x14ac:dyDescent="0.25">
      <c r="A39" t="s">
        <v>8218</v>
      </c>
      <c r="B39">
        <v>253</v>
      </c>
      <c r="D39" t="s">
        <v>8220</v>
      </c>
      <c r="E39">
        <v>8</v>
      </c>
    </row>
    <row r="40" spans="1:5" x14ac:dyDescent="0.25">
      <c r="A40" t="s">
        <v>8218</v>
      </c>
      <c r="B40">
        <v>66</v>
      </c>
      <c r="D40" t="s">
        <v>8220</v>
      </c>
      <c r="E40">
        <v>6</v>
      </c>
    </row>
    <row r="41" spans="1:5" x14ac:dyDescent="0.25">
      <c r="A41" t="s">
        <v>8218</v>
      </c>
      <c r="B41">
        <v>217</v>
      </c>
      <c r="D41" t="s">
        <v>8220</v>
      </c>
      <c r="E41">
        <v>0</v>
      </c>
    </row>
    <row r="42" spans="1:5" x14ac:dyDescent="0.25">
      <c r="A42" t="s">
        <v>8218</v>
      </c>
      <c r="B42">
        <v>16</v>
      </c>
      <c r="D42" t="s">
        <v>8220</v>
      </c>
      <c r="E42">
        <v>18</v>
      </c>
    </row>
    <row r="43" spans="1:5" x14ac:dyDescent="0.25">
      <c r="A43" t="s">
        <v>8218</v>
      </c>
      <c r="B43">
        <v>19</v>
      </c>
      <c r="D43" t="s">
        <v>8220</v>
      </c>
      <c r="E43">
        <v>7</v>
      </c>
    </row>
    <row r="44" spans="1:5" x14ac:dyDescent="0.25">
      <c r="A44" t="s">
        <v>8218</v>
      </c>
      <c r="B44">
        <v>169</v>
      </c>
      <c r="D44" t="s">
        <v>8220</v>
      </c>
      <c r="E44">
        <v>0</v>
      </c>
    </row>
    <row r="45" spans="1:5" x14ac:dyDescent="0.25">
      <c r="A45" t="s">
        <v>8218</v>
      </c>
      <c r="B45">
        <v>263</v>
      </c>
      <c r="D45" t="s">
        <v>8220</v>
      </c>
      <c r="E45">
        <v>8</v>
      </c>
    </row>
    <row r="46" spans="1:5" x14ac:dyDescent="0.25">
      <c r="A46" t="s">
        <v>8218</v>
      </c>
      <c r="B46">
        <v>15</v>
      </c>
      <c r="D46" t="s">
        <v>8220</v>
      </c>
      <c r="E46">
        <v>1293</v>
      </c>
    </row>
    <row r="47" spans="1:5" x14ac:dyDescent="0.25">
      <c r="A47" t="s">
        <v>8218</v>
      </c>
      <c r="B47">
        <v>61</v>
      </c>
      <c r="D47" t="s">
        <v>8220</v>
      </c>
      <c r="E47">
        <v>17</v>
      </c>
    </row>
    <row r="48" spans="1:5" x14ac:dyDescent="0.25">
      <c r="A48" t="s">
        <v>8218</v>
      </c>
      <c r="B48">
        <v>45</v>
      </c>
      <c r="D48" t="s">
        <v>8220</v>
      </c>
      <c r="E48">
        <v>0</v>
      </c>
    </row>
    <row r="49" spans="1:5" x14ac:dyDescent="0.25">
      <c r="A49" t="s">
        <v>8218</v>
      </c>
      <c r="B49">
        <v>70</v>
      </c>
      <c r="D49" t="s">
        <v>8220</v>
      </c>
      <c r="E49">
        <v>13</v>
      </c>
    </row>
    <row r="50" spans="1:5" x14ac:dyDescent="0.25">
      <c r="A50" t="s">
        <v>8218</v>
      </c>
      <c r="B50">
        <v>38</v>
      </c>
      <c r="D50" t="s">
        <v>8220</v>
      </c>
      <c r="E50">
        <v>0</v>
      </c>
    </row>
    <row r="51" spans="1:5" x14ac:dyDescent="0.25">
      <c r="A51" t="s">
        <v>8218</v>
      </c>
      <c r="B51">
        <v>87</v>
      </c>
      <c r="D51" t="s">
        <v>8220</v>
      </c>
      <c r="E51">
        <v>0</v>
      </c>
    </row>
    <row r="52" spans="1:5" x14ac:dyDescent="0.25">
      <c r="A52" t="s">
        <v>8218</v>
      </c>
      <c r="B52">
        <v>22</v>
      </c>
      <c r="D52" t="s">
        <v>8220</v>
      </c>
      <c r="E52">
        <v>33</v>
      </c>
    </row>
    <row r="53" spans="1:5" x14ac:dyDescent="0.25">
      <c r="A53" t="s">
        <v>8218</v>
      </c>
      <c r="B53">
        <v>119</v>
      </c>
      <c r="D53" t="s">
        <v>8220</v>
      </c>
      <c r="E53">
        <v>12</v>
      </c>
    </row>
    <row r="54" spans="1:5" x14ac:dyDescent="0.25">
      <c r="A54" t="s">
        <v>8218</v>
      </c>
      <c r="B54">
        <v>52</v>
      </c>
      <c r="D54" t="s">
        <v>8220</v>
      </c>
      <c r="E54">
        <v>1</v>
      </c>
    </row>
    <row r="55" spans="1:5" x14ac:dyDescent="0.25">
      <c r="A55" t="s">
        <v>8218</v>
      </c>
      <c r="B55">
        <v>117</v>
      </c>
      <c r="D55" t="s">
        <v>8220</v>
      </c>
      <c r="E55">
        <v>1</v>
      </c>
    </row>
    <row r="56" spans="1:5" x14ac:dyDescent="0.25">
      <c r="A56" t="s">
        <v>8218</v>
      </c>
      <c r="B56">
        <v>52</v>
      </c>
      <c r="D56" t="s">
        <v>8220</v>
      </c>
      <c r="E56">
        <v>1</v>
      </c>
    </row>
    <row r="57" spans="1:5" x14ac:dyDescent="0.25">
      <c r="A57" t="s">
        <v>8218</v>
      </c>
      <c r="B57">
        <v>86</v>
      </c>
      <c r="D57" t="s">
        <v>8220</v>
      </c>
      <c r="E57">
        <v>1</v>
      </c>
    </row>
    <row r="58" spans="1:5" x14ac:dyDescent="0.25">
      <c r="A58" t="s">
        <v>8218</v>
      </c>
      <c r="B58">
        <v>174</v>
      </c>
      <c r="D58" t="s">
        <v>8220</v>
      </c>
      <c r="E58">
        <v>84</v>
      </c>
    </row>
    <row r="59" spans="1:5" x14ac:dyDescent="0.25">
      <c r="A59" t="s">
        <v>8218</v>
      </c>
      <c r="B59">
        <v>69</v>
      </c>
      <c r="D59" t="s">
        <v>8220</v>
      </c>
      <c r="E59">
        <v>38</v>
      </c>
    </row>
    <row r="60" spans="1:5" x14ac:dyDescent="0.25">
      <c r="A60" t="s">
        <v>8218</v>
      </c>
      <c r="B60">
        <v>75</v>
      </c>
      <c r="D60" t="s">
        <v>8220</v>
      </c>
      <c r="E60">
        <v>1</v>
      </c>
    </row>
    <row r="61" spans="1:5" x14ac:dyDescent="0.25">
      <c r="A61" t="s">
        <v>8218</v>
      </c>
      <c r="B61">
        <v>33</v>
      </c>
      <c r="D61" t="s">
        <v>8220</v>
      </c>
      <c r="E61">
        <v>76</v>
      </c>
    </row>
    <row r="62" spans="1:5" x14ac:dyDescent="0.25">
      <c r="A62" t="s">
        <v>8218</v>
      </c>
      <c r="B62">
        <v>108</v>
      </c>
      <c r="D62" t="s">
        <v>8220</v>
      </c>
      <c r="E62">
        <v>3</v>
      </c>
    </row>
    <row r="63" spans="1:5" x14ac:dyDescent="0.25">
      <c r="A63" t="s">
        <v>8218</v>
      </c>
      <c r="B63">
        <v>23</v>
      </c>
      <c r="D63" t="s">
        <v>8220</v>
      </c>
      <c r="E63">
        <v>0</v>
      </c>
    </row>
    <row r="64" spans="1:5" x14ac:dyDescent="0.25">
      <c r="A64" t="s">
        <v>8218</v>
      </c>
      <c r="B64">
        <v>48</v>
      </c>
      <c r="D64" t="s">
        <v>8220</v>
      </c>
      <c r="E64">
        <v>2</v>
      </c>
    </row>
    <row r="65" spans="1:5" x14ac:dyDescent="0.25">
      <c r="A65" t="s">
        <v>8218</v>
      </c>
      <c r="B65">
        <v>64</v>
      </c>
      <c r="D65" t="s">
        <v>8220</v>
      </c>
      <c r="E65">
        <v>0</v>
      </c>
    </row>
    <row r="66" spans="1:5" x14ac:dyDescent="0.25">
      <c r="A66" t="s">
        <v>8218</v>
      </c>
      <c r="B66">
        <v>24</v>
      </c>
      <c r="D66" t="s">
        <v>8220</v>
      </c>
      <c r="E66">
        <v>0</v>
      </c>
    </row>
    <row r="67" spans="1:5" x14ac:dyDescent="0.25">
      <c r="A67" t="s">
        <v>8218</v>
      </c>
      <c r="B67">
        <v>57</v>
      </c>
      <c r="D67" t="s">
        <v>8220</v>
      </c>
      <c r="E67">
        <v>0</v>
      </c>
    </row>
    <row r="68" spans="1:5" x14ac:dyDescent="0.25">
      <c r="A68" t="s">
        <v>8218</v>
      </c>
      <c r="B68">
        <v>26</v>
      </c>
      <c r="D68" t="s">
        <v>8220</v>
      </c>
      <c r="E68">
        <v>2</v>
      </c>
    </row>
    <row r="69" spans="1:5" x14ac:dyDescent="0.25">
      <c r="A69" t="s">
        <v>8218</v>
      </c>
      <c r="B69">
        <v>20</v>
      </c>
      <c r="D69" t="s">
        <v>8220</v>
      </c>
      <c r="E69">
        <v>0</v>
      </c>
    </row>
    <row r="70" spans="1:5" x14ac:dyDescent="0.25">
      <c r="A70" t="s">
        <v>8218</v>
      </c>
      <c r="B70">
        <v>36</v>
      </c>
      <c r="D70" t="s">
        <v>8220</v>
      </c>
      <c r="E70">
        <v>0</v>
      </c>
    </row>
    <row r="71" spans="1:5" x14ac:dyDescent="0.25">
      <c r="A71" t="s">
        <v>8218</v>
      </c>
      <c r="B71">
        <v>178</v>
      </c>
      <c r="D71" t="s">
        <v>8220</v>
      </c>
      <c r="E71">
        <v>0</v>
      </c>
    </row>
    <row r="72" spans="1:5" x14ac:dyDescent="0.25">
      <c r="A72" t="s">
        <v>8218</v>
      </c>
      <c r="B72">
        <v>17</v>
      </c>
      <c r="D72" t="s">
        <v>8220</v>
      </c>
      <c r="E72">
        <v>2</v>
      </c>
    </row>
    <row r="73" spans="1:5" x14ac:dyDescent="0.25">
      <c r="A73" t="s">
        <v>8218</v>
      </c>
      <c r="B73">
        <v>32</v>
      </c>
      <c r="D73" t="s">
        <v>8220</v>
      </c>
      <c r="E73">
        <v>0</v>
      </c>
    </row>
    <row r="74" spans="1:5" x14ac:dyDescent="0.25">
      <c r="A74" t="s">
        <v>8218</v>
      </c>
      <c r="B74">
        <v>41</v>
      </c>
      <c r="D74" t="s">
        <v>8220</v>
      </c>
      <c r="E74">
        <v>7</v>
      </c>
    </row>
    <row r="75" spans="1:5" x14ac:dyDescent="0.25">
      <c r="A75" t="s">
        <v>8218</v>
      </c>
      <c r="B75">
        <v>18</v>
      </c>
      <c r="D75" t="s">
        <v>8220</v>
      </c>
      <c r="E75">
        <v>0</v>
      </c>
    </row>
    <row r="76" spans="1:5" x14ac:dyDescent="0.25">
      <c r="A76" t="s">
        <v>8218</v>
      </c>
      <c r="B76">
        <v>29</v>
      </c>
      <c r="D76" t="s">
        <v>8220</v>
      </c>
      <c r="E76">
        <v>5</v>
      </c>
    </row>
    <row r="77" spans="1:5" x14ac:dyDescent="0.25">
      <c r="A77" t="s">
        <v>8218</v>
      </c>
      <c r="B77">
        <v>47</v>
      </c>
      <c r="D77" t="s">
        <v>8220</v>
      </c>
      <c r="E77">
        <v>0</v>
      </c>
    </row>
    <row r="78" spans="1:5" x14ac:dyDescent="0.25">
      <c r="A78" t="s">
        <v>8218</v>
      </c>
      <c r="B78">
        <v>15</v>
      </c>
      <c r="D78" t="s">
        <v>8220</v>
      </c>
      <c r="E78">
        <v>0</v>
      </c>
    </row>
    <row r="79" spans="1:5" x14ac:dyDescent="0.25">
      <c r="A79" t="s">
        <v>8218</v>
      </c>
      <c r="B79">
        <v>26</v>
      </c>
      <c r="D79" t="s">
        <v>8220</v>
      </c>
      <c r="E79">
        <v>1</v>
      </c>
    </row>
    <row r="80" spans="1:5" x14ac:dyDescent="0.25">
      <c r="A80" t="s">
        <v>8218</v>
      </c>
      <c r="B80">
        <v>35</v>
      </c>
      <c r="D80" t="s">
        <v>8220</v>
      </c>
      <c r="E80">
        <v>0</v>
      </c>
    </row>
    <row r="81" spans="1:5" x14ac:dyDescent="0.25">
      <c r="A81" t="s">
        <v>8218</v>
      </c>
      <c r="B81">
        <v>41</v>
      </c>
      <c r="D81" t="s">
        <v>8220</v>
      </c>
      <c r="E81">
        <v>5</v>
      </c>
    </row>
    <row r="82" spans="1:5" x14ac:dyDescent="0.25">
      <c r="A82" t="s">
        <v>8218</v>
      </c>
      <c r="B82">
        <v>47</v>
      </c>
      <c r="D82" t="s">
        <v>8220</v>
      </c>
      <c r="E82">
        <v>3</v>
      </c>
    </row>
    <row r="83" spans="1:5" x14ac:dyDescent="0.25">
      <c r="A83" t="s">
        <v>8218</v>
      </c>
      <c r="B83">
        <v>28</v>
      </c>
      <c r="D83" t="s">
        <v>8220</v>
      </c>
      <c r="E83">
        <v>6</v>
      </c>
    </row>
    <row r="84" spans="1:5" x14ac:dyDescent="0.25">
      <c r="A84" t="s">
        <v>8218</v>
      </c>
      <c r="B84">
        <v>100</v>
      </c>
      <c r="D84" t="s">
        <v>8220</v>
      </c>
      <c r="E84">
        <v>12</v>
      </c>
    </row>
    <row r="85" spans="1:5" x14ac:dyDescent="0.25">
      <c r="A85" t="s">
        <v>8218</v>
      </c>
      <c r="B85">
        <v>13</v>
      </c>
      <c r="D85" t="s">
        <v>8220</v>
      </c>
      <c r="E85">
        <v>13</v>
      </c>
    </row>
    <row r="86" spans="1:5" x14ac:dyDescent="0.25">
      <c r="A86" t="s">
        <v>8218</v>
      </c>
      <c r="B86">
        <v>7</v>
      </c>
      <c r="D86" t="s">
        <v>8220</v>
      </c>
      <c r="E86">
        <v>5</v>
      </c>
    </row>
    <row r="87" spans="1:5" x14ac:dyDescent="0.25">
      <c r="A87" t="s">
        <v>8218</v>
      </c>
      <c r="B87">
        <v>21</v>
      </c>
      <c r="D87" t="s">
        <v>8220</v>
      </c>
      <c r="E87">
        <v>2</v>
      </c>
    </row>
    <row r="88" spans="1:5" x14ac:dyDescent="0.25">
      <c r="A88" t="s">
        <v>8218</v>
      </c>
      <c r="B88">
        <v>17</v>
      </c>
      <c r="D88" t="s">
        <v>8220</v>
      </c>
      <c r="E88">
        <v>8</v>
      </c>
    </row>
    <row r="89" spans="1:5" x14ac:dyDescent="0.25">
      <c r="A89" t="s">
        <v>8218</v>
      </c>
      <c r="B89">
        <v>25</v>
      </c>
      <c r="D89" t="s">
        <v>8220</v>
      </c>
      <c r="E89">
        <v>0</v>
      </c>
    </row>
    <row r="90" spans="1:5" x14ac:dyDescent="0.25">
      <c r="A90" t="s">
        <v>8218</v>
      </c>
      <c r="B90">
        <v>60</v>
      </c>
      <c r="D90" t="s">
        <v>8220</v>
      </c>
      <c r="E90">
        <v>13</v>
      </c>
    </row>
    <row r="91" spans="1:5" x14ac:dyDescent="0.25">
      <c r="A91" t="s">
        <v>8218</v>
      </c>
      <c r="B91">
        <v>56</v>
      </c>
      <c r="D91" t="s">
        <v>8220</v>
      </c>
      <c r="E91">
        <v>0</v>
      </c>
    </row>
    <row r="92" spans="1:5" x14ac:dyDescent="0.25">
      <c r="A92" t="s">
        <v>8218</v>
      </c>
      <c r="B92">
        <v>16</v>
      </c>
      <c r="D92" t="s">
        <v>8220</v>
      </c>
      <c r="E92">
        <v>5</v>
      </c>
    </row>
    <row r="93" spans="1:5" x14ac:dyDescent="0.25">
      <c r="A93" t="s">
        <v>8218</v>
      </c>
      <c r="B93">
        <v>46</v>
      </c>
      <c r="D93" t="s">
        <v>8220</v>
      </c>
      <c r="E93">
        <v>8</v>
      </c>
    </row>
    <row r="94" spans="1:5" x14ac:dyDescent="0.25">
      <c r="A94" t="s">
        <v>8218</v>
      </c>
      <c r="B94">
        <v>43</v>
      </c>
      <c r="D94" t="s">
        <v>8220</v>
      </c>
      <c r="E94">
        <v>8</v>
      </c>
    </row>
    <row r="95" spans="1:5" x14ac:dyDescent="0.25">
      <c r="A95" t="s">
        <v>8218</v>
      </c>
      <c r="B95">
        <v>15</v>
      </c>
      <c r="D95" t="s">
        <v>8220</v>
      </c>
      <c r="E95">
        <v>0</v>
      </c>
    </row>
    <row r="96" spans="1:5" x14ac:dyDescent="0.25">
      <c r="A96" t="s">
        <v>8218</v>
      </c>
      <c r="B96">
        <v>12</v>
      </c>
      <c r="D96" t="s">
        <v>8220</v>
      </c>
      <c r="E96">
        <v>2</v>
      </c>
    </row>
    <row r="97" spans="1:5" x14ac:dyDescent="0.25">
      <c r="A97" t="s">
        <v>8218</v>
      </c>
      <c r="B97">
        <v>21</v>
      </c>
      <c r="D97" t="s">
        <v>8220</v>
      </c>
      <c r="E97">
        <v>3</v>
      </c>
    </row>
    <row r="98" spans="1:5" x14ac:dyDescent="0.25">
      <c r="A98" t="s">
        <v>8218</v>
      </c>
      <c r="B98">
        <v>34</v>
      </c>
      <c r="D98" t="s">
        <v>8220</v>
      </c>
      <c r="E98">
        <v>0</v>
      </c>
    </row>
    <row r="99" spans="1:5" x14ac:dyDescent="0.25">
      <c r="A99" t="s">
        <v>8218</v>
      </c>
      <c r="B99">
        <v>8</v>
      </c>
      <c r="D99" t="s">
        <v>8220</v>
      </c>
      <c r="E99">
        <v>0</v>
      </c>
    </row>
    <row r="100" spans="1:5" x14ac:dyDescent="0.25">
      <c r="A100" t="s">
        <v>8218</v>
      </c>
      <c r="B100">
        <v>60</v>
      </c>
      <c r="D100" t="s">
        <v>8220</v>
      </c>
      <c r="E100">
        <v>11</v>
      </c>
    </row>
    <row r="101" spans="1:5" x14ac:dyDescent="0.25">
      <c r="A101" t="s">
        <v>8218</v>
      </c>
      <c r="B101">
        <v>39</v>
      </c>
      <c r="D101" t="s">
        <v>8220</v>
      </c>
      <c r="E101">
        <v>0</v>
      </c>
    </row>
    <row r="102" spans="1:5" x14ac:dyDescent="0.25">
      <c r="A102" t="s">
        <v>8218</v>
      </c>
      <c r="B102">
        <v>26</v>
      </c>
      <c r="D102" t="s">
        <v>8220</v>
      </c>
      <c r="E102">
        <v>1</v>
      </c>
    </row>
    <row r="103" spans="1:5" x14ac:dyDescent="0.25">
      <c r="A103" t="s">
        <v>8218</v>
      </c>
      <c r="B103">
        <v>35</v>
      </c>
      <c r="D103" t="s">
        <v>8220</v>
      </c>
      <c r="E103">
        <v>0</v>
      </c>
    </row>
    <row r="104" spans="1:5" x14ac:dyDescent="0.25">
      <c r="A104" t="s">
        <v>8218</v>
      </c>
      <c r="B104">
        <v>65</v>
      </c>
      <c r="D104" t="s">
        <v>8220</v>
      </c>
      <c r="E104">
        <v>17</v>
      </c>
    </row>
    <row r="105" spans="1:5" x14ac:dyDescent="0.25">
      <c r="A105" t="s">
        <v>8218</v>
      </c>
      <c r="B105">
        <v>49</v>
      </c>
      <c r="D105" t="s">
        <v>8220</v>
      </c>
      <c r="E105">
        <v>2</v>
      </c>
    </row>
    <row r="106" spans="1:5" x14ac:dyDescent="0.25">
      <c r="A106" t="s">
        <v>8218</v>
      </c>
      <c r="B106">
        <v>10</v>
      </c>
      <c r="D106" t="s">
        <v>8220</v>
      </c>
      <c r="E106">
        <v>1</v>
      </c>
    </row>
    <row r="107" spans="1:5" x14ac:dyDescent="0.25">
      <c r="A107" t="s">
        <v>8218</v>
      </c>
      <c r="B107">
        <v>60</v>
      </c>
      <c r="D107" t="s">
        <v>8220</v>
      </c>
      <c r="E107">
        <v>2</v>
      </c>
    </row>
    <row r="108" spans="1:5" x14ac:dyDescent="0.25">
      <c r="A108" t="s">
        <v>8218</v>
      </c>
      <c r="B108">
        <v>27</v>
      </c>
      <c r="D108" t="s">
        <v>8220</v>
      </c>
      <c r="E108">
        <v>16</v>
      </c>
    </row>
    <row r="109" spans="1:5" x14ac:dyDescent="0.25">
      <c r="A109" t="s">
        <v>8218</v>
      </c>
      <c r="B109">
        <v>69</v>
      </c>
      <c r="D109" t="s">
        <v>8220</v>
      </c>
      <c r="E109">
        <v>1</v>
      </c>
    </row>
    <row r="110" spans="1:5" x14ac:dyDescent="0.25">
      <c r="A110" t="s">
        <v>8218</v>
      </c>
      <c r="B110">
        <v>47</v>
      </c>
      <c r="D110" t="s">
        <v>8220</v>
      </c>
      <c r="E110">
        <v>4</v>
      </c>
    </row>
    <row r="111" spans="1:5" x14ac:dyDescent="0.25">
      <c r="A111" t="s">
        <v>8218</v>
      </c>
      <c r="B111">
        <v>47</v>
      </c>
      <c r="D111" t="s">
        <v>8220</v>
      </c>
      <c r="E111">
        <v>5</v>
      </c>
    </row>
    <row r="112" spans="1:5" x14ac:dyDescent="0.25">
      <c r="A112" t="s">
        <v>8218</v>
      </c>
      <c r="B112">
        <v>26</v>
      </c>
      <c r="D112" t="s">
        <v>8220</v>
      </c>
      <c r="E112">
        <v>7</v>
      </c>
    </row>
    <row r="113" spans="1:5" x14ac:dyDescent="0.25">
      <c r="A113" t="s">
        <v>8218</v>
      </c>
      <c r="B113">
        <v>53</v>
      </c>
      <c r="D113" t="s">
        <v>8220</v>
      </c>
      <c r="E113">
        <v>0</v>
      </c>
    </row>
    <row r="114" spans="1:5" x14ac:dyDescent="0.25">
      <c r="A114" t="s">
        <v>8218</v>
      </c>
      <c r="B114">
        <v>81</v>
      </c>
      <c r="D114" t="s">
        <v>8220</v>
      </c>
      <c r="E114">
        <v>12</v>
      </c>
    </row>
    <row r="115" spans="1:5" x14ac:dyDescent="0.25">
      <c r="A115" t="s">
        <v>8218</v>
      </c>
      <c r="B115">
        <v>78</v>
      </c>
      <c r="D115" t="s">
        <v>8220</v>
      </c>
      <c r="E115">
        <v>2</v>
      </c>
    </row>
    <row r="116" spans="1:5" x14ac:dyDescent="0.25">
      <c r="A116" t="s">
        <v>8218</v>
      </c>
      <c r="B116">
        <v>35</v>
      </c>
      <c r="D116" t="s">
        <v>8220</v>
      </c>
      <c r="E116">
        <v>5</v>
      </c>
    </row>
    <row r="117" spans="1:5" x14ac:dyDescent="0.25">
      <c r="A117" t="s">
        <v>8218</v>
      </c>
      <c r="B117">
        <v>22</v>
      </c>
      <c r="D117" t="s">
        <v>8220</v>
      </c>
      <c r="E117">
        <v>2</v>
      </c>
    </row>
    <row r="118" spans="1:5" x14ac:dyDescent="0.25">
      <c r="A118" t="s">
        <v>8218</v>
      </c>
      <c r="B118">
        <v>57</v>
      </c>
      <c r="D118" t="s">
        <v>8220</v>
      </c>
      <c r="E118">
        <v>3</v>
      </c>
    </row>
    <row r="119" spans="1:5" x14ac:dyDescent="0.25">
      <c r="A119" t="s">
        <v>8218</v>
      </c>
      <c r="B119">
        <v>27</v>
      </c>
      <c r="D119" t="s">
        <v>8220</v>
      </c>
      <c r="E119">
        <v>0</v>
      </c>
    </row>
    <row r="120" spans="1:5" x14ac:dyDescent="0.25">
      <c r="A120" t="s">
        <v>8218</v>
      </c>
      <c r="B120">
        <v>39</v>
      </c>
      <c r="D120" t="s">
        <v>8220</v>
      </c>
      <c r="E120">
        <v>49</v>
      </c>
    </row>
    <row r="121" spans="1:5" x14ac:dyDescent="0.25">
      <c r="A121" t="s">
        <v>8218</v>
      </c>
      <c r="B121">
        <v>37</v>
      </c>
      <c r="D121" t="s">
        <v>8220</v>
      </c>
      <c r="E121">
        <v>1</v>
      </c>
    </row>
    <row r="122" spans="1:5" x14ac:dyDescent="0.25">
      <c r="A122" t="s">
        <v>8218</v>
      </c>
      <c r="B122">
        <v>137</v>
      </c>
      <c r="D122" t="s">
        <v>8220</v>
      </c>
      <c r="E122">
        <v>2</v>
      </c>
    </row>
    <row r="123" spans="1:5" x14ac:dyDescent="0.25">
      <c r="A123" t="s">
        <v>8218</v>
      </c>
      <c r="B123">
        <v>376</v>
      </c>
      <c r="D123" t="s">
        <v>8220</v>
      </c>
      <c r="E123">
        <v>0</v>
      </c>
    </row>
    <row r="124" spans="1:5" x14ac:dyDescent="0.25">
      <c r="A124" t="s">
        <v>8218</v>
      </c>
      <c r="B124">
        <v>202</v>
      </c>
      <c r="D124" t="s">
        <v>8220</v>
      </c>
      <c r="E124">
        <v>0</v>
      </c>
    </row>
    <row r="125" spans="1:5" x14ac:dyDescent="0.25">
      <c r="A125" t="s">
        <v>8218</v>
      </c>
      <c r="B125">
        <v>328</v>
      </c>
      <c r="D125" t="s">
        <v>8220</v>
      </c>
      <c r="E125">
        <v>11</v>
      </c>
    </row>
    <row r="126" spans="1:5" x14ac:dyDescent="0.25">
      <c r="A126" t="s">
        <v>8218</v>
      </c>
      <c r="B126">
        <v>84</v>
      </c>
      <c r="D126" t="s">
        <v>8220</v>
      </c>
      <c r="E126">
        <v>1</v>
      </c>
    </row>
    <row r="127" spans="1:5" x14ac:dyDescent="0.25">
      <c r="A127" t="s">
        <v>8218</v>
      </c>
      <c r="B127">
        <v>96</v>
      </c>
      <c r="D127" t="s">
        <v>8220</v>
      </c>
      <c r="E127">
        <v>8</v>
      </c>
    </row>
    <row r="128" spans="1:5" x14ac:dyDescent="0.25">
      <c r="A128" t="s">
        <v>8218</v>
      </c>
      <c r="B128">
        <v>223</v>
      </c>
      <c r="D128" t="s">
        <v>8220</v>
      </c>
      <c r="E128">
        <v>5</v>
      </c>
    </row>
    <row r="129" spans="1:5" x14ac:dyDescent="0.25">
      <c r="A129" t="s">
        <v>8218</v>
      </c>
      <c r="B129">
        <v>62</v>
      </c>
      <c r="D129" t="s">
        <v>8220</v>
      </c>
      <c r="E129">
        <v>39</v>
      </c>
    </row>
    <row r="130" spans="1:5" x14ac:dyDescent="0.25">
      <c r="A130" t="s">
        <v>8218</v>
      </c>
      <c r="B130">
        <v>146</v>
      </c>
      <c r="D130" t="s">
        <v>8220</v>
      </c>
      <c r="E130">
        <v>0</v>
      </c>
    </row>
    <row r="131" spans="1:5" x14ac:dyDescent="0.25">
      <c r="A131" t="s">
        <v>8218</v>
      </c>
      <c r="B131">
        <v>235</v>
      </c>
      <c r="D131" t="s">
        <v>8220</v>
      </c>
      <c r="E131">
        <v>0</v>
      </c>
    </row>
    <row r="132" spans="1:5" x14ac:dyDescent="0.25">
      <c r="A132" t="s">
        <v>8218</v>
      </c>
      <c r="B132">
        <v>437</v>
      </c>
      <c r="D132" t="s">
        <v>8220</v>
      </c>
      <c r="E132">
        <v>2</v>
      </c>
    </row>
    <row r="133" spans="1:5" x14ac:dyDescent="0.25">
      <c r="A133" t="s">
        <v>8218</v>
      </c>
      <c r="B133">
        <v>77</v>
      </c>
      <c r="D133" t="s">
        <v>8220</v>
      </c>
      <c r="E133">
        <v>170</v>
      </c>
    </row>
    <row r="134" spans="1:5" x14ac:dyDescent="0.25">
      <c r="A134" t="s">
        <v>8218</v>
      </c>
      <c r="B134">
        <v>108</v>
      </c>
      <c r="D134" t="s">
        <v>8220</v>
      </c>
      <c r="E134">
        <v>5</v>
      </c>
    </row>
    <row r="135" spans="1:5" x14ac:dyDescent="0.25">
      <c r="A135" t="s">
        <v>8218</v>
      </c>
      <c r="B135">
        <v>7</v>
      </c>
      <c r="D135" t="s">
        <v>8220</v>
      </c>
      <c r="E135">
        <v>14</v>
      </c>
    </row>
    <row r="136" spans="1:5" x14ac:dyDescent="0.25">
      <c r="A136" t="s">
        <v>8218</v>
      </c>
      <c r="B136">
        <v>314</v>
      </c>
      <c r="D136" t="s">
        <v>8220</v>
      </c>
      <c r="E136">
        <v>1</v>
      </c>
    </row>
    <row r="137" spans="1:5" x14ac:dyDescent="0.25">
      <c r="A137" t="s">
        <v>8218</v>
      </c>
      <c r="B137">
        <v>188</v>
      </c>
      <c r="D137" t="s">
        <v>8220</v>
      </c>
      <c r="E137">
        <v>0</v>
      </c>
    </row>
    <row r="138" spans="1:5" x14ac:dyDescent="0.25">
      <c r="A138" t="s">
        <v>8218</v>
      </c>
      <c r="B138">
        <v>275</v>
      </c>
      <c r="D138" t="s">
        <v>8220</v>
      </c>
      <c r="E138">
        <v>124</v>
      </c>
    </row>
    <row r="139" spans="1:5" x14ac:dyDescent="0.25">
      <c r="A139" t="s">
        <v>8218</v>
      </c>
      <c r="B139">
        <v>560</v>
      </c>
      <c r="D139" t="s">
        <v>8220</v>
      </c>
      <c r="E139">
        <v>0</v>
      </c>
    </row>
    <row r="140" spans="1:5" x14ac:dyDescent="0.25">
      <c r="A140" t="s">
        <v>8218</v>
      </c>
      <c r="B140">
        <v>688</v>
      </c>
      <c r="D140" t="s">
        <v>8220</v>
      </c>
      <c r="E140">
        <v>0</v>
      </c>
    </row>
    <row r="141" spans="1:5" x14ac:dyDescent="0.25">
      <c r="A141" t="s">
        <v>8218</v>
      </c>
      <c r="B141">
        <v>942</v>
      </c>
      <c r="D141" t="s">
        <v>8220</v>
      </c>
      <c r="E141">
        <v>55</v>
      </c>
    </row>
    <row r="142" spans="1:5" x14ac:dyDescent="0.25">
      <c r="A142" t="s">
        <v>8218</v>
      </c>
      <c r="B142">
        <v>88</v>
      </c>
      <c r="D142" t="s">
        <v>8220</v>
      </c>
      <c r="E142">
        <v>140</v>
      </c>
    </row>
    <row r="143" spans="1:5" x14ac:dyDescent="0.25">
      <c r="A143" t="s">
        <v>8218</v>
      </c>
      <c r="B143">
        <v>220</v>
      </c>
      <c r="D143" t="s">
        <v>8220</v>
      </c>
      <c r="E143">
        <v>21</v>
      </c>
    </row>
    <row r="144" spans="1:5" x14ac:dyDescent="0.25">
      <c r="A144" t="s">
        <v>8218</v>
      </c>
      <c r="B144">
        <v>145</v>
      </c>
      <c r="D144" t="s">
        <v>8220</v>
      </c>
      <c r="E144">
        <v>1</v>
      </c>
    </row>
    <row r="145" spans="1:5" x14ac:dyDescent="0.25">
      <c r="A145" t="s">
        <v>8218</v>
      </c>
      <c r="B145">
        <v>963</v>
      </c>
      <c r="D145" t="s">
        <v>8220</v>
      </c>
      <c r="E145">
        <v>147</v>
      </c>
    </row>
    <row r="146" spans="1:5" x14ac:dyDescent="0.25">
      <c r="A146" t="s">
        <v>8218</v>
      </c>
      <c r="B146">
        <v>91</v>
      </c>
      <c r="D146" t="s">
        <v>8220</v>
      </c>
      <c r="E146">
        <v>11</v>
      </c>
    </row>
    <row r="147" spans="1:5" x14ac:dyDescent="0.25">
      <c r="A147" t="s">
        <v>8218</v>
      </c>
      <c r="B147">
        <v>58</v>
      </c>
      <c r="D147" t="s">
        <v>8220</v>
      </c>
      <c r="E147">
        <v>125</v>
      </c>
    </row>
    <row r="148" spans="1:5" x14ac:dyDescent="0.25">
      <c r="A148" t="s">
        <v>8218</v>
      </c>
      <c r="B148">
        <v>36</v>
      </c>
      <c r="D148" t="s">
        <v>8220</v>
      </c>
      <c r="E148">
        <v>1</v>
      </c>
    </row>
    <row r="149" spans="1:5" x14ac:dyDescent="0.25">
      <c r="A149" t="s">
        <v>8218</v>
      </c>
      <c r="B149">
        <v>165</v>
      </c>
      <c r="D149" t="s">
        <v>8220</v>
      </c>
      <c r="E149">
        <v>0</v>
      </c>
    </row>
    <row r="150" spans="1:5" x14ac:dyDescent="0.25">
      <c r="A150" t="s">
        <v>8218</v>
      </c>
      <c r="B150">
        <v>111</v>
      </c>
      <c r="D150" t="s">
        <v>8220</v>
      </c>
      <c r="E150">
        <v>0</v>
      </c>
    </row>
    <row r="151" spans="1:5" x14ac:dyDescent="0.25">
      <c r="A151" t="s">
        <v>8218</v>
      </c>
      <c r="B151">
        <v>1596</v>
      </c>
      <c r="D151" t="s">
        <v>8220</v>
      </c>
      <c r="E151">
        <v>3</v>
      </c>
    </row>
    <row r="152" spans="1:5" x14ac:dyDescent="0.25">
      <c r="A152" t="s">
        <v>8218</v>
      </c>
      <c r="B152">
        <v>61</v>
      </c>
      <c r="D152" t="s">
        <v>8220</v>
      </c>
      <c r="E152">
        <v>0</v>
      </c>
    </row>
    <row r="153" spans="1:5" x14ac:dyDescent="0.25">
      <c r="A153" t="s">
        <v>8218</v>
      </c>
      <c r="B153">
        <v>287</v>
      </c>
      <c r="D153" t="s">
        <v>8220</v>
      </c>
      <c r="E153">
        <v>0</v>
      </c>
    </row>
    <row r="154" spans="1:5" x14ac:dyDescent="0.25">
      <c r="A154" t="s">
        <v>8218</v>
      </c>
      <c r="B154">
        <v>65</v>
      </c>
      <c r="D154" t="s">
        <v>8220</v>
      </c>
      <c r="E154">
        <v>0</v>
      </c>
    </row>
    <row r="155" spans="1:5" x14ac:dyDescent="0.25">
      <c r="A155" t="s">
        <v>8218</v>
      </c>
      <c r="B155">
        <v>118</v>
      </c>
      <c r="D155" t="s">
        <v>8220</v>
      </c>
      <c r="E155">
        <v>0</v>
      </c>
    </row>
    <row r="156" spans="1:5" x14ac:dyDescent="0.25">
      <c r="A156" t="s">
        <v>8218</v>
      </c>
      <c r="B156">
        <v>113</v>
      </c>
      <c r="D156" t="s">
        <v>8220</v>
      </c>
      <c r="E156">
        <v>3</v>
      </c>
    </row>
    <row r="157" spans="1:5" x14ac:dyDescent="0.25">
      <c r="A157" t="s">
        <v>8218</v>
      </c>
      <c r="B157">
        <v>332</v>
      </c>
      <c r="D157" t="s">
        <v>8220</v>
      </c>
      <c r="E157">
        <v>0</v>
      </c>
    </row>
    <row r="158" spans="1:5" x14ac:dyDescent="0.25">
      <c r="A158" t="s">
        <v>8218</v>
      </c>
      <c r="B158">
        <v>62</v>
      </c>
      <c r="D158" t="s">
        <v>8220</v>
      </c>
      <c r="E158">
        <v>1</v>
      </c>
    </row>
    <row r="159" spans="1:5" x14ac:dyDescent="0.25">
      <c r="A159" t="s">
        <v>8218</v>
      </c>
      <c r="B159">
        <v>951</v>
      </c>
      <c r="D159" t="s">
        <v>8220</v>
      </c>
      <c r="E159">
        <v>3</v>
      </c>
    </row>
    <row r="160" spans="1:5" x14ac:dyDescent="0.25">
      <c r="A160" t="s">
        <v>8218</v>
      </c>
      <c r="B160">
        <v>415</v>
      </c>
      <c r="D160" t="s">
        <v>8220</v>
      </c>
      <c r="E160">
        <v>22</v>
      </c>
    </row>
    <row r="161" spans="1:5" x14ac:dyDescent="0.25">
      <c r="A161" t="s">
        <v>8218</v>
      </c>
      <c r="B161">
        <v>305</v>
      </c>
      <c r="D161" t="s">
        <v>8220</v>
      </c>
      <c r="E161">
        <v>26</v>
      </c>
    </row>
    <row r="162" spans="1:5" x14ac:dyDescent="0.25">
      <c r="A162" t="s">
        <v>8218</v>
      </c>
      <c r="B162">
        <v>2139</v>
      </c>
      <c r="D162" t="s">
        <v>8220</v>
      </c>
      <c r="E162">
        <v>4</v>
      </c>
    </row>
    <row r="163" spans="1:5" x14ac:dyDescent="0.25">
      <c r="A163" t="s">
        <v>8218</v>
      </c>
      <c r="B163">
        <v>79</v>
      </c>
      <c r="D163" t="s">
        <v>8220</v>
      </c>
      <c r="E163">
        <v>0</v>
      </c>
    </row>
    <row r="164" spans="1:5" x14ac:dyDescent="0.25">
      <c r="A164" t="s">
        <v>8218</v>
      </c>
      <c r="B164">
        <v>179</v>
      </c>
      <c r="D164" t="s">
        <v>8220</v>
      </c>
      <c r="E164">
        <v>4</v>
      </c>
    </row>
    <row r="165" spans="1:5" x14ac:dyDescent="0.25">
      <c r="A165" t="s">
        <v>8218</v>
      </c>
      <c r="B165">
        <v>202</v>
      </c>
      <c r="D165" t="s">
        <v>8220</v>
      </c>
      <c r="E165">
        <v>9</v>
      </c>
    </row>
    <row r="166" spans="1:5" x14ac:dyDescent="0.25">
      <c r="A166" t="s">
        <v>8218</v>
      </c>
      <c r="B166">
        <v>760</v>
      </c>
      <c r="D166" t="s">
        <v>8220</v>
      </c>
      <c r="E166">
        <v>5</v>
      </c>
    </row>
    <row r="167" spans="1:5" x14ac:dyDescent="0.25">
      <c r="A167" t="s">
        <v>8218</v>
      </c>
      <c r="B167">
        <v>563</v>
      </c>
      <c r="D167" t="s">
        <v>8220</v>
      </c>
      <c r="E167">
        <v>14</v>
      </c>
    </row>
    <row r="168" spans="1:5" x14ac:dyDescent="0.25">
      <c r="A168" t="s">
        <v>8218</v>
      </c>
      <c r="B168">
        <v>135</v>
      </c>
      <c r="D168" t="s">
        <v>8220</v>
      </c>
      <c r="E168">
        <v>1</v>
      </c>
    </row>
    <row r="169" spans="1:5" x14ac:dyDescent="0.25">
      <c r="A169" t="s">
        <v>8218</v>
      </c>
      <c r="B169">
        <v>290</v>
      </c>
      <c r="D169" t="s">
        <v>8220</v>
      </c>
      <c r="E169">
        <v>10</v>
      </c>
    </row>
    <row r="170" spans="1:5" x14ac:dyDescent="0.25">
      <c r="A170" t="s">
        <v>8218</v>
      </c>
      <c r="B170">
        <v>447</v>
      </c>
      <c r="D170" t="s">
        <v>8220</v>
      </c>
      <c r="E170">
        <v>3</v>
      </c>
    </row>
    <row r="171" spans="1:5" x14ac:dyDescent="0.25">
      <c r="A171" t="s">
        <v>8218</v>
      </c>
      <c r="B171">
        <v>232</v>
      </c>
      <c r="D171" t="s">
        <v>8220</v>
      </c>
      <c r="E171">
        <v>1</v>
      </c>
    </row>
    <row r="172" spans="1:5" x14ac:dyDescent="0.25">
      <c r="A172" t="s">
        <v>8218</v>
      </c>
      <c r="B172">
        <v>168</v>
      </c>
      <c r="D172" t="s">
        <v>8220</v>
      </c>
      <c r="E172">
        <v>0</v>
      </c>
    </row>
    <row r="173" spans="1:5" x14ac:dyDescent="0.25">
      <c r="A173" t="s">
        <v>8218</v>
      </c>
      <c r="B173">
        <v>128</v>
      </c>
      <c r="D173" t="s">
        <v>8220</v>
      </c>
      <c r="E173">
        <v>5</v>
      </c>
    </row>
    <row r="174" spans="1:5" x14ac:dyDescent="0.25">
      <c r="A174" t="s">
        <v>8218</v>
      </c>
      <c r="B174">
        <v>493</v>
      </c>
      <c r="D174" t="s">
        <v>8220</v>
      </c>
      <c r="E174">
        <v>2</v>
      </c>
    </row>
    <row r="175" spans="1:5" x14ac:dyDescent="0.25">
      <c r="A175" t="s">
        <v>8218</v>
      </c>
      <c r="B175">
        <v>131</v>
      </c>
      <c r="D175" t="s">
        <v>8220</v>
      </c>
      <c r="E175">
        <v>68</v>
      </c>
    </row>
    <row r="176" spans="1:5" x14ac:dyDescent="0.25">
      <c r="A176" t="s">
        <v>8218</v>
      </c>
      <c r="B176">
        <v>50</v>
      </c>
      <c r="D176" t="s">
        <v>8220</v>
      </c>
      <c r="E176">
        <v>3</v>
      </c>
    </row>
    <row r="177" spans="1:5" x14ac:dyDescent="0.25">
      <c r="A177" t="s">
        <v>8218</v>
      </c>
      <c r="B177">
        <v>665</v>
      </c>
      <c r="D177" t="s">
        <v>8220</v>
      </c>
      <c r="E177">
        <v>34</v>
      </c>
    </row>
    <row r="178" spans="1:5" x14ac:dyDescent="0.25">
      <c r="A178" t="s">
        <v>8218</v>
      </c>
      <c r="B178">
        <v>129</v>
      </c>
      <c r="D178" t="s">
        <v>8220</v>
      </c>
      <c r="E178">
        <v>0</v>
      </c>
    </row>
    <row r="179" spans="1:5" x14ac:dyDescent="0.25">
      <c r="A179" t="s">
        <v>8218</v>
      </c>
      <c r="B179">
        <v>142</v>
      </c>
      <c r="D179" t="s">
        <v>8220</v>
      </c>
      <c r="E179">
        <v>3</v>
      </c>
    </row>
    <row r="180" spans="1:5" x14ac:dyDescent="0.25">
      <c r="A180" t="s">
        <v>8218</v>
      </c>
      <c r="B180">
        <v>2436</v>
      </c>
      <c r="D180" t="s">
        <v>8220</v>
      </c>
      <c r="E180">
        <v>0</v>
      </c>
    </row>
    <row r="181" spans="1:5" x14ac:dyDescent="0.25">
      <c r="A181" t="s">
        <v>8218</v>
      </c>
      <c r="B181">
        <v>244</v>
      </c>
      <c r="D181" t="s">
        <v>8220</v>
      </c>
      <c r="E181">
        <v>70</v>
      </c>
    </row>
    <row r="182" spans="1:5" x14ac:dyDescent="0.25">
      <c r="A182" t="s">
        <v>8218</v>
      </c>
      <c r="B182">
        <v>298</v>
      </c>
      <c r="D182" t="s">
        <v>8220</v>
      </c>
      <c r="E182">
        <v>1</v>
      </c>
    </row>
    <row r="183" spans="1:5" x14ac:dyDescent="0.25">
      <c r="A183" t="s">
        <v>8218</v>
      </c>
      <c r="B183">
        <v>251</v>
      </c>
      <c r="D183" t="s">
        <v>8220</v>
      </c>
      <c r="E183">
        <v>1</v>
      </c>
    </row>
    <row r="184" spans="1:5" x14ac:dyDescent="0.25">
      <c r="A184" t="s">
        <v>8218</v>
      </c>
      <c r="B184">
        <v>108</v>
      </c>
      <c r="D184" t="s">
        <v>8220</v>
      </c>
      <c r="E184">
        <v>1</v>
      </c>
    </row>
    <row r="185" spans="1:5" x14ac:dyDescent="0.25">
      <c r="A185" t="s">
        <v>8218</v>
      </c>
      <c r="B185">
        <v>82</v>
      </c>
      <c r="D185" t="s">
        <v>8220</v>
      </c>
      <c r="E185">
        <v>2</v>
      </c>
    </row>
    <row r="186" spans="1:5" x14ac:dyDescent="0.25">
      <c r="A186" t="s">
        <v>8218</v>
      </c>
      <c r="B186">
        <v>74</v>
      </c>
      <c r="D186" t="s">
        <v>8220</v>
      </c>
      <c r="E186">
        <v>2</v>
      </c>
    </row>
    <row r="187" spans="1:5" x14ac:dyDescent="0.25">
      <c r="A187" t="s">
        <v>8218</v>
      </c>
      <c r="B187">
        <v>189</v>
      </c>
      <c r="D187" t="s">
        <v>8220</v>
      </c>
      <c r="E187">
        <v>34</v>
      </c>
    </row>
    <row r="188" spans="1:5" x14ac:dyDescent="0.25">
      <c r="A188" t="s">
        <v>8218</v>
      </c>
      <c r="B188">
        <v>80</v>
      </c>
      <c r="D188" t="s">
        <v>8220</v>
      </c>
      <c r="E188">
        <v>2</v>
      </c>
    </row>
    <row r="189" spans="1:5" x14ac:dyDescent="0.25">
      <c r="A189" t="s">
        <v>8218</v>
      </c>
      <c r="B189">
        <v>576</v>
      </c>
      <c r="D189" t="s">
        <v>8220</v>
      </c>
      <c r="E189">
        <v>0</v>
      </c>
    </row>
    <row r="190" spans="1:5" x14ac:dyDescent="0.25">
      <c r="A190" t="s">
        <v>8218</v>
      </c>
      <c r="B190">
        <v>202</v>
      </c>
      <c r="D190" t="s">
        <v>8220</v>
      </c>
      <c r="E190">
        <v>1</v>
      </c>
    </row>
    <row r="191" spans="1:5" x14ac:dyDescent="0.25">
      <c r="A191" t="s">
        <v>8218</v>
      </c>
      <c r="B191">
        <v>238</v>
      </c>
      <c r="D191" t="s">
        <v>8220</v>
      </c>
      <c r="E191">
        <v>8</v>
      </c>
    </row>
    <row r="192" spans="1:5" x14ac:dyDescent="0.25">
      <c r="A192" t="s">
        <v>8218</v>
      </c>
      <c r="B192">
        <v>36</v>
      </c>
      <c r="D192" t="s">
        <v>8220</v>
      </c>
      <c r="E192">
        <v>4</v>
      </c>
    </row>
    <row r="193" spans="1:5" x14ac:dyDescent="0.25">
      <c r="A193" t="s">
        <v>8218</v>
      </c>
      <c r="B193">
        <v>150</v>
      </c>
      <c r="D193" t="s">
        <v>8220</v>
      </c>
      <c r="E193">
        <v>28</v>
      </c>
    </row>
    <row r="194" spans="1:5" x14ac:dyDescent="0.25">
      <c r="A194" t="s">
        <v>8218</v>
      </c>
      <c r="B194">
        <v>146</v>
      </c>
      <c r="D194" t="s">
        <v>8220</v>
      </c>
      <c r="E194">
        <v>0</v>
      </c>
    </row>
    <row r="195" spans="1:5" x14ac:dyDescent="0.25">
      <c r="A195" t="s">
        <v>8218</v>
      </c>
      <c r="B195">
        <v>222</v>
      </c>
      <c r="D195" t="s">
        <v>8220</v>
      </c>
      <c r="E195">
        <v>6</v>
      </c>
    </row>
    <row r="196" spans="1:5" x14ac:dyDescent="0.25">
      <c r="A196" t="s">
        <v>8218</v>
      </c>
      <c r="B196">
        <v>120</v>
      </c>
      <c r="D196" t="s">
        <v>8220</v>
      </c>
      <c r="E196">
        <v>22</v>
      </c>
    </row>
    <row r="197" spans="1:5" x14ac:dyDescent="0.25">
      <c r="A197" t="s">
        <v>8218</v>
      </c>
      <c r="B197">
        <v>126</v>
      </c>
      <c r="D197" t="s">
        <v>8220</v>
      </c>
      <c r="E197">
        <v>0</v>
      </c>
    </row>
    <row r="198" spans="1:5" x14ac:dyDescent="0.25">
      <c r="A198" t="s">
        <v>8218</v>
      </c>
      <c r="B198">
        <v>158</v>
      </c>
      <c r="D198" t="s">
        <v>8220</v>
      </c>
      <c r="E198">
        <v>1</v>
      </c>
    </row>
    <row r="199" spans="1:5" x14ac:dyDescent="0.25">
      <c r="A199" t="s">
        <v>8218</v>
      </c>
      <c r="B199">
        <v>316</v>
      </c>
      <c r="D199" t="s">
        <v>8220</v>
      </c>
      <c r="E199">
        <v>20</v>
      </c>
    </row>
    <row r="200" spans="1:5" x14ac:dyDescent="0.25">
      <c r="A200" t="s">
        <v>8218</v>
      </c>
      <c r="B200">
        <v>284</v>
      </c>
      <c r="D200" t="s">
        <v>8220</v>
      </c>
      <c r="E200">
        <v>0</v>
      </c>
    </row>
    <row r="201" spans="1:5" x14ac:dyDescent="0.25">
      <c r="A201" t="s">
        <v>8218</v>
      </c>
      <c r="B201">
        <v>51</v>
      </c>
      <c r="D201" t="s">
        <v>8220</v>
      </c>
      <c r="E201">
        <v>1</v>
      </c>
    </row>
    <row r="202" spans="1:5" x14ac:dyDescent="0.25">
      <c r="A202" t="s">
        <v>8218</v>
      </c>
      <c r="B202">
        <v>158</v>
      </c>
      <c r="D202" t="s">
        <v>8220</v>
      </c>
      <c r="E202">
        <v>3</v>
      </c>
    </row>
    <row r="203" spans="1:5" x14ac:dyDescent="0.25">
      <c r="A203" t="s">
        <v>8218</v>
      </c>
      <c r="B203">
        <v>337</v>
      </c>
      <c r="D203" t="s">
        <v>8220</v>
      </c>
      <c r="E203">
        <v>2</v>
      </c>
    </row>
    <row r="204" spans="1:5" x14ac:dyDescent="0.25">
      <c r="A204" t="s">
        <v>8218</v>
      </c>
      <c r="B204">
        <v>186</v>
      </c>
      <c r="D204" t="s">
        <v>8220</v>
      </c>
      <c r="E204">
        <v>0</v>
      </c>
    </row>
    <row r="205" spans="1:5" x14ac:dyDescent="0.25">
      <c r="A205" t="s">
        <v>8218</v>
      </c>
      <c r="B205">
        <v>58</v>
      </c>
      <c r="D205" t="s">
        <v>8220</v>
      </c>
      <c r="E205">
        <v>2</v>
      </c>
    </row>
    <row r="206" spans="1:5" x14ac:dyDescent="0.25">
      <c r="A206" t="s">
        <v>8218</v>
      </c>
      <c r="B206">
        <v>82</v>
      </c>
      <c r="D206" t="s">
        <v>8220</v>
      </c>
      <c r="E206">
        <v>1</v>
      </c>
    </row>
    <row r="207" spans="1:5" x14ac:dyDescent="0.25">
      <c r="A207" t="s">
        <v>8218</v>
      </c>
      <c r="B207">
        <v>736</v>
      </c>
      <c r="D207" t="s">
        <v>8220</v>
      </c>
      <c r="E207">
        <v>0</v>
      </c>
    </row>
    <row r="208" spans="1:5" x14ac:dyDescent="0.25">
      <c r="A208" t="s">
        <v>8218</v>
      </c>
      <c r="B208">
        <v>1151</v>
      </c>
      <c r="D208" t="s">
        <v>8220</v>
      </c>
      <c r="E208">
        <v>1</v>
      </c>
    </row>
    <row r="209" spans="1:5" x14ac:dyDescent="0.25">
      <c r="A209" t="s">
        <v>8218</v>
      </c>
      <c r="B209">
        <v>34</v>
      </c>
      <c r="D209" t="s">
        <v>8220</v>
      </c>
      <c r="E209">
        <v>0</v>
      </c>
    </row>
    <row r="210" spans="1:5" x14ac:dyDescent="0.25">
      <c r="A210" t="s">
        <v>8218</v>
      </c>
      <c r="B210">
        <v>498</v>
      </c>
      <c r="D210" t="s">
        <v>8220</v>
      </c>
      <c r="E210">
        <v>5</v>
      </c>
    </row>
    <row r="211" spans="1:5" x14ac:dyDescent="0.25">
      <c r="A211" t="s">
        <v>8218</v>
      </c>
      <c r="B211">
        <v>167</v>
      </c>
      <c r="D211" t="s">
        <v>8220</v>
      </c>
      <c r="E211">
        <v>1</v>
      </c>
    </row>
    <row r="212" spans="1:5" x14ac:dyDescent="0.25">
      <c r="A212" t="s">
        <v>8218</v>
      </c>
      <c r="B212">
        <v>340</v>
      </c>
      <c r="D212" t="s">
        <v>8220</v>
      </c>
      <c r="E212">
        <v>1</v>
      </c>
    </row>
    <row r="213" spans="1:5" x14ac:dyDescent="0.25">
      <c r="A213" t="s">
        <v>8218</v>
      </c>
      <c r="B213">
        <v>438</v>
      </c>
      <c r="D213" t="s">
        <v>8220</v>
      </c>
      <c r="E213">
        <v>2</v>
      </c>
    </row>
    <row r="214" spans="1:5" x14ac:dyDescent="0.25">
      <c r="A214" t="s">
        <v>8218</v>
      </c>
      <c r="B214">
        <v>555</v>
      </c>
      <c r="D214" t="s">
        <v>8220</v>
      </c>
      <c r="E214">
        <v>0</v>
      </c>
    </row>
    <row r="215" spans="1:5" x14ac:dyDescent="0.25">
      <c r="A215" t="s">
        <v>8218</v>
      </c>
      <c r="B215">
        <v>266</v>
      </c>
      <c r="D215" t="s">
        <v>8220</v>
      </c>
      <c r="E215">
        <v>9</v>
      </c>
    </row>
    <row r="216" spans="1:5" x14ac:dyDescent="0.25">
      <c r="A216" t="s">
        <v>8218</v>
      </c>
      <c r="B216">
        <v>69</v>
      </c>
      <c r="D216" t="s">
        <v>8220</v>
      </c>
      <c r="E216">
        <v>4</v>
      </c>
    </row>
    <row r="217" spans="1:5" x14ac:dyDescent="0.25">
      <c r="A217" t="s">
        <v>8218</v>
      </c>
      <c r="B217">
        <v>80</v>
      </c>
      <c r="D217" t="s">
        <v>8220</v>
      </c>
      <c r="E217">
        <v>4</v>
      </c>
    </row>
    <row r="218" spans="1:5" x14ac:dyDescent="0.25">
      <c r="A218" t="s">
        <v>8218</v>
      </c>
      <c r="B218">
        <v>493</v>
      </c>
      <c r="D218" t="s">
        <v>8220</v>
      </c>
      <c r="E218">
        <v>1</v>
      </c>
    </row>
    <row r="219" spans="1:5" x14ac:dyDescent="0.25">
      <c r="A219" t="s">
        <v>8218</v>
      </c>
      <c r="B219">
        <v>31</v>
      </c>
      <c r="D219" t="s">
        <v>8220</v>
      </c>
      <c r="E219">
        <v>1</v>
      </c>
    </row>
    <row r="220" spans="1:5" x14ac:dyDescent="0.25">
      <c r="A220" t="s">
        <v>8218</v>
      </c>
      <c r="B220">
        <v>236</v>
      </c>
      <c r="D220" t="s">
        <v>8220</v>
      </c>
      <c r="E220">
        <v>7</v>
      </c>
    </row>
    <row r="221" spans="1:5" x14ac:dyDescent="0.25">
      <c r="A221" t="s">
        <v>8218</v>
      </c>
      <c r="B221">
        <v>89</v>
      </c>
      <c r="D221" t="s">
        <v>8220</v>
      </c>
      <c r="E221">
        <v>5</v>
      </c>
    </row>
    <row r="222" spans="1:5" x14ac:dyDescent="0.25">
      <c r="A222" t="s">
        <v>8218</v>
      </c>
      <c r="B222">
        <v>299</v>
      </c>
      <c r="D222" t="s">
        <v>8220</v>
      </c>
      <c r="E222">
        <v>1</v>
      </c>
    </row>
    <row r="223" spans="1:5" x14ac:dyDescent="0.25">
      <c r="A223" t="s">
        <v>8218</v>
      </c>
      <c r="B223">
        <v>55</v>
      </c>
      <c r="D223" t="s">
        <v>8220</v>
      </c>
      <c r="E223">
        <v>0</v>
      </c>
    </row>
    <row r="224" spans="1:5" x14ac:dyDescent="0.25">
      <c r="A224" t="s">
        <v>8218</v>
      </c>
      <c r="B224">
        <v>325</v>
      </c>
      <c r="D224" t="s">
        <v>8220</v>
      </c>
      <c r="E224">
        <v>0</v>
      </c>
    </row>
    <row r="225" spans="1:5" x14ac:dyDescent="0.25">
      <c r="A225" t="s">
        <v>8218</v>
      </c>
      <c r="B225">
        <v>524</v>
      </c>
      <c r="D225" t="s">
        <v>8220</v>
      </c>
      <c r="E225">
        <v>1</v>
      </c>
    </row>
    <row r="226" spans="1:5" x14ac:dyDescent="0.25">
      <c r="A226" t="s">
        <v>8218</v>
      </c>
      <c r="B226">
        <v>285</v>
      </c>
      <c r="D226" t="s">
        <v>8220</v>
      </c>
      <c r="E226">
        <v>2</v>
      </c>
    </row>
    <row r="227" spans="1:5" x14ac:dyDescent="0.25">
      <c r="A227" t="s">
        <v>8218</v>
      </c>
      <c r="B227">
        <v>179</v>
      </c>
      <c r="D227" t="s">
        <v>8220</v>
      </c>
      <c r="E227">
        <v>0</v>
      </c>
    </row>
    <row r="228" spans="1:5" x14ac:dyDescent="0.25">
      <c r="A228" t="s">
        <v>8218</v>
      </c>
      <c r="B228">
        <v>188</v>
      </c>
      <c r="D228" t="s">
        <v>8220</v>
      </c>
      <c r="E228">
        <v>4</v>
      </c>
    </row>
    <row r="229" spans="1:5" x14ac:dyDescent="0.25">
      <c r="A229" t="s">
        <v>8218</v>
      </c>
      <c r="B229">
        <v>379</v>
      </c>
      <c r="D229" t="s">
        <v>8220</v>
      </c>
      <c r="E229">
        <v>7</v>
      </c>
    </row>
    <row r="230" spans="1:5" x14ac:dyDescent="0.25">
      <c r="A230" t="s">
        <v>8218</v>
      </c>
      <c r="B230">
        <v>119</v>
      </c>
      <c r="D230" t="s">
        <v>8220</v>
      </c>
      <c r="E230">
        <v>2</v>
      </c>
    </row>
    <row r="231" spans="1:5" x14ac:dyDescent="0.25">
      <c r="A231" t="s">
        <v>8218</v>
      </c>
      <c r="B231">
        <v>167</v>
      </c>
      <c r="D231" t="s">
        <v>8220</v>
      </c>
      <c r="E231">
        <v>1</v>
      </c>
    </row>
    <row r="232" spans="1:5" x14ac:dyDescent="0.25">
      <c r="A232" t="s">
        <v>8218</v>
      </c>
      <c r="B232">
        <v>221</v>
      </c>
      <c r="D232" t="s">
        <v>8220</v>
      </c>
      <c r="E232">
        <v>9</v>
      </c>
    </row>
    <row r="233" spans="1:5" x14ac:dyDescent="0.25">
      <c r="A233" t="s">
        <v>8218</v>
      </c>
      <c r="B233">
        <v>964</v>
      </c>
      <c r="D233" t="s">
        <v>8220</v>
      </c>
      <c r="E233">
        <v>2</v>
      </c>
    </row>
    <row r="234" spans="1:5" x14ac:dyDescent="0.25">
      <c r="A234" t="s">
        <v>8218</v>
      </c>
      <c r="B234">
        <v>286</v>
      </c>
      <c r="D234" t="s">
        <v>8220</v>
      </c>
      <c r="E234">
        <v>1</v>
      </c>
    </row>
    <row r="235" spans="1:5" x14ac:dyDescent="0.25">
      <c r="A235" t="s">
        <v>8218</v>
      </c>
      <c r="B235">
        <v>613</v>
      </c>
      <c r="D235" t="s">
        <v>8220</v>
      </c>
      <c r="E235">
        <v>7</v>
      </c>
    </row>
    <row r="236" spans="1:5" x14ac:dyDescent="0.25">
      <c r="A236" t="s">
        <v>8218</v>
      </c>
      <c r="B236">
        <v>29</v>
      </c>
      <c r="D236" t="s">
        <v>8220</v>
      </c>
      <c r="E236">
        <v>2</v>
      </c>
    </row>
    <row r="237" spans="1:5" x14ac:dyDescent="0.25">
      <c r="A237" t="s">
        <v>8218</v>
      </c>
      <c r="B237">
        <v>165</v>
      </c>
      <c r="D237" t="s">
        <v>8220</v>
      </c>
      <c r="E237">
        <v>8</v>
      </c>
    </row>
    <row r="238" spans="1:5" x14ac:dyDescent="0.25">
      <c r="A238" t="s">
        <v>8218</v>
      </c>
      <c r="B238">
        <v>97</v>
      </c>
      <c r="D238" t="s">
        <v>8220</v>
      </c>
      <c r="E238">
        <v>2</v>
      </c>
    </row>
    <row r="239" spans="1:5" x14ac:dyDescent="0.25">
      <c r="A239" t="s">
        <v>8218</v>
      </c>
      <c r="B239">
        <v>303</v>
      </c>
      <c r="D239" t="s">
        <v>8220</v>
      </c>
      <c r="E239">
        <v>2</v>
      </c>
    </row>
    <row r="240" spans="1:5" x14ac:dyDescent="0.25">
      <c r="A240" t="s">
        <v>8218</v>
      </c>
      <c r="B240">
        <v>267</v>
      </c>
      <c r="D240" t="s">
        <v>8220</v>
      </c>
      <c r="E240">
        <v>7</v>
      </c>
    </row>
    <row r="241" spans="1:5" x14ac:dyDescent="0.25">
      <c r="A241" t="s">
        <v>8218</v>
      </c>
      <c r="B241">
        <v>302</v>
      </c>
      <c r="D241" t="s">
        <v>8220</v>
      </c>
      <c r="E241">
        <v>2</v>
      </c>
    </row>
    <row r="242" spans="1:5" x14ac:dyDescent="0.25">
      <c r="A242" t="s">
        <v>8218</v>
      </c>
      <c r="B242">
        <v>87</v>
      </c>
      <c r="D242" t="s">
        <v>8220</v>
      </c>
      <c r="E242">
        <v>18</v>
      </c>
    </row>
    <row r="243" spans="1:5" x14ac:dyDescent="0.25">
      <c r="A243" t="s">
        <v>8218</v>
      </c>
      <c r="B243">
        <v>354</v>
      </c>
      <c r="D243" t="s">
        <v>8220</v>
      </c>
      <c r="E243">
        <v>9</v>
      </c>
    </row>
    <row r="244" spans="1:5" x14ac:dyDescent="0.25">
      <c r="A244" t="s">
        <v>8218</v>
      </c>
      <c r="B244">
        <v>86</v>
      </c>
      <c r="D244" t="s">
        <v>8220</v>
      </c>
      <c r="E244">
        <v>4</v>
      </c>
    </row>
    <row r="245" spans="1:5" x14ac:dyDescent="0.25">
      <c r="A245" t="s">
        <v>8218</v>
      </c>
      <c r="B245">
        <v>26</v>
      </c>
      <c r="D245" t="s">
        <v>8220</v>
      </c>
      <c r="E245">
        <v>7</v>
      </c>
    </row>
    <row r="246" spans="1:5" x14ac:dyDescent="0.25">
      <c r="A246" t="s">
        <v>8218</v>
      </c>
      <c r="B246">
        <v>113</v>
      </c>
      <c r="D246" t="s">
        <v>8220</v>
      </c>
      <c r="E246">
        <v>29</v>
      </c>
    </row>
    <row r="247" spans="1:5" x14ac:dyDescent="0.25">
      <c r="A247" t="s">
        <v>8218</v>
      </c>
      <c r="B247">
        <v>65</v>
      </c>
      <c r="D247" t="s">
        <v>8220</v>
      </c>
      <c r="E247">
        <v>12</v>
      </c>
    </row>
    <row r="248" spans="1:5" x14ac:dyDescent="0.25">
      <c r="A248" t="s">
        <v>8218</v>
      </c>
      <c r="B248">
        <v>134</v>
      </c>
      <c r="D248" t="s">
        <v>8220</v>
      </c>
      <c r="E248">
        <v>4</v>
      </c>
    </row>
    <row r="249" spans="1:5" x14ac:dyDescent="0.25">
      <c r="A249" t="s">
        <v>8218</v>
      </c>
      <c r="B249">
        <v>119</v>
      </c>
      <c r="D249" t="s">
        <v>8220</v>
      </c>
      <c r="E249">
        <v>28</v>
      </c>
    </row>
    <row r="250" spans="1:5" x14ac:dyDescent="0.25">
      <c r="A250" t="s">
        <v>8218</v>
      </c>
      <c r="B250">
        <v>159</v>
      </c>
      <c r="D250" t="s">
        <v>8220</v>
      </c>
      <c r="E250">
        <v>25</v>
      </c>
    </row>
    <row r="251" spans="1:5" x14ac:dyDescent="0.25">
      <c r="A251" t="s">
        <v>8218</v>
      </c>
      <c r="B251">
        <v>167</v>
      </c>
      <c r="D251" t="s">
        <v>8220</v>
      </c>
      <c r="E251">
        <v>28</v>
      </c>
    </row>
    <row r="252" spans="1:5" x14ac:dyDescent="0.25">
      <c r="A252" t="s">
        <v>8218</v>
      </c>
      <c r="B252">
        <v>43</v>
      </c>
      <c r="D252" t="s">
        <v>8220</v>
      </c>
      <c r="E252">
        <v>310</v>
      </c>
    </row>
    <row r="253" spans="1:5" x14ac:dyDescent="0.25">
      <c r="A253" t="s">
        <v>8218</v>
      </c>
      <c r="B253">
        <v>1062</v>
      </c>
      <c r="D253" t="s">
        <v>8220</v>
      </c>
      <c r="E253">
        <v>15</v>
      </c>
    </row>
    <row r="254" spans="1:5" x14ac:dyDescent="0.25">
      <c r="A254" t="s">
        <v>8218</v>
      </c>
      <c r="B254">
        <v>9</v>
      </c>
      <c r="D254" t="s">
        <v>8220</v>
      </c>
      <c r="E254">
        <v>215</v>
      </c>
    </row>
    <row r="255" spans="1:5" x14ac:dyDescent="0.25">
      <c r="A255" t="s">
        <v>8218</v>
      </c>
      <c r="B255">
        <v>89</v>
      </c>
      <c r="D255" t="s">
        <v>8220</v>
      </c>
      <c r="E255">
        <v>3</v>
      </c>
    </row>
    <row r="256" spans="1:5" x14ac:dyDescent="0.25">
      <c r="A256" t="s">
        <v>8218</v>
      </c>
      <c r="B256">
        <v>174</v>
      </c>
      <c r="D256" t="s">
        <v>8220</v>
      </c>
      <c r="E256">
        <v>2</v>
      </c>
    </row>
    <row r="257" spans="1:5" x14ac:dyDescent="0.25">
      <c r="A257" t="s">
        <v>8218</v>
      </c>
      <c r="B257">
        <v>14</v>
      </c>
      <c r="D257" t="s">
        <v>8220</v>
      </c>
      <c r="E257">
        <v>26</v>
      </c>
    </row>
    <row r="258" spans="1:5" x14ac:dyDescent="0.25">
      <c r="A258" t="s">
        <v>8218</v>
      </c>
      <c r="B258">
        <v>48</v>
      </c>
      <c r="D258" t="s">
        <v>8220</v>
      </c>
      <c r="E258">
        <v>24</v>
      </c>
    </row>
    <row r="259" spans="1:5" x14ac:dyDescent="0.25">
      <c r="A259" t="s">
        <v>8218</v>
      </c>
      <c r="B259">
        <v>133</v>
      </c>
      <c r="D259" t="s">
        <v>8220</v>
      </c>
      <c r="E259">
        <v>96</v>
      </c>
    </row>
    <row r="260" spans="1:5" x14ac:dyDescent="0.25">
      <c r="A260" t="s">
        <v>8218</v>
      </c>
      <c r="B260">
        <v>83</v>
      </c>
      <c r="D260" t="s">
        <v>8220</v>
      </c>
      <c r="E260">
        <v>17</v>
      </c>
    </row>
    <row r="261" spans="1:5" x14ac:dyDescent="0.25">
      <c r="A261" t="s">
        <v>8218</v>
      </c>
      <c r="B261">
        <v>149</v>
      </c>
      <c r="D261" t="s">
        <v>8220</v>
      </c>
      <c r="E261">
        <v>94</v>
      </c>
    </row>
    <row r="262" spans="1:5" x14ac:dyDescent="0.25">
      <c r="A262" t="s">
        <v>8218</v>
      </c>
      <c r="B262">
        <v>49</v>
      </c>
      <c r="D262" t="s">
        <v>8220</v>
      </c>
      <c r="E262">
        <v>129</v>
      </c>
    </row>
    <row r="263" spans="1:5" x14ac:dyDescent="0.25">
      <c r="A263" t="s">
        <v>8218</v>
      </c>
      <c r="B263">
        <v>251</v>
      </c>
      <c r="D263" t="s">
        <v>8220</v>
      </c>
      <c r="E263">
        <v>1</v>
      </c>
    </row>
    <row r="264" spans="1:5" x14ac:dyDescent="0.25">
      <c r="A264" t="s">
        <v>8218</v>
      </c>
      <c r="B264">
        <v>22</v>
      </c>
      <c r="D264" t="s">
        <v>8220</v>
      </c>
      <c r="E264">
        <v>4</v>
      </c>
    </row>
    <row r="265" spans="1:5" x14ac:dyDescent="0.25">
      <c r="A265" t="s">
        <v>8218</v>
      </c>
      <c r="B265">
        <v>48</v>
      </c>
      <c r="D265" t="s">
        <v>8220</v>
      </c>
      <c r="E265">
        <v>3</v>
      </c>
    </row>
    <row r="266" spans="1:5" x14ac:dyDescent="0.25">
      <c r="A266" t="s">
        <v>8218</v>
      </c>
      <c r="B266">
        <v>383</v>
      </c>
      <c r="D266" t="s">
        <v>8220</v>
      </c>
      <c r="E266">
        <v>135</v>
      </c>
    </row>
    <row r="267" spans="1:5" x14ac:dyDescent="0.25">
      <c r="A267" t="s">
        <v>8218</v>
      </c>
      <c r="B267">
        <v>237</v>
      </c>
      <c r="D267" t="s">
        <v>8220</v>
      </c>
      <c r="E267">
        <v>10</v>
      </c>
    </row>
    <row r="268" spans="1:5" x14ac:dyDescent="0.25">
      <c r="A268" t="s">
        <v>8218</v>
      </c>
      <c r="B268">
        <v>13</v>
      </c>
      <c r="D268" t="s">
        <v>8220</v>
      </c>
      <c r="E268">
        <v>0</v>
      </c>
    </row>
    <row r="269" spans="1:5" x14ac:dyDescent="0.25">
      <c r="A269" t="s">
        <v>8218</v>
      </c>
      <c r="B269">
        <v>562</v>
      </c>
      <c r="D269" t="s">
        <v>8220</v>
      </c>
      <c r="E269">
        <v>6</v>
      </c>
    </row>
    <row r="270" spans="1:5" x14ac:dyDescent="0.25">
      <c r="A270" t="s">
        <v>8218</v>
      </c>
      <c r="B270">
        <v>71</v>
      </c>
      <c r="D270" t="s">
        <v>8220</v>
      </c>
      <c r="E270">
        <v>36</v>
      </c>
    </row>
    <row r="271" spans="1:5" x14ac:dyDescent="0.25">
      <c r="A271" t="s">
        <v>8218</v>
      </c>
      <c r="B271">
        <v>1510</v>
      </c>
      <c r="D271" t="s">
        <v>8220</v>
      </c>
      <c r="E271">
        <v>336</v>
      </c>
    </row>
    <row r="272" spans="1:5" x14ac:dyDescent="0.25">
      <c r="A272" t="s">
        <v>8218</v>
      </c>
      <c r="B272">
        <v>14</v>
      </c>
      <c r="D272" t="s">
        <v>8220</v>
      </c>
      <c r="E272">
        <v>34</v>
      </c>
    </row>
    <row r="273" spans="1:5" x14ac:dyDescent="0.25">
      <c r="A273" t="s">
        <v>8218</v>
      </c>
      <c r="B273">
        <v>193</v>
      </c>
      <c r="D273" t="s">
        <v>8220</v>
      </c>
      <c r="E273">
        <v>10</v>
      </c>
    </row>
    <row r="274" spans="1:5" x14ac:dyDescent="0.25">
      <c r="A274" t="s">
        <v>8218</v>
      </c>
      <c r="B274">
        <v>206</v>
      </c>
      <c r="D274" t="s">
        <v>8220</v>
      </c>
      <c r="E274">
        <v>201</v>
      </c>
    </row>
    <row r="275" spans="1:5" x14ac:dyDescent="0.25">
      <c r="A275" t="s">
        <v>8218</v>
      </c>
      <c r="B275">
        <v>351</v>
      </c>
      <c r="D275" t="s">
        <v>8220</v>
      </c>
      <c r="E275">
        <v>296</v>
      </c>
    </row>
    <row r="276" spans="1:5" x14ac:dyDescent="0.25">
      <c r="A276" t="s">
        <v>8218</v>
      </c>
      <c r="B276">
        <v>50</v>
      </c>
      <c r="D276" t="s">
        <v>8220</v>
      </c>
      <c r="E276">
        <v>7</v>
      </c>
    </row>
    <row r="277" spans="1:5" x14ac:dyDescent="0.25">
      <c r="A277" t="s">
        <v>8218</v>
      </c>
      <c r="B277">
        <v>184</v>
      </c>
      <c r="D277" t="s">
        <v>8220</v>
      </c>
      <c r="E277">
        <v>7</v>
      </c>
    </row>
    <row r="278" spans="1:5" x14ac:dyDescent="0.25">
      <c r="A278" t="s">
        <v>8218</v>
      </c>
      <c r="B278">
        <v>196</v>
      </c>
      <c r="D278" t="s">
        <v>8220</v>
      </c>
      <c r="E278">
        <v>1</v>
      </c>
    </row>
    <row r="279" spans="1:5" x14ac:dyDescent="0.25">
      <c r="A279" t="s">
        <v>8218</v>
      </c>
      <c r="B279">
        <v>229</v>
      </c>
      <c r="D279" t="s">
        <v>8220</v>
      </c>
      <c r="E279">
        <v>114</v>
      </c>
    </row>
    <row r="280" spans="1:5" x14ac:dyDescent="0.25">
      <c r="A280" t="s">
        <v>8218</v>
      </c>
      <c r="B280">
        <v>67</v>
      </c>
      <c r="D280" t="s">
        <v>8220</v>
      </c>
      <c r="E280">
        <v>29</v>
      </c>
    </row>
    <row r="281" spans="1:5" x14ac:dyDescent="0.25">
      <c r="A281" t="s">
        <v>8218</v>
      </c>
      <c r="B281">
        <v>95</v>
      </c>
      <c r="D281" t="s">
        <v>8220</v>
      </c>
      <c r="E281">
        <v>890</v>
      </c>
    </row>
    <row r="282" spans="1:5" x14ac:dyDescent="0.25">
      <c r="A282" t="s">
        <v>8218</v>
      </c>
      <c r="B282">
        <v>62</v>
      </c>
      <c r="D282" t="s">
        <v>8220</v>
      </c>
      <c r="E282">
        <v>31</v>
      </c>
    </row>
    <row r="283" spans="1:5" x14ac:dyDescent="0.25">
      <c r="A283" t="s">
        <v>8218</v>
      </c>
      <c r="B283">
        <v>73</v>
      </c>
      <c r="D283" t="s">
        <v>8220</v>
      </c>
      <c r="E283">
        <v>21</v>
      </c>
    </row>
    <row r="284" spans="1:5" x14ac:dyDescent="0.25">
      <c r="A284" t="s">
        <v>8218</v>
      </c>
      <c r="B284">
        <v>43</v>
      </c>
      <c r="D284" t="s">
        <v>8220</v>
      </c>
      <c r="E284">
        <v>37</v>
      </c>
    </row>
    <row r="285" spans="1:5" x14ac:dyDescent="0.25">
      <c r="A285" t="s">
        <v>8218</v>
      </c>
      <c r="B285">
        <v>70</v>
      </c>
      <c r="D285" t="s">
        <v>8220</v>
      </c>
      <c r="E285">
        <v>7</v>
      </c>
    </row>
    <row r="286" spans="1:5" x14ac:dyDescent="0.25">
      <c r="A286" t="s">
        <v>8218</v>
      </c>
      <c r="B286">
        <v>271</v>
      </c>
      <c r="D286" t="s">
        <v>8220</v>
      </c>
      <c r="E286">
        <v>4</v>
      </c>
    </row>
    <row r="287" spans="1:5" x14ac:dyDescent="0.25">
      <c r="A287" t="s">
        <v>8218</v>
      </c>
      <c r="B287">
        <v>55</v>
      </c>
      <c r="D287" t="s">
        <v>8220</v>
      </c>
      <c r="E287">
        <v>5</v>
      </c>
    </row>
    <row r="288" spans="1:5" x14ac:dyDescent="0.25">
      <c r="A288" t="s">
        <v>8218</v>
      </c>
      <c r="B288">
        <v>35</v>
      </c>
      <c r="D288" t="s">
        <v>8220</v>
      </c>
      <c r="E288">
        <v>0</v>
      </c>
    </row>
    <row r="289" spans="1:5" x14ac:dyDescent="0.25">
      <c r="A289" t="s">
        <v>8218</v>
      </c>
      <c r="B289">
        <v>22</v>
      </c>
      <c r="D289" t="s">
        <v>8220</v>
      </c>
      <c r="E289">
        <v>456</v>
      </c>
    </row>
    <row r="290" spans="1:5" x14ac:dyDescent="0.25">
      <c r="A290" t="s">
        <v>8218</v>
      </c>
      <c r="B290">
        <v>38</v>
      </c>
      <c r="D290" t="s">
        <v>8220</v>
      </c>
      <c r="E290">
        <v>369</v>
      </c>
    </row>
    <row r="291" spans="1:5" x14ac:dyDescent="0.25">
      <c r="A291" t="s">
        <v>8218</v>
      </c>
      <c r="B291">
        <v>15</v>
      </c>
      <c r="D291" t="s">
        <v>8220</v>
      </c>
      <c r="E291">
        <v>2</v>
      </c>
    </row>
    <row r="292" spans="1:5" x14ac:dyDescent="0.25">
      <c r="A292" t="s">
        <v>8218</v>
      </c>
      <c r="B292">
        <v>7</v>
      </c>
      <c r="D292" t="s">
        <v>8220</v>
      </c>
      <c r="E292">
        <v>0</v>
      </c>
    </row>
    <row r="293" spans="1:5" x14ac:dyDescent="0.25">
      <c r="A293" t="s">
        <v>8218</v>
      </c>
      <c r="B293">
        <v>241</v>
      </c>
      <c r="D293" t="s">
        <v>8220</v>
      </c>
      <c r="E293">
        <v>338</v>
      </c>
    </row>
    <row r="294" spans="1:5" x14ac:dyDescent="0.25">
      <c r="A294" t="s">
        <v>8218</v>
      </c>
      <c r="B294">
        <v>55</v>
      </c>
      <c r="D294" t="s">
        <v>8220</v>
      </c>
      <c r="E294">
        <v>4</v>
      </c>
    </row>
    <row r="295" spans="1:5" x14ac:dyDescent="0.25">
      <c r="A295" t="s">
        <v>8218</v>
      </c>
      <c r="B295">
        <v>171</v>
      </c>
      <c r="D295" t="s">
        <v>8220</v>
      </c>
      <c r="E295">
        <v>1</v>
      </c>
    </row>
    <row r="296" spans="1:5" x14ac:dyDescent="0.25">
      <c r="A296" t="s">
        <v>8218</v>
      </c>
      <c r="B296">
        <v>208</v>
      </c>
      <c r="D296" t="s">
        <v>8220</v>
      </c>
      <c r="E296">
        <v>28</v>
      </c>
    </row>
    <row r="297" spans="1:5" x14ac:dyDescent="0.25">
      <c r="A297" t="s">
        <v>8218</v>
      </c>
      <c r="B297">
        <v>21</v>
      </c>
      <c r="D297" t="s">
        <v>8220</v>
      </c>
      <c r="E297">
        <v>12</v>
      </c>
    </row>
    <row r="298" spans="1:5" x14ac:dyDescent="0.25">
      <c r="A298" t="s">
        <v>8218</v>
      </c>
      <c r="B298">
        <v>25</v>
      </c>
      <c r="D298" t="s">
        <v>8220</v>
      </c>
      <c r="E298">
        <v>16</v>
      </c>
    </row>
    <row r="299" spans="1:5" x14ac:dyDescent="0.25">
      <c r="A299" t="s">
        <v>8218</v>
      </c>
      <c r="B299">
        <v>52</v>
      </c>
      <c r="D299" t="s">
        <v>8220</v>
      </c>
      <c r="E299">
        <v>4</v>
      </c>
    </row>
    <row r="300" spans="1:5" x14ac:dyDescent="0.25">
      <c r="A300" t="s">
        <v>8218</v>
      </c>
      <c r="B300">
        <v>104</v>
      </c>
      <c r="D300" t="s">
        <v>8220</v>
      </c>
      <c r="E300">
        <v>4</v>
      </c>
    </row>
    <row r="301" spans="1:5" x14ac:dyDescent="0.25">
      <c r="A301" t="s">
        <v>8218</v>
      </c>
      <c r="B301">
        <v>73</v>
      </c>
      <c r="D301" t="s">
        <v>8220</v>
      </c>
      <c r="E301">
        <v>10</v>
      </c>
    </row>
    <row r="302" spans="1:5" x14ac:dyDescent="0.25">
      <c r="A302" t="s">
        <v>8218</v>
      </c>
      <c r="B302">
        <v>34</v>
      </c>
      <c r="D302" t="s">
        <v>8220</v>
      </c>
      <c r="E302">
        <v>0</v>
      </c>
    </row>
    <row r="303" spans="1:5" x14ac:dyDescent="0.25">
      <c r="A303" t="s">
        <v>8218</v>
      </c>
      <c r="B303">
        <v>56</v>
      </c>
      <c r="D303" t="s">
        <v>8220</v>
      </c>
      <c r="E303">
        <v>6</v>
      </c>
    </row>
    <row r="304" spans="1:5" x14ac:dyDescent="0.25">
      <c r="A304" t="s">
        <v>8218</v>
      </c>
      <c r="B304">
        <v>31</v>
      </c>
      <c r="D304" t="s">
        <v>8220</v>
      </c>
      <c r="E304">
        <v>0</v>
      </c>
    </row>
    <row r="305" spans="1:5" x14ac:dyDescent="0.25">
      <c r="A305" t="s">
        <v>8218</v>
      </c>
      <c r="B305">
        <v>84</v>
      </c>
      <c r="D305" t="s">
        <v>8220</v>
      </c>
      <c r="E305">
        <v>1</v>
      </c>
    </row>
    <row r="306" spans="1:5" x14ac:dyDescent="0.25">
      <c r="A306" t="s">
        <v>8218</v>
      </c>
      <c r="B306">
        <v>130</v>
      </c>
      <c r="D306" t="s">
        <v>8220</v>
      </c>
      <c r="E306">
        <v>0</v>
      </c>
    </row>
    <row r="307" spans="1:5" x14ac:dyDescent="0.25">
      <c r="A307" t="s">
        <v>8218</v>
      </c>
      <c r="B307">
        <v>12</v>
      </c>
      <c r="D307" t="s">
        <v>8220</v>
      </c>
      <c r="E307">
        <v>44</v>
      </c>
    </row>
    <row r="308" spans="1:5" x14ac:dyDescent="0.25">
      <c r="A308" t="s">
        <v>8218</v>
      </c>
      <c r="B308">
        <v>23</v>
      </c>
      <c r="D308" t="s">
        <v>8220</v>
      </c>
      <c r="E308">
        <v>0</v>
      </c>
    </row>
    <row r="309" spans="1:5" x14ac:dyDescent="0.25">
      <c r="A309" t="s">
        <v>8218</v>
      </c>
      <c r="B309">
        <v>158</v>
      </c>
      <c r="D309" t="s">
        <v>8220</v>
      </c>
      <c r="E309">
        <v>3</v>
      </c>
    </row>
    <row r="310" spans="1:5" x14ac:dyDescent="0.25">
      <c r="A310" t="s">
        <v>8218</v>
      </c>
      <c r="B310">
        <v>30</v>
      </c>
      <c r="D310" t="s">
        <v>8220</v>
      </c>
      <c r="E310">
        <v>0</v>
      </c>
    </row>
    <row r="311" spans="1:5" x14ac:dyDescent="0.25">
      <c r="A311" t="s">
        <v>8218</v>
      </c>
      <c r="B311">
        <v>18</v>
      </c>
      <c r="D311" t="s">
        <v>8220</v>
      </c>
      <c r="E311">
        <v>52</v>
      </c>
    </row>
    <row r="312" spans="1:5" x14ac:dyDescent="0.25">
      <c r="A312" t="s">
        <v>8218</v>
      </c>
      <c r="B312">
        <v>29</v>
      </c>
      <c r="D312" t="s">
        <v>8220</v>
      </c>
      <c r="E312">
        <v>0</v>
      </c>
    </row>
    <row r="313" spans="1:5" x14ac:dyDescent="0.25">
      <c r="A313" t="s">
        <v>8218</v>
      </c>
      <c r="B313">
        <v>31</v>
      </c>
      <c r="D313" t="s">
        <v>8220</v>
      </c>
      <c r="E313">
        <v>1</v>
      </c>
    </row>
    <row r="314" spans="1:5" x14ac:dyDescent="0.25">
      <c r="A314" t="s">
        <v>8218</v>
      </c>
      <c r="B314">
        <v>173</v>
      </c>
      <c r="D314" t="s">
        <v>8220</v>
      </c>
      <c r="E314">
        <v>1</v>
      </c>
    </row>
    <row r="315" spans="1:5" x14ac:dyDescent="0.25">
      <c r="A315" t="s">
        <v>8218</v>
      </c>
      <c r="B315">
        <v>17</v>
      </c>
      <c r="D315" t="s">
        <v>8220</v>
      </c>
      <c r="E315">
        <v>2</v>
      </c>
    </row>
    <row r="316" spans="1:5" x14ac:dyDescent="0.25">
      <c r="A316" t="s">
        <v>8218</v>
      </c>
      <c r="B316">
        <v>48</v>
      </c>
      <c r="D316" t="s">
        <v>8220</v>
      </c>
      <c r="E316">
        <v>9</v>
      </c>
    </row>
    <row r="317" spans="1:5" x14ac:dyDescent="0.25">
      <c r="A317" t="s">
        <v>8218</v>
      </c>
      <c r="B317">
        <v>59</v>
      </c>
      <c r="D317" t="s">
        <v>8220</v>
      </c>
      <c r="E317">
        <v>5</v>
      </c>
    </row>
    <row r="318" spans="1:5" x14ac:dyDescent="0.25">
      <c r="A318" t="s">
        <v>8218</v>
      </c>
      <c r="B318">
        <v>39</v>
      </c>
      <c r="D318" t="s">
        <v>8220</v>
      </c>
      <c r="E318">
        <v>57</v>
      </c>
    </row>
    <row r="319" spans="1:5" x14ac:dyDescent="0.25">
      <c r="A319" t="s">
        <v>8218</v>
      </c>
      <c r="B319">
        <v>59</v>
      </c>
      <c r="D319" t="s">
        <v>8220</v>
      </c>
      <c r="E319">
        <v>3</v>
      </c>
    </row>
    <row r="320" spans="1:5" x14ac:dyDescent="0.25">
      <c r="A320" t="s">
        <v>8218</v>
      </c>
      <c r="B320">
        <v>60</v>
      </c>
      <c r="D320" t="s">
        <v>8220</v>
      </c>
      <c r="E320">
        <v>1</v>
      </c>
    </row>
    <row r="321" spans="1:5" x14ac:dyDescent="0.25">
      <c r="A321" t="s">
        <v>8218</v>
      </c>
      <c r="B321">
        <v>20</v>
      </c>
      <c r="D321" t="s">
        <v>8220</v>
      </c>
      <c r="E321">
        <v>6</v>
      </c>
    </row>
    <row r="322" spans="1:5" x14ac:dyDescent="0.25">
      <c r="A322" t="s">
        <v>8218</v>
      </c>
      <c r="B322">
        <v>2</v>
      </c>
      <c r="D322" t="s">
        <v>8220</v>
      </c>
      <c r="E322">
        <v>48</v>
      </c>
    </row>
    <row r="323" spans="1:5" x14ac:dyDescent="0.25">
      <c r="A323" t="s">
        <v>8218</v>
      </c>
      <c r="B323">
        <v>315</v>
      </c>
      <c r="D323" t="s">
        <v>8220</v>
      </c>
      <c r="E323">
        <v>2</v>
      </c>
    </row>
    <row r="324" spans="1:5" x14ac:dyDescent="0.25">
      <c r="A324" t="s">
        <v>8218</v>
      </c>
      <c r="B324">
        <v>2174</v>
      </c>
      <c r="D324" t="s">
        <v>8220</v>
      </c>
      <c r="E324">
        <v>4</v>
      </c>
    </row>
    <row r="325" spans="1:5" x14ac:dyDescent="0.25">
      <c r="A325" t="s">
        <v>8218</v>
      </c>
      <c r="B325">
        <v>152</v>
      </c>
      <c r="D325" t="s">
        <v>8220</v>
      </c>
      <c r="E325">
        <v>5</v>
      </c>
    </row>
    <row r="326" spans="1:5" x14ac:dyDescent="0.25">
      <c r="A326" t="s">
        <v>8218</v>
      </c>
      <c r="B326">
        <v>1021</v>
      </c>
      <c r="D326" t="s">
        <v>8220</v>
      </c>
      <c r="E326">
        <v>79</v>
      </c>
    </row>
    <row r="327" spans="1:5" x14ac:dyDescent="0.25">
      <c r="A327" t="s">
        <v>8218</v>
      </c>
      <c r="B327">
        <v>237</v>
      </c>
      <c r="D327" t="s">
        <v>8220</v>
      </c>
      <c r="E327">
        <v>2</v>
      </c>
    </row>
    <row r="328" spans="1:5" x14ac:dyDescent="0.25">
      <c r="A328" t="s">
        <v>8218</v>
      </c>
      <c r="B328">
        <v>27</v>
      </c>
      <c r="D328" t="s">
        <v>8220</v>
      </c>
      <c r="E328">
        <v>11</v>
      </c>
    </row>
    <row r="329" spans="1:5" x14ac:dyDescent="0.25">
      <c r="A329" t="s">
        <v>8218</v>
      </c>
      <c r="B329">
        <v>17</v>
      </c>
      <c r="D329" t="s">
        <v>8220</v>
      </c>
      <c r="E329">
        <v>11</v>
      </c>
    </row>
    <row r="330" spans="1:5" x14ac:dyDescent="0.25">
      <c r="A330" t="s">
        <v>8218</v>
      </c>
      <c r="B330">
        <v>27</v>
      </c>
      <c r="D330" t="s">
        <v>8220</v>
      </c>
      <c r="E330">
        <v>1</v>
      </c>
    </row>
    <row r="331" spans="1:5" x14ac:dyDescent="0.25">
      <c r="A331" t="s">
        <v>8218</v>
      </c>
      <c r="B331">
        <v>82</v>
      </c>
      <c r="D331" t="s">
        <v>8220</v>
      </c>
      <c r="E331">
        <v>3</v>
      </c>
    </row>
    <row r="332" spans="1:5" x14ac:dyDescent="0.25">
      <c r="A332" t="s">
        <v>8218</v>
      </c>
      <c r="B332">
        <v>48</v>
      </c>
      <c r="D332" t="s">
        <v>8220</v>
      </c>
      <c r="E332">
        <v>5</v>
      </c>
    </row>
    <row r="333" spans="1:5" x14ac:dyDescent="0.25">
      <c r="A333" t="s">
        <v>8218</v>
      </c>
      <c r="B333">
        <v>105</v>
      </c>
      <c r="D333" t="s">
        <v>8220</v>
      </c>
      <c r="E333">
        <v>12</v>
      </c>
    </row>
    <row r="334" spans="1:5" x14ac:dyDescent="0.25">
      <c r="A334" t="s">
        <v>8218</v>
      </c>
      <c r="B334">
        <v>28</v>
      </c>
      <c r="D334" t="s">
        <v>8220</v>
      </c>
      <c r="E334">
        <v>2</v>
      </c>
    </row>
    <row r="335" spans="1:5" x14ac:dyDescent="0.25">
      <c r="A335" t="s">
        <v>8218</v>
      </c>
      <c r="B335">
        <v>1107</v>
      </c>
      <c r="D335" t="s">
        <v>8220</v>
      </c>
      <c r="E335">
        <v>5</v>
      </c>
    </row>
    <row r="336" spans="1:5" x14ac:dyDescent="0.25">
      <c r="A336" t="s">
        <v>8218</v>
      </c>
      <c r="B336">
        <v>1013</v>
      </c>
      <c r="D336" t="s">
        <v>8220</v>
      </c>
      <c r="E336">
        <v>21</v>
      </c>
    </row>
    <row r="337" spans="1:5" x14ac:dyDescent="0.25">
      <c r="A337" t="s">
        <v>8218</v>
      </c>
      <c r="B337">
        <v>274</v>
      </c>
      <c r="D337" t="s">
        <v>8220</v>
      </c>
      <c r="E337">
        <v>0</v>
      </c>
    </row>
    <row r="338" spans="1:5" x14ac:dyDescent="0.25">
      <c r="A338" t="s">
        <v>8218</v>
      </c>
      <c r="B338">
        <v>87</v>
      </c>
      <c r="D338" t="s">
        <v>8220</v>
      </c>
      <c r="E338">
        <v>45</v>
      </c>
    </row>
    <row r="339" spans="1:5" x14ac:dyDescent="0.25">
      <c r="A339" t="s">
        <v>8218</v>
      </c>
      <c r="B339">
        <v>99</v>
      </c>
      <c r="D339" t="s">
        <v>8220</v>
      </c>
      <c r="E339">
        <v>29</v>
      </c>
    </row>
    <row r="340" spans="1:5" x14ac:dyDescent="0.25">
      <c r="A340" t="s">
        <v>8218</v>
      </c>
      <c r="B340">
        <v>276</v>
      </c>
      <c r="D340" t="s">
        <v>8220</v>
      </c>
      <c r="E340">
        <v>2</v>
      </c>
    </row>
    <row r="341" spans="1:5" x14ac:dyDescent="0.25">
      <c r="A341" t="s">
        <v>8218</v>
      </c>
      <c r="B341">
        <v>21</v>
      </c>
      <c r="D341" t="s">
        <v>8220</v>
      </c>
      <c r="E341">
        <v>30</v>
      </c>
    </row>
    <row r="342" spans="1:5" x14ac:dyDescent="0.25">
      <c r="A342" t="s">
        <v>8218</v>
      </c>
      <c r="B342">
        <v>41</v>
      </c>
      <c r="D342" t="s">
        <v>8220</v>
      </c>
      <c r="E342">
        <v>8</v>
      </c>
    </row>
    <row r="343" spans="1:5" x14ac:dyDescent="0.25">
      <c r="A343" t="s">
        <v>8218</v>
      </c>
      <c r="B343">
        <v>119</v>
      </c>
      <c r="D343" t="s">
        <v>8220</v>
      </c>
      <c r="E343">
        <v>1</v>
      </c>
    </row>
    <row r="344" spans="1:5" x14ac:dyDescent="0.25">
      <c r="A344" t="s">
        <v>8218</v>
      </c>
      <c r="B344">
        <v>153</v>
      </c>
      <c r="D344" t="s">
        <v>8220</v>
      </c>
      <c r="E344">
        <v>14</v>
      </c>
    </row>
    <row r="345" spans="1:5" x14ac:dyDescent="0.25">
      <c r="A345" t="s">
        <v>8218</v>
      </c>
      <c r="B345">
        <v>100</v>
      </c>
      <c r="D345" t="s">
        <v>8220</v>
      </c>
      <c r="E345">
        <v>24</v>
      </c>
    </row>
    <row r="346" spans="1:5" x14ac:dyDescent="0.25">
      <c r="A346" t="s">
        <v>8218</v>
      </c>
      <c r="B346">
        <v>143</v>
      </c>
      <c r="D346" t="s">
        <v>8220</v>
      </c>
      <c r="E346">
        <v>2</v>
      </c>
    </row>
    <row r="347" spans="1:5" x14ac:dyDescent="0.25">
      <c r="A347" t="s">
        <v>8218</v>
      </c>
      <c r="B347">
        <v>140</v>
      </c>
      <c r="D347" t="s">
        <v>8220</v>
      </c>
      <c r="E347">
        <v>21</v>
      </c>
    </row>
    <row r="348" spans="1:5" x14ac:dyDescent="0.25">
      <c r="A348" t="s">
        <v>8218</v>
      </c>
      <c r="B348">
        <v>35</v>
      </c>
      <c r="D348" t="s">
        <v>8220</v>
      </c>
      <c r="E348">
        <v>7</v>
      </c>
    </row>
    <row r="349" spans="1:5" x14ac:dyDescent="0.25">
      <c r="A349" t="s">
        <v>8218</v>
      </c>
      <c r="B349">
        <v>149</v>
      </c>
      <c r="D349" t="s">
        <v>8220</v>
      </c>
      <c r="E349">
        <v>0</v>
      </c>
    </row>
    <row r="350" spans="1:5" x14ac:dyDescent="0.25">
      <c r="A350" t="s">
        <v>8218</v>
      </c>
      <c r="B350">
        <v>130</v>
      </c>
      <c r="D350" t="s">
        <v>8220</v>
      </c>
      <c r="E350">
        <v>4</v>
      </c>
    </row>
    <row r="351" spans="1:5" x14ac:dyDescent="0.25">
      <c r="A351" t="s">
        <v>8218</v>
      </c>
      <c r="B351">
        <v>120</v>
      </c>
      <c r="D351" t="s">
        <v>8220</v>
      </c>
      <c r="E351">
        <v>32</v>
      </c>
    </row>
    <row r="352" spans="1:5" x14ac:dyDescent="0.25">
      <c r="A352" t="s">
        <v>8218</v>
      </c>
      <c r="B352">
        <v>265</v>
      </c>
      <c r="D352" t="s">
        <v>8220</v>
      </c>
      <c r="E352">
        <v>4</v>
      </c>
    </row>
    <row r="353" spans="1:5" x14ac:dyDescent="0.25">
      <c r="A353" t="s">
        <v>8218</v>
      </c>
      <c r="B353">
        <v>71</v>
      </c>
      <c r="D353" t="s">
        <v>8220</v>
      </c>
      <c r="E353">
        <v>9</v>
      </c>
    </row>
    <row r="354" spans="1:5" x14ac:dyDescent="0.25">
      <c r="A354" t="s">
        <v>8218</v>
      </c>
      <c r="B354">
        <v>13</v>
      </c>
      <c r="D354" t="s">
        <v>8220</v>
      </c>
      <c r="E354">
        <v>17</v>
      </c>
    </row>
    <row r="355" spans="1:5" x14ac:dyDescent="0.25">
      <c r="A355" t="s">
        <v>8218</v>
      </c>
      <c r="B355">
        <v>169</v>
      </c>
      <c r="D355" t="s">
        <v>8220</v>
      </c>
      <c r="E355">
        <v>5</v>
      </c>
    </row>
    <row r="356" spans="1:5" x14ac:dyDescent="0.25">
      <c r="A356" t="s">
        <v>8218</v>
      </c>
      <c r="B356">
        <v>57</v>
      </c>
      <c r="D356" t="s">
        <v>8220</v>
      </c>
      <c r="E356">
        <v>53</v>
      </c>
    </row>
    <row r="357" spans="1:5" x14ac:dyDescent="0.25">
      <c r="A357" t="s">
        <v>8218</v>
      </c>
      <c r="B357">
        <v>229</v>
      </c>
      <c r="D357" t="s">
        <v>8220</v>
      </c>
      <c r="E357">
        <v>7</v>
      </c>
    </row>
    <row r="358" spans="1:5" x14ac:dyDescent="0.25">
      <c r="A358" t="s">
        <v>8218</v>
      </c>
      <c r="B358">
        <v>108</v>
      </c>
      <c r="D358" t="s">
        <v>8220</v>
      </c>
      <c r="E358">
        <v>72</v>
      </c>
    </row>
    <row r="359" spans="1:5" x14ac:dyDescent="0.25">
      <c r="A359" t="s">
        <v>8218</v>
      </c>
      <c r="B359">
        <v>108</v>
      </c>
      <c r="D359" t="s">
        <v>8220</v>
      </c>
      <c r="E359">
        <v>0</v>
      </c>
    </row>
    <row r="360" spans="1:5" x14ac:dyDescent="0.25">
      <c r="A360" t="s">
        <v>8218</v>
      </c>
      <c r="B360">
        <v>41</v>
      </c>
      <c r="D360" t="s">
        <v>8220</v>
      </c>
      <c r="E360">
        <v>2</v>
      </c>
    </row>
    <row r="361" spans="1:5" x14ac:dyDescent="0.25">
      <c r="A361" t="s">
        <v>8218</v>
      </c>
      <c r="B361">
        <v>139</v>
      </c>
      <c r="D361" t="s">
        <v>8220</v>
      </c>
      <c r="E361">
        <v>8</v>
      </c>
    </row>
    <row r="362" spans="1:5" x14ac:dyDescent="0.25">
      <c r="A362" t="s">
        <v>8218</v>
      </c>
      <c r="B362">
        <v>19</v>
      </c>
      <c r="D362" t="s">
        <v>8220</v>
      </c>
      <c r="E362">
        <v>2</v>
      </c>
    </row>
    <row r="363" spans="1:5" x14ac:dyDescent="0.25">
      <c r="A363" t="s">
        <v>8218</v>
      </c>
      <c r="B363">
        <v>94</v>
      </c>
      <c r="D363" t="s">
        <v>8220</v>
      </c>
      <c r="E363">
        <v>0</v>
      </c>
    </row>
    <row r="364" spans="1:5" x14ac:dyDescent="0.25">
      <c r="A364" t="s">
        <v>8218</v>
      </c>
      <c r="B364">
        <v>23</v>
      </c>
      <c r="D364" t="s">
        <v>8220</v>
      </c>
      <c r="E364">
        <v>3</v>
      </c>
    </row>
    <row r="365" spans="1:5" x14ac:dyDescent="0.25">
      <c r="A365" t="s">
        <v>8218</v>
      </c>
      <c r="B365">
        <v>15</v>
      </c>
      <c r="D365" t="s">
        <v>8220</v>
      </c>
      <c r="E365">
        <v>4</v>
      </c>
    </row>
    <row r="366" spans="1:5" x14ac:dyDescent="0.25">
      <c r="A366" t="s">
        <v>8218</v>
      </c>
      <c r="B366">
        <v>62</v>
      </c>
      <c r="D366" t="s">
        <v>8220</v>
      </c>
      <c r="E366">
        <v>3</v>
      </c>
    </row>
    <row r="367" spans="1:5" x14ac:dyDescent="0.25">
      <c r="A367" t="s">
        <v>8218</v>
      </c>
      <c r="B367">
        <v>74</v>
      </c>
      <c r="D367" t="s">
        <v>8220</v>
      </c>
      <c r="E367">
        <v>6</v>
      </c>
    </row>
    <row r="368" spans="1:5" x14ac:dyDescent="0.25">
      <c r="A368" t="s">
        <v>8218</v>
      </c>
      <c r="B368">
        <v>97</v>
      </c>
      <c r="D368" t="s">
        <v>8220</v>
      </c>
      <c r="E368">
        <v>0</v>
      </c>
    </row>
    <row r="369" spans="1:5" x14ac:dyDescent="0.25">
      <c r="A369" t="s">
        <v>8218</v>
      </c>
      <c r="B369">
        <v>55</v>
      </c>
      <c r="D369" t="s">
        <v>8220</v>
      </c>
      <c r="E369">
        <v>0</v>
      </c>
    </row>
    <row r="370" spans="1:5" x14ac:dyDescent="0.25">
      <c r="A370" t="s">
        <v>8218</v>
      </c>
      <c r="B370">
        <v>44</v>
      </c>
      <c r="D370" t="s">
        <v>8220</v>
      </c>
      <c r="E370">
        <v>0</v>
      </c>
    </row>
    <row r="371" spans="1:5" x14ac:dyDescent="0.25">
      <c r="A371" t="s">
        <v>8218</v>
      </c>
      <c r="B371">
        <v>110</v>
      </c>
      <c r="D371" t="s">
        <v>8220</v>
      </c>
      <c r="E371">
        <v>8</v>
      </c>
    </row>
    <row r="372" spans="1:5" x14ac:dyDescent="0.25">
      <c r="A372" t="s">
        <v>8218</v>
      </c>
      <c r="B372">
        <v>59</v>
      </c>
      <c r="D372" t="s">
        <v>8220</v>
      </c>
      <c r="E372">
        <v>5</v>
      </c>
    </row>
    <row r="373" spans="1:5" x14ac:dyDescent="0.25">
      <c r="A373" t="s">
        <v>8218</v>
      </c>
      <c r="B373">
        <v>62</v>
      </c>
      <c r="D373" t="s">
        <v>8220</v>
      </c>
      <c r="E373">
        <v>0</v>
      </c>
    </row>
    <row r="374" spans="1:5" x14ac:dyDescent="0.25">
      <c r="A374" t="s">
        <v>8218</v>
      </c>
      <c r="B374">
        <v>105</v>
      </c>
      <c r="D374" t="s">
        <v>8220</v>
      </c>
      <c r="E374">
        <v>2</v>
      </c>
    </row>
    <row r="375" spans="1:5" x14ac:dyDescent="0.25">
      <c r="A375" t="s">
        <v>8218</v>
      </c>
      <c r="B375">
        <v>26</v>
      </c>
      <c r="D375" t="s">
        <v>8220</v>
      </c>
      <c r="E375">
        <v>24</v>
      </c>
    </row>
    <row r="376" spans="1:5" x14ac:dyDescent="0.25">
      <c r="A376" t="s">
        <v>8218</v>
      </c>
      <c r="B376">
        <v>49</v>
      </c>
      <c r="D376" t="s">
        <v>8220</v>
      </c>
      <c r="E376">
        <v>0</v>
      </c>
    </row>
    <row r="377" spans="1:5" x14ac:dyDescent="0.25">
      <c r="A377" t="s">
        <v>8218</v>
      </c>
      <c r="B377">
        <v>68</v>
      </c>
      <c r="D377" t="s">
        <v>8220</v>
      </c>
      <c r="E377">
        <v>9</v>
      </c>
    </row>
    <row r="378" spans="1:5" x14ac:dyDescent="0.25">
      <c r="A378" t="s">
        <v>8218</v>
      </c>
      <c r="B378">
        <v>22</v>
      </c>
      <c r="D378" t="s">
        <v>8220</v>
      </c>
      <c r="E378">
        <v>0</v>
      </c>
    </row>
    <row r="379" spans="1:5" x14ac:dyDescent="0.25">
      <c r="A379" t="s">
        <v>8218</v>
      </c>
      <c r="B379">
        <v>18</v>
      </c>
      <c r="D379" t="s">
        <v>8220</v>
      </c>
      <c r="E379">
        <v>1</v>
      </c>
    </row>
    <row r="380" spans="1:5" x14ac:dyDescent="0.25">
      <c r="A380" t="s">
        <v>8218</v>
      </c>
      <c r="B380">
        <v>19</v>
      </c>
      <c r="D380" t="s">
        <v>8220</v>
      </c>
      <c r="E380">
        <v>10</v>
      </c>
    </row>
    <row r="381" spans="1:5" x14ac:dyDescent="0.25">
      <c r="A381" t="s">
        <v>8218</v>
      </c>
      <c r="B381">
        <v>99</v>
      </c>
      <c r="D381" t="s">
        <v>8220</v>
      </c>
      <c r="E381">
        <v>1</v>
      </c>
    </row>
    <row r="382" spans="1:5" x14ac:dyDescent="0.25">
      <c r="A382" t="s">
        <v>8218</v>
      </c>
      <c r="B382">
        <v>27</v>
      </c>
      <c r="D382" t="s">
        <v>8220</v>
      </c>
      <c r="E382">
        <v>0</v>
      </c>
    </row>
    <row r="383" spans="1:5" x14ac:dyDescent="0.25">
      <c r="A383" t="s">
        <v>8218</v>
      </c>
      <c r="B383">
        <v>25</v>
      </c>
      <c r="D383" t="s">
        <v>8220</v>
      </c>
      <c r="E383">
        <v>20</v>
      </c>
    </row>
    <row r="384" spans="1:5" x14ac:dyDescent="0.25">
      <c r="A384" t="s">
        <v>8218</v>
      </c>
      <c r="B384">
        <v>14</v>
      </c>
      <c r="D384" t="s">
        <v>8220</v>
      </c>
      <c r="E384">
        <v>30</v>
      </c>
    </row>
    <row r="385" spans="1:5" x14ac:dyDescent="0.25">
      <c r="A385" t="s">
        <v>8218</v>
      </c>
      <c r="B385">
        <v>35</v>
      </c>
      <c r="D385" t="s">
        <v>8220</v>
      </c>
      <c r="E385">
        <v>6</v>
      </c>
    </row>
    <row r="386" spans="1:5" x14ac:dyDescent="0.25">
      <c r="A386" t="s">
        <v>8218</v>
      </c>
      <c r="B386">
        <v>10</v>
      </c>
      <c r="D386" t="s">
        <v>8220</v>
      </c>
      <c r="E386">
        <v>15</v>
      </c>
    </row>
    <row r="387" spans="1:5" x14ac:dyDescent="0.25">
      <c r="A387" t="s">
        <v>8218</v>
      </c>
      <c r="B387">
        <v>29</v>
      </c>
      <c r="D387" t="s">
        <v>8220</v>
      </c>
      <c r="E387">
        <v>5</v>
      </c>
    </row>
    <row r="388" spans="1:5" x14ac:dyDescent="0.25">
      <c r="A388" t="s">
        <v>8218</v>
      </c>
      <c r="B388">
        <v>44</v>
      </c>
      <c r="D388" t="s">
        <v>8220</v>
      </c>
      <c r="E388">
        <v>0</v>
      </c>
    </row>
    <row r="389" spans="1:5" x14ac:dyDescent="0.25">
      <c r="A389" t="s">
        <v>8218</v>
      </c>
      <c r="B389">
        <v>17</v>
      </c>
      <c r="D389" t="s">
        <v>8220</v>
      </c>
      <c r="E389">
        <v>0</v>
      </c>
    </row>
    <row r="390" spans="1:5" x14ac:dyDescent="0.25">
      <c r="A390" t="s">
        <v>8218</v>
      </c>
      <c r="B390">
        <v>34</v>
      </c>
      <c r="D390" t="s">
        <v>8220</v>
      </c>
      <c r="E390">
        <v>28</v>
      </c>
    </row>
    <row r="391" spans="1:5" x14ac:dyDescent="0.25">
      <c r="A391" t="s">
        <v>8218</v>
      </c>
      <c r="B391">
        <v>14</v>
      </c>
      <c r="D391" t="s">
        <v>8220</v>
      </c>
      <c r="E391">
        <v>0</v>
      </c>
    </row>
    <row r="392" spans="1:5" x14ac:dyDescent="0.25">
      <c r="A392" t="s">
        <v>8218</v>
      </c>
      <c r="B392">
        <v>156</v>
      </c>
      <c r="D392" t="s">
        <v>8220</v>
      </c>
      <c r="E392">
        <v>5</v>
      </c>
    </row>
    <row r="393" spans="1:5" x14ac:dyDescent="0.25">
      <c r="A393" t="s">
        <v>8218</v>
      </c>
      <c r="B393">
        <v>128</v>
      </c>
      <c r="D393" t="s">
        <v>8220</v>
      </c>
      <c r="E393">
        <v>7</v>
      </c>
    </row>
    <row r="394" spans="1:5" x14ac:dyDescent="0.25">
      <c r="A394" t="s">
        <v>8218</v>
      </c>
      <c r="B394">
        <v>60</v>
      </c>
      <c r="D394" t="s">
        <v>8220</v>
      </c>
      <c r="E394">
        <v>30</v>
      </c>
    </row>
    <row r="395" spans="1:5" x14ac:dyDescent="0.25">
      <c r="A395" t="s">
        <v>8218</v>
      </c>
      <c r="B395">
        <v>32</v>
      </c>
      <c r="D395" t="s">
        <v>8220</v>
      </c>
      <c r="E395">
        <v>2</v>
      </c>
    </row>
    <row r="396" spans="1:5" x14ac:dyDescent="0.25">
      <c r="A396" t="s">
        <v>8218</v>
      </c>
      <c r="B396">
        <v>53</v>
      </c>
      <c r="D396" t="s">
        <v>8220</v>
      </c>
      <c r="E396">
        <v>30</v>
      </c>
    </row>
    <row r="397" spans="1:5" x14ac:dyDescent="0.25">
      <c r="A397" t="s">
        <v>8218</v>
      </c>
      <c r="B397">
        <v>184</v>
      </c>
      <c r="D397" t="s">
        <v>8220</v>
      </c>
      <c r="E397">
        <v>2</v>
      </c>
    </row>
    <row r="398" spans="1:5" x14ac:dyDescent="0.25">
      <c r="A398" t="s">
        <v>8218</v>
      </c>
      <c r="B398">
        <v>90</v>
      </c>
      <c r="D398" t="s">
        <v>8220</v>
      </c>
      <c r="E398">
        <v>0</v>
      </c>
    </row>
    <row r="399" spans="1:5" x14ac:dyDescent="0.25">
      <c r="A399" t="s">
        <v>8218</v>
      </c>
      <c r="B399">
        <v>71</v>
      </c>
      <c r="D399" t="s">
        <v>8220</v>
      </c>
      <c r="E399">
        <v>2</v>
      </c>
    </row>
    <row r="400" spans="1:5" x14ac:dyDescent="0.25">
      <c r="A400" t="s">
        <v>8218</v>
      </c>
      <c r="B400">
        <v>87</v>
      </c>
      <c r="D400" t="s">
        <v>8220</v>
      </c>
      <c r="E400">
        <v>1</v>
      </c>
    </row>
    <row r="401" spans="1:5" x14ac:dyDescent="0.25">
      <c r="A401" t="s">
        <v>8218</v>
      </c>
      <c r="B401">
        <v>28</v>
      </c>
      <c r="D401" t="s">
        <v>8220</v>
      </c>
      <c r="E401">
        <v>2</v>
      </c>
    </row>
    <row r="402" spans="1:5" x14ac:dyDescent="0.25">
      <c r="A402" t="s">
        <v>8218</v>
      </c>
      <c r="B402">
        <v>56</v>
      </c>
      <c r="D402" t="s">
        <v>8220</v>
      </c>
      <c r="E402">
        <v>14</v>
      </c>
    </row>
    <row r="403" spans="1:5" x14ac:dyDescent="0.25">
      <c r="A403" t="s">
        <v>8218</v>
      </c>
      <c r="B403">
        <v>51</v>
      </c>
      <c r="D403" t="s">
        <v>8220</v>
      </c>
      <c r="E403">
        <v>31</v>
      </c>
    </row>
    <row r="404" spans="1:5" x14ac:dyDescent="0.25">
      <c r="A404" t="s">
        <v>8218</v>
      </c>
      <c r="B404">
        <v>75</v>
      </c>
      <c r="D404" t="s">
        <v>8220</v>
      </c>
      <c r="E404">
        <v>16</v>
      </c>
    </row>
    <row r="405" spans="1:5" x14ac:dyDescent="0.25">
      <c r="A405" t="s">
        <v>8218</v>
      </c>
      <c r="B405">
        <v>38</v>
      </c>
      <c r="D405" t="s">
        <v>8220</v>
      </c>
      <c r="E405">
        <v>12</v>
      </c>
    </row>
    <row r="406" spans="1:5" x14ac:dyDescent="0.25">
      <c r="A406" t="s">
        <v>8218</v>
      </c>
      <c r="B406">
        <v>18</v>
      </c>
      <c r="D406" t="s">
        <v>8220</v>
      </c>
      <c r="E406">
        <v>96</v>
      </c>
    </row>
    <row r="407" spans="1:5" x14ac:dyDescent="0.25">
      <c r="A407" t="s">
        <v>8218</v>
      </c>
      <c r="B407">
        <v>54</v>
      </c>
      <c r="D407" t="s">
        <v>8220</v>
      </c>
      <c r="E407">
        <v>16</v>
      </c>
    </row>
    <row r="408" spans="1:5" x14ac:dyDescent="0.25">
      <c r="A408" t="s">
        <v>8218</v>
      </c>
      <c r="B408">
        <v>71</v>
      </c>
      <c r="D408" t="s">
        <v>8220</v>
      </c>
      <c r="E408">
        <v>5</v>
      </c>
    </row>
    <row r="409" spans="1:5" x14ac:dyDescent="0.25">
      <c r="A409" t="s">
        <v>8218</v>
      </c>
      <c r="B409">
        <v>57</v>
      </c>
      <c r="D409" t="s">
        <v>8220</v>
      </c>
      <c r="E409">
        <v>0</v>
      </c>
    </row>
    <row r="410" spans="1:5" x14ac:dyDescent="0.25">
      <c r="A410" t="s">
        <v>8218</v>
      </c>
      <c r="B410">
        <v>43</v>
      </c>
      <c r="D410" t="s">
        <v>8220</v>
      </c>
      <c r="E410">
        <v>8</v>
      </c>
    </row>
    <row r="411" spans="1:5" x14ac:dyDescent="0.25">
      <c r="A411" t="s">
        <v>8218</v>
      </c>
      <c r="B411">
        <v>52</v>
      </c>
      <c r="D411" t="s">
        <v>8220</v>
      </c>
      <c r="E411">
        <v>7</v>
      </c>
    </row>
    <row r="412" spans="1:5" x14ac:dyDescent="0.25">
      <c r="A412" t="s">
        <v>8218</v>
      </c>
      <c r="B412">
        <v>27</v>
      </c>
      <c r="D412" t="s">
        <v>8220</v>
      </c>
      <c r="E412">
        <v>24</v>
      </c>
    </row>
    <row r="413" spans="1:5" x14ac:dyDescent="0.25">
      <c r="A413" t="s">
        <v>8218</v>
      </c>
      <c r="B413">
        <v>12</v>
      </c>
      <c r="D413" t="s">
        <v>8220</v>
      </c>
      <c r="E413">
        <v>121</v>
      </c>
    </row>
    <row r="414" spans="1:5" x14ac:dyDescent="0.25">
      <c r="A414" t="s">
        <v>8218</v>
      </c>
      <c r="B414">
        <v>33</v>
      </c>
      <c r="D414" t="s">
        <v>8220</v>
      </c>
      <c r="E414">
        <v>196</v>
      </c>
    </row>
    <row r="415" spans="1:5" x14ac:dyDescent="0.25">
      <c r="A415" t="s">
        <v>8218</v>
      </c>
      <c r="B415">
        <v>96</v>
      </c>
      <c r="D415" t="s">
        <v>8220</v>
      </c>
      <c r="E415">
        <v>5</v>
      </c>
    </row>
    <row r="416" spans="1:5" x14ac:dyDescent="0.25">
      <c r="A416" t="s">
        <v>8218</v>
      </c>
      <c r="B416">
        <v>28</v>
      </c>
      <c r="D416" t="s">
        <v>8220</v>
      </c>
      <c r="E416">
        <v>73</v>
      </c>
    </row>
    <row r="417" spans="1:5" x14ac:dyDescent="0.25">
      <c r="A417" t="s">
        <v>8218</v>
      </c>
      <c r="B417">
        <v>43</v>
      </c>
      <c r="D417" t="s">
        <v>8220</v>
      </c>
      <c r="E417">
        <v>93</v>
      </c>
    </row>
    <row r="418" spans="1:5" x14ac:dyDescent="0.25">
      <c r="A418" t="s">
        <v>8218</v>
      </c>
      <c r="B418">
        <v>205</v>
      </c>
      <c r="D418" t="s">
        <v>8220</v>
      </c>
      <c r="E418">
        <v>17</v>
      </c>
    </row>
    <row r="419" spans="1:5" x14ac:dyDescent="0.25">
      <c r="A419" t="s">
        <v>8218</v>
      </c>
      <c r="B419">
        <v>23</v>
      </c>
      <c r="D419" t="s">
        <v>8220</v>
      </c>
      <c r="E419">
        <v>7</v>
      </c>
    </row>
    <row r="420" spans="1:5" x14ac:dyDescent="0.25">
      <c r="A420" t="s">
        <v>8218</v>
      </c>
      <c r="B420">
        <v>19</v>
      </c>
      <c r="D420" t="s">
        <v>8220</v>
      </c>
      <c r="E420">
        <v>17</v>
      </c>
    </row>
    <row r="421" spans="1:5" x14ac:dyDescent="0.25">
      <c r="A421" t="s">
        <v>8218</v>
      </c>
      <c r="B421">
        <v>14</v>
      </c>
      <c r="D421" t="s">
        <v>8220</v>
      </c>
      <c r="E421">
        <v>171</v>
      </c>
    </row>
    <row r="422" spans="1:5" x14ac:dyDescent="0.25">
      <c r="A422" t="s">
        <v>8218</v>
      </c>
      <c r="B422">
        <v>38</v>
      </c>
      <c r="D422" t="s">
        <v>8220</v>
      </c>
      <c r="E422">
        <v>188</v>
      </c>
    </row>
    <row r="423" spans="1:5" x14ac:dyDescent="0.25">
      <c r="A423" t="s">
        <v>8218</v>
      </c>
      <c r="B423">
        <v>78</v>
      </c>
      <c r="D423" t="s">
        <v>8220</v>
      </c>
      <c r="E423">
        <v>110</v>
      </c>
    </row>
    <row r="424" spans="1:5" x14ac:dyDescent="0.25">
      <c r="A424" t="s">
        <v>8218</v>
      </c>
      <c r="B424">
        <v>69</v>
      </c>
      <c r="D424" t="s">
        <v>8220</v>
      </c>
      <c r="E424">
        <v>37</v>
      </c>
    </row>
    <row r="425" spans="1:5" x14ac:dyDescent="0.25">
      <c r="A425" t="s">
        <v>8218</v>
      </c>
      <c r="B425">
        <v>33</v>
      </c>
      <c r="D425" t="s">
        <v>8220</v>
      </c>
      <c r="E425">
        <v>9</v>
      </c>
    </row>
    <row r="426" spans="1:5" x14ac:dyDescent="0.25">
      <c r="A426" t="s">
        <v>8218</v>
      </c>
      <c r="B426">
        <v>54</v>
      </c>
      <c r="D426" t="s">
        <v>8220</v>
      </c>
      <c r="E426">
        <v>29</v>
      </c>
    </row>
    <row r="427" spans="1:5" x14ac:dyDescent="0.25">
      <c r="A427" t="s">
        <v>8218</v>
      </c>
      <c r="B427">
        <v>99</v>
      </c>
      <c r="D427" t="s">
        <v>8220</v>
      </c>
      <c r="E427">
        <v>6</v>
      </c>
    </row>
    <row r="428" spans="1:5" x14ac:dyDescent="0.25">
      <c r="A428" t="s">
        <v>8218</v>
      </c>
      <c r="B428">
        <v>49</v>
      </c>
      <c r="D428" t="s">
        <v>8220</v>
      </c>
      <c r="E428">
        <v>30</v>
      </c>
    </row>
    <row r="429" spans="1:5" x14ac:dyDescent="0.25">
      <c r="A429" t="s">
        <v>8218</v>
      </c>
      <c r="B429">
        <v>11</v>
      </c>
      <c r="D429" t="s">
        <v>8220</v>
      </c>
      <c r="E429">
        <v>81</v>
      </c>
    </row>
    <row r="430" spans="1:5" x14ac:dyDescent="0.25">
      <c r="A430" t="s">
        <v>8218</v>
      </c>
      <c r="B430">
        <v>38</v>
      </c>
      <c r="D430" t="s">
        <v>8220</v>
      </c>
      <c r="E430">
        <v>4</v>
      </c>
    </row>
    <row r="431" spans="1:5" x14ac:dyDescent="0.25">
      <c r="A431" t="s">
        <v>8218</v>
      </c>
      <c r="B431">
        <v>16</v>
      </c>
      <c r="D431" t="s">
        <v>8220</v>
      </c>
      <c r="E431">
        <v>11</v>
      </c>
    </row>
    <row r="432" spans="1:5" x14ac:dyDescent="0.25">
      <c r="A432" t="s">
        <v>8218</v>
      </c>
      <c r="B432">
        <v>32</v>
      </c>
      <c r="D432" t="s">
        <v>8220</v>
      </c>
      <c r="E432">
        <v>14</v>
      </c>
    </row>
    <row r="433" spans="1:5" x14ac:dyDescent="0.25">
      <c r="A433" t="s">
        <v>8218</v>
      </c>
      <c r="B433">
        <v>20</v>
      </c>
      <c r="D433" t="s">
        <v>8220</v>
      </c>
      <c r="E433">
        <v>5</v>
      </c>
    </row>
    <row r="434" spans="1:5" x14ac:dyDescent="0.25">
      <c r="A434" t="s">
        <v>8218</v>
      </c>
      <c r="B434">
        <v>154</v>
      </c>
      <c r="D434" t="s">
        <v>8220</v>
      </c>
      <c r="E434">
        <v>45</v>
      </c>
    </row>
    <row r="435" spans="1:5" x14ac:dyDescent="0.25">
      <c r="A435" t="s">
        <v>8218</v>
      </c>
      <c r="B435">
        <v>41</v>
      </c>
      <c r="D435" t="s">
        <v>8220</v>
      </c>
      <c r="E435">
        <v>8</v>
      </c>
    </row>
    <row r="436" spans="1:5" x14ac:dyDescent="0.25">
      <c r="A436" t="s">
        <v>8218</v>
      </c>
      <c r="B436">
        <v>75</v>
      </c>
      <c r="D436" t="s">
        <v>8220</v>
      </c>
      <c r="E436">
        <v>3</v>
      </c>
    </row>
    <row r="437" spans="1:5" x14ac:dyDescent="0.25">
      <c r="A437" t="s">
        <v>8218</v>
      </c>
      <c r="B437">
        <v>40</v>
      </c>
      <c r="D437" t="s">
        <v>8220</v>
      </c>
      <c r="E437">
        <v>24</v>
      </c>
    </row>
    <row r="438" spans="1:5" x14ac:dyDescent="0.25">
      <c r="A438" t="s">
        <v>8218</v>
      </c>
      <c r="B438">
        <v>46</v>
      </c>
      <c r="D438" t="s">
        <v>8220</v>
      </c>
      <c r="E438">
        <v>18</v>
      </c>
    </row>
    <row r="439" spans="1:5" x14ac:dyDescent="0.25">
      <c r="A439" t="s">
        <v>8218</v>
      </c>
      <c r="B439">
        <v>62</v>
      </c>
      <c r="D439" t="s">
        <v>8220</v>
      </c>
      <c r="E439">
        <v>12</v>
      </c>
    </row>
    <row r="440" spans="1:5" x14ac:dyDescent="0.25">
      <c r="A440" t="s">
        <v>8218</v>
      </c>
      <c r="B440">
        <v>61</v>
      </c>
      <c r="D440" t="s">
        <v>8220</v>
      </c>
      <c r="E440">
        <v>123</v>
      </c>
    </row>
    <row r="441" spans="1:5" x14ac:dyDescent="0.25">
      <c r="A441" t="s">
        <v>8218</v>
      </c>
      <c r="B441">
        <v>96</v>
      </c>
      <c r="D441" t="s">
        <v>8220</v>
      </c>
      <c r="E441">
        <v>96</v>
      </c>
    </row>
    <row r="442" spans="1:5" x14ac:dyDescent="0.25">
      <c r="A442" t="s">
        <v>8218</v>
      </c>
      <c r="B442">
        <v>190</v>
      </c>
      <c r="D442" t="s">
        <v>8220</v>
      </c>
      <c r="E442">
        <v>31</v>
      </c>
    </row>
    <row r="443" spans="1:5" x14ac:dyDescent="0.25">
      <c r="A443" t="s">
        <v>8218</v>
      </c>
      <c r="B443">
        <v>94</v>
      </c>
      <c r="D443" t="s">
        <v>8220</v>
      </c>
      <c r="E443">
        <v>4</v>
      </c>
    </row>
    <row r="444" spans="1:5" x14ac:dyDescent="0.25">
      <c r="A444" t="s">
        <v>8218</v>
      </c>
      <c r="B444">
        <v>39</v>
      </c>
      <c r="D444" t="s">
        <v>8220</v>
      </c>
      <c r="E444">
        <v>3</v>
      </c>
    </row>
    <row r="445" spans="1:5" x14ac:dyDescent="0.25">
      <c r="A445" t="s">
        <v>8218</v>
      </c>
      <c r="B445">
        <v>127</v>
      </c>
      <c r="D445" t="s">
        <v>8220</v>
      </c>
      <c r="E445">
        <v>179</v>
      </c>
    </row>
    <row r="446" spans="1:5" x14ac:dyDescent="0.25">
      <c r="A446" t="s">
        <v>8218</v>
      </c>
      <c r="B446">
        <v>159</v>
      </c>
      <c r="D446" t="s">
        <v>8220</v>
      </c>
      <c r="E446">
        <v>3</v>
      </c>
    </row>
    <row r="447" spans="1:5" x14ac:dyDescent="0.25">
      <c r="A447" t="s">
        <v>8218</v>
      </c>
      <c r="B447">
        <v>177</v>
      </c>
      <c r="D447" t="s">
        <v>8220</v>
      </c>
      <c r="E447">
        <v>23</v>
      </c>
    </row>
    <row r="448" spans="1:5" x14ac:dyDescent="0.25">
      <c r="A448" t="s">
        <v>8218</v>
      </c>
      <c r="B448">
        <v>47</v>
      </c>
      <c r="D448" t="s">
        <v>8220</v>
      </c>
      <c r="E448">
        <v>23</v>
      </c>
    </row>
    <row r="449" spans="1:5" x14ac:dyDescent="0.25">
      <c r="A449" t="s">
        <v>8218</v>
      </c>
      <c r="B449">
        <v>1</v>
      </c>
      <c r="D449" t="s">
        <v>8220</v>
      </c>
      <c r="E449">
        <v>41</v>
      </c>
    </row>
    <row r="450" spans="1:5" x14ac:dyDescent="0.25">
      <c r="A450" t="s">
        <v>8218</v>
      </c>
      <c r="B450">
        <v>16</v>
      </c>
      <c r="D450" t="s">
        <v>8220</v>
      </c>
      <c r="E450">
        <v>0</v>
      </c>
    </row>
    <row r="451" spans="1:5" x14ac:dyDescent="0.25">
      <c r="A451" t="s">
        <v>8218</v>
      </c>
      <c r="B451">
        <v>115</v>
      </c>
      <c r="D451" t="s">
        <v>8220</v>
      </c>
      <c r="E451">
        <v>32</v>
      </c>
    </row>
    <row r="452" spans="1:5" x14ac:dyDescent="0.25">
      <c r="A452" t="s">
        <v>8218</v>
      </c>
      <c r="B452">
        <v>133</v>
      </c>
      <c r="D452" t="s">
        <v>8220</v>
      </c>
      <c r="E452">
        <v>2</v>
      </c>
    </row>
    <row r="453" spans="1:5" x14ac:dyDescent="0.25">
      <c r="A453" t="s">
        <v>8218</v>
      </c>
      <c r="B453">
        <v>70</v>
      </c>
      <c r="D453" t="s">
        <v>8220</v>
      </c>
      <c r="E453">
        <v>7</v>
      </c>
    </row>
    <row r="454" spans="1:5" x14ac:dyDescent="0.25">
      <c r="A454" t="s">
        <v>8218</v>
      </c>
      <c r="B454">
        <v>62</v>
      </c>
      <c r="D454" t="s">
        <v>8220</v>
      </c>
      <c r="E454">
        <v>4</v>
      </c>
    </row>
    <row r="455" spans="1:5" x14ac:dyDescent="0.25">
      <c r="A455" t="s">
        <v>8218</v>
      </c>
      <c r="B455">
        <v>10</v>
      </c>
      <c r="D455" t="s">
        <v>8220</v>
      </c>
      <c r="E455">
        <v>196</v>
      </c>
    </row>
    <row r="456" spans="1:5" x14ac:dyDescent="0.25">
      <c r="A456" t="s">
        <v>8218</v>
      </c>
      <c r="B456">
        <v>499</v>
      </c>
      <c r="D456" t="s">
        <v>8220</v>
      </c>
      <c r="E456">
        <v>11</v>
      </c>
    </row>
    <row r="457" spans="1:5" x14ac:dyDescent="0.25">
      <c r="A457" t="s">
        <v>8218</v>
      </c>
      <c r="B457">
        <v>47</v>
      </c>
      <c r="D457" t="s">
        <v>8220</v>
      </c>
      <c r="E457">
        <v>9</v>
      </c>
    </row>
    <row r="458" spans="1:5" x14ac:dyDescent="0.25">
      <c r="A458" t="s">
        <v>8218</v>
      </c>
      <c r="B458">
        <v>28</v>
      </c>
      <c r="D458" t="s">
        <v>8220</v>
      </c>
      <c r="E458">
        <v>5</v>
      </c>
    </row>
    <row r="459" spans="1:5" x14ac:dyDescent="0.25">
      <c r="A459" t="s">
        <v>8218</v>
      </c>
      <c r="B459">
        <v>24</v>
      </c>
      <c r="D459" t="s">
        <v>8220</v>
      </c>
      <c r="E459">
        <v>8</v>
      </c>
    </row>
    <row r="460" spans="1:5" x14ac:dyDescent="0.25">
      <c r="A460" t="s">
        <v>8218</v>
      </c>
      <c r="B460">
        <v>76</v>
      </c>
      <c r="D460" t="s">
        <v>8220</v>
      </c>
      <c r="E460">
        <v>229</v>
      </c>
    </row>
    <row r="461" spans="1:5" x14ac:dyDescent="0.25">
      <c r="A461" t="s">
        <v>8218</v>
      </c>
      <c r="B461">
        <v>98</v>
      </c>
      <c r="D461" t="s">
        <v>8220</v>
      </c>
      <c r="E461">
        <v>40</v>
      </c>
    </row>
    <row r="462" spans="1:5" x14ac:dyDescent="0.25">
      <c r="A462" t="s">
        <v>8218</v>
      </c>
      <c r="B462">
        <v>30</v>
      </c>
      <c r="D462" t="s">
        <v>8220</v>
      </c>
      <c r="E462">
        <v>123</v>
      </c>
    </row>
    <row r="463" spans="1:5" x14ac:dyDescent="0.25">
      <c r="A463" t="s">
        <v>8218</v>
      </c>
      <c r="B463">
        <v>478</v>
      </c>
      <c r="D463" t="s">
        <v>8220</v>
      </c>
      <c r="E463">
        <v>5</v>
      </c>
    </row>
    <row r="464" spans="1:5" x14ac:dyDescent="0.25">
      <c r="A464" t="s">
        <v>8218</v>
      </c>
      <c r="B464">
        <v>74</v>
      </c>
      <c r="D464" t="s">
        <v>8220</v>
      </c>
      <c r="E464">
        <v>148</v>
      </c>
    </row>
    <row r="465" spans="1:5" x14ac:dyDescent="0.25">
      <c r="A465" t="s">
        <v>8218</v>
      </c>
      <c r="B465">
        <v>131</v>
      </c>
      <c r="D465" t="s">
        <v>8220</v>
      </c>
      <c r="E465">
        <v>10</v>
      </c>
    </row>
    <row r="466" spans="1:5" x14ac:dyDescent="0.25">
      <c r="A466" t="s">
        <v>8218</v>
      </c>
      <c r="B466">
        <v>61</v>
      </c>
      <c r="D466" t="s">
        <v>8220</v>
      </c>
      <c r="E466">
        <v>4</v>
      </c>
    </row>
    <row r="467" spans="1:5" x14ac:dyDescent="0.25">
      <c r="A467" t="s">
        <v>8218</v>
      </c>
      <c r="B467">
        <v>1071</v>
      </c>
      <c r="D467" t="s">
        <v>8220</v>
      </c>
      <c r="E467">
        <v>21</v>
      </c>
    </row>
    <row r="468" spans="1:5" x14ac:dyDescent="0.25">
      <c r="A468" t="s">
        <v>8218</v>
      </c>
      <c r="B468">
        <v>122</v>
      </c>
      <c r="D468" t="s">
        <v>8220</v>
      </c>
      <c r="E468">
        <v>2</v>
      </c>
    </row>
    <row r="469" spans="1:5" x14ac:dyDescent="0.25">
      <c r="A469" t="s">
        <v>8218</v>
      </c>
      <c r="B469">
        <v>111</v>
      </c>
      <c r="D469" t="s">
        <v>8220</v>
      </c>
      <c r="E469">
        <v>0</v>
      </c>
    </row>
    <row r="470" spans="1:5" x14ac:dyDescent="0.25">
      <c r="A470" t="s">
        <v>8218</v>
      </c>
      <c r="B470">
        <v>255</v>
      </c>
      <c r="D470" t="s">
        <v>8220</v>
      </c>
      <c r="E470">
        <v>4</v>
      </c>
    </row>
    <row r="471" spans="1:5" x14ac:dyDescent="0.25">
      <c r="A471" t="s">
        <v>8218</v>
      </c>
      <c r="B471">
        <v>141</v>
      </c>
      <c r="D471" t="s">
        <v>8220</v>
      </c>
      <c r="E471">
        <v>1</v>
      </c>
    </row>
    <row r="472" spans="1:5" x14ac:dyDescent="0.25">
      <c r="A472" t="s">
        <v>8218</v>
      </c>
      <c r="B472">
        <v>159</v>
      </c>
      <c r="D472" t="s">
        <v>8220</v>
      </c>
      <c r="E472">
        <v>30</v>
      </c>
    </row>
    <row r="473" spans="1:5" x14ac:dyDescent="0.25">
      <c r="A473" t="s">
        <v>8218</v>
      </c>
      <c r="B473">
        <v>99</v>
      </c>
      <c r="D473" t="s">
        <v>8220</v>
      </c>
      <c r="E473">
        <v>3</v>
      </c>
    </row>
    <row r="474" spans="1:5" x14ac:dyDescent="0.25">
      <c r="A474" t="s">
        <v>8218</v>
      </c>
      <c r="B474">
        <v>96</v>
      </c>
      <c r="D474" t="s">
        <v>8220</v>
      </c>
      <c r="E474">
        <v>975</v>
      </c>
    </row>
    <row r="475" spans="1:5" x14ac:dyDescent="0.25">
      <c r="A475" t="s">
        <v>8218</v>
      </c>
      <c r="B475">
        <v>27</v>
      </c>
      <c r="D475" t="s">
        <v>8220</v>
      </c>
      <c r="E475">
        <v>167</v>
      </c>
    </row>
    <row r="476" spans="1:5" x14ac:dyDescent="0.25">
      <c r="A476" t="s">
        <v>8218</v>
      </c>
      <c r="B476">
        <v>166</v>
      </c>
      <c r="D476" t="s">
        <v>8220</v>
      </c>
      <c r="E476">
        <v>5</v>
      </c>
    </row>
    <row r="477" spans="1:5" x14ac:dyDescent="0.25">
      <c r="A477" t="s">
        <v>8218</v>
      </c>
      <c r="B477">
        <v>76</v>
      </c>
      <c r="D477" t="s">
        <v>8220</v>
      </c>
      <c r="E477">
        <v>18</v>
      </c>
    </row>
    <row r="478" spans="1:5" x14ac:dyDescent="0.25">
      <c r="A478" t="s">
        <v>8218</v>
      </c>
      <c r="B478">
        <v>211</v>
      </c>
      <c r="D478" t="s">
        <v>8220</v>
      </c>
      <c r="E478">
        <v>98</v>
      </c>
    </row>
    <row r="479" spans="1:5" x14ac:dyDescent="0.25">
      <c r="A479" t="s">
        <v>8218</v>
      </c>
      <c r="B479">
        <v>21</v>
      </c>
      <c r="D479" t="s">
        <v>8220</v>
      </c>
      <c r="E479">
        <v>4</v>
      </c>
    </row>
    <row r="480" spans="1:5" x14ac:dyDescent="0.25">
      <c r="A480" t="s">
        <v>8218</v>
      </c>
      <c r="B480">
        <v>61</v>
      </c>
      <c r="D480" t="s">
        <v>8220</v>
      </c>
      <c r="E480">
        <v>3</v>
      </c>
    </row>
    <row r="481" spans="1:5" x14ac:dyDescent="0.25">
      <c r="A481" t="s">
        <v>8218</v>
      </c>
      <c r="B481">
        <v>30</v>
      </c>
      <c r="D481" t="s">
        <v>8220</v>
      </c>
      <c r="E481">
        <v>1</v>
      </c>
    </row>
    <row r="482" spans="1:5" x14ac:dyDescent="0.25">
      <c r="A482" t="s">
        <v>8218</v>
      </c>
      <c r="B482">
        <v>375</v>
      </c>
      <c r="D482" t="s">
        <v>8220</v>
      </c>
      <c r="E482">
        <v>0</v>
      </c>
    </row>
    <row r="483" spans="1:5" x14ac:dyDescent="0.25">
      <c r="A483" t="s">
        <v>8218</v>
      </c>
      <c r="B483">
        <v>111</v>
      </c>
      <c r="D483" t="s">
        <v>8220</v>
      </c>
      <c r="E483">
        <v>9</v>
      </c>
    </row>
    <row r="484" spans="1:5" x14ac:dyDescent="0.25">
      <c r="A484" t="s">
        <v>8218</v>
      </c>
      <c r="B484">
        <v>123</v>
      </c>
      <c r="D484" t="s">
        <v>8220</v>
      </c>
      <c r="E484">
        <v>2</v>
      </c>
    </row>
    <row r="485" spans="1:5" x14ac:dyDescent="0.25">
      <c r="A485" t="s">
        <v>8218</v>
      </c>
      <c r="B485">
        <v>70</v>
      </c>
      <c r="D485" t="s">
        <v>8220</v>
      </c>
      <c r="E485">
        <v>0</v>
      </c>
    </row>
    <row r="486" spans="1:5" x14ac:dyDescent="0.25">
      <c r="A486" t="s">
        <v>8218</v>
      </c>
      <c r="B486">
        <v>85</v>
      </c>
      <c r="D486" t="s">
        <v>8220</v>
      </c>
      <c r="E486">
        <v>147</v>
      </c>
    </row>
    <row r="487" spans="1:5" x14ac:dyDescent="0.25">
      <c r="A487" t="s">
        <v>8218</v>
      </c>
      <c r="B487">
        <v>86</v>
      </c>
      <c r="D487" t="s">
        <v>8220</v>
      </c>
      <c r="E487">
        <v>49</v>
      </c>
    </row>
    <row r="488" spans="1:5" x14ac:dyDescent="0.25">
      <c r="A488" t="s">
        <v>8218</v>
      </c>
      <c r="B488">
        <v>13</v>
      </c>
      <c r="D488" t="s">
        <v>8220</v>
      </c>
      <c r="E488">
        <v>1</v>
      </c>
    </row>
    <row r="489" spans="1:5" x14ac:dyDescent="0.25">
      <c r="A489" t="s">
        <v>8218</v>
      </c>
      <c r="B489">
        <v>33</v>
      </c>
      <c r="D489" t="s">
        <v>8220</v>
      </c>
      <c r="E489">
        <v>2</v>
      </c>
    </row>
    <row r="490" spans="1:5" x14ac:dyDescent="0.25">
      <c r="A490" t="s">
        <v>8218</v>
      </c>
      <c r="B490">
        <v>15</v>
      </c>
      <c r="D490" t="s">
        <v>8220</v>
      </c>
      <c r="E490">
        <v>7</v>
      </c>
    </row>
    <row r="491" spans="1:5" x14ac:dyDescent="0.25">
      <c r="A491" t="s">
        <v>8218</v>
      </c>
      <c r="B491">
        <v>273</v>
      </c>
      <c r="D491" t="s">
        <v>8220</v>
      </c>
      <c r="E491">
        <v>4</v>
      </c>
    </row>
    <row r="492" spans="1:5" x14ac:dyDescent="0.25">
      <c r="A492" t="s">
        <v>8218</v>
      </c>
      <c r="B492">
        <v>714</v>
      </c>
      <c r="D492" t="s">
        <v>8220</v>
      </c>
      <c r="E492">
        <v>27</v>
      </c>
    </row>
    <row r="493" spans="1:5" x14ac:dyDescent="0.25">
      <c r="A493" t="s">
        <v>8218</v>
      </c>
      <c r="B493">
        <v>170</v>
      </c>
      <c r="D493" t="s">
        <v>8220</v>
      </c>
      <c r="E493">
        <v>94</v>
      </c>
    </row>
    <row r="494" spans="1:5" x14ac:dyDescent="0.25">
      <c r="A494" t="s">
        <v>8218</v>
      </c>
      <c r="B494">
        <v>512</v>
      </c>
      <c r="D494" t="s">
        <v>8220</v>
      </c>
      <c r="E494">
        <v>29</v>
      </c>
    </row>
    <row r="495" spans="1:5" x14ac:dyDescent="0.25">
      <c r="A495" t="s">
        <v>8218</v>
      </c>
      <c r="B495">
        <v>314</v>
      </c>
      <c r="D495" t="s">
        <v>8220</v>
      </c>
      <c r="E495">
        <v>7</v>
      </c>
    </row>
    <row r="496" spans="1:5" x14ac:dyDescent="0.25">
      <c r="A496" t="s">
        <v>8218</v>
      </c>
      <c r="B496">
        <v>167</v>
      </c>
      <c r="D496" t="s">
        <v>8220</v>
      </c>
      <c r="E496">
        <v>22</v>
      </c>
    </row>
    <row r="497" spans="1:5" x14ac:dyDescent="0.25">
      <c r="A497" t="s">
        <v>8218</v>
      </c>
      <c r="B497">
        <v>9</v>
      </c>
      <c r="D497" t="s">
        <v>8220</v>
      </c>
      <c r="E497">
        <v>1</v>
      </c>
    </row>
    <row r="498" spans="1:5" x14ac:dyDescent="0.25">
      <c r="A498" t="s">
        <v>8218</v>
      </c>
      <c r="B498">
        <v>103</v>
      </c>
      <c r="D498" t="s">
        <v>8220</v>
      </c>
      <c r="E498">
        <v>10</v>
      </c>
    </row>
    <row r="499" spans="1:5" x14ac:dyDescent="0.25">
      <c r="A499" t="s">
        <v>8218</v>
      </c>
      <c r="B499">
        <v>111</v>
      </c>
      <c r="D499" t="s">
        <v>8220</v>
      </c>
      <c r="E499">
        <v>6</v>
      </c>
    </row>
    <row r="500" spans="1:5" x14ac:dyDescent="0.25">
      <c r="A500" t="s">
        <v>8218</v>
      </c>
      <c r="B500">
        <v>271</v>
      </c>
      <c r="D500" t="s">
        <v>8220</v>
      </c>
      <c r="E500">
        <v>24</v>
      </c>
    </row>
    <row r="501" spans="1:5" x14ac:dyDescent="0.25">
      <c r="A501" t="s">
        <v>8218</v>
      </c>
      <c r="B501">
        <v>101</v>
      </c>
      <c r="D501" t="s">
        <v>8220</v>
      </c>
      <c r="E501">
        <v>15</v>
      </c>
    </row>
    <row r="502" spans="1:5" x14ac:dyDescent="0.25">
      <c r="A502" t="s">
        <v>8218</v>
      </c>
      <c r="B502">
        <v>57</v>
      </c>
      <c r="D502" t="s">
        <v>8220</v>
      </c>
      <c r="E502">
        <v>37</v>
      </c>
    </row>
    <row r="503" spans="1:5" x14ac:dyDescent="0.25">
      <c r="A503" t="s">
        <v>8218</v>
      </c>
      <c r="B503">
        <v>62</v>
      </c>
      <c r="D503" t="s">
        <v>8220</v>
      </c>
      <c r="E503">
        <v>20</v>
      </c>
    </row>
    <row r="504" spans="1:5" x14ac:dyDescent="0.25">
      <c r="A504" t="s">
        <v>8218</v>
      </c>
      <c r="B504">
        <v>32</v>
      </c>
      <c r="D504" t="s">
        <v>8220</v>
      </c>
      <c r="E504">
        <v>7</v>
      </c>
    </row>
    <row r="505" spans="1:5" x14ac:dyDescent="0.25">
      <c r="A505" t="s">
        <v>8218</v>
      </c>
      <c r="B505">
        <v>141</v>
      </c>
      <c r="D505" t="s">
        <v>8220</v>
      </c>
      <c r="E505">
        <v>0</v>
      </c>
    </row>
    <row r="506" spans="1:5" x14ac:dyDescent="0.25">
      <c r="A506" t="s">
        <v>8218</v>
      </c>
      <c r="B506">
        <v>75</v>
      </c>
      <c r="D506" t="s">
        <v>8220</v>
      </c>
      <c r="E506">
        <v>21</v>
      </c>
    </row>
    <row r="507" spans="1:5" x14ac:dyDescent="0.25">
      <c r="A507" t="s">
        <v>8218</v>
      </c>
      <c r="B507">
        <v>46</v>
      </c>
      <c r="D507" t="s">
        <v>8220</v>
      </c>
      <c r="E507">
        <v>3</v>
      </c>
    </row>
    <row r="508" spans="1:5" x14ac:dyDescent="0.25">
      <c r="A508" t="s">
        <v>8218</v>
      </c>
      <c r="B508">
        <v>103</v>
      </c>
      <c r="D508" t="s">
        <v>8220</v>
      </c>
      <c r="E508">
        <v>11</v>
      </c>
    </row>
    <row r="509" spans="1:5" x14ac:dyDescent="0.25">
      <c r="A509" t="s">
        <v>8218</v>
      </c>
      <c r="B509">
        <v>6</v>
      </c>
      <c r="D509" t="s">
        <v>8220</v>
      </c>
      <c r="E509">
        <v>1</v>
      </c>
    </row>
    <row r="510" spans="1:5" x14ac:dyDescent="0.25">
      <c r="A510" t="s">
        <v>8218</v>
      </c>
      <c r="B510">
        <v>83</v>
      </c>
      <c r="D510" t="s">
        <v>8220</v>
      </c>
      <c r="E510">
        <v>312</v>
      </c>
    </row>
    <row r="511" spans="1:5" x14ac:dyDescent="0.25">
      <c r="A511" t="s">
        <v>8218</v>
      </c>
      <c r="B511">
        <v>108</v>
      </c>
      <c r="D511" t="s">
        <v>8220</v>
      </c>
      <c r="E511">
        <v>1</v>
      </c>
    </row>
    <row r="512" spans="1:5" x14ac:dyDescent="0.25">
      <c r="A512" t="s">
        <v>8218</v>
      </c>
      <c r="B512">
        <v>25</v>
      </c>
      <c r="D512" t="s">
        <v>8220</v>
      </c>
      <c r="E512">
        <v>3</v>
      </c>
    </row>
    <row r="513" spans="1:5" x14ac:dyDescent="0.25">
      <c r="A513" t="s">
        <v>8218</v>
      </c>
      <c r="B513">
        <v>549</v>
      </c>
      <c r="D513" t="s">
        <v>8220</v>
      </c>
      <c r="E513">
        <v>4</v>
      </c>
    </row>
    <row r="514" spans="1:5" x14ac:dyDescent="0.25">
      <c r="A514" t="s">
        <v>8218</v>
      </c>
      <c r="B514">
        <v>222</v>
      </c>
      <c r="D514" t="s">
        <v>8220</v>
      </c>
      <c r="E514">
        <v>10</v>
      </c>
    </row>
    <row r="515" spans="1:5" x14ac:dyDescent="0.25">
      <c r="A515" t="s">
        <v>8218</v>
      </c>
      <c r="B515">
        <v>183</v>
      </c>
      <c r="D515" t="s">
        <v>8220</v>
      </c>
      <c r="E515">
        <v>8</v>
      </c>
    </row>
    <row r="516" spans="1:5" x14ac:dyDescent="0.25">
      <c r="A516" t="s">
        <v>8218</v>
      </c>
      <c r="B516">
        <v>89</v>
      </c>
      <c r="D516" t="s">
        <v>8220</v>
      </c>
      <c r="E516">
        <v>3</v>
      </c>
    </row>
    <row r="517" spans="1:5" x14ac:dyDescent="0.25">
      <c r="A517" t="s">
        <v>8218</v>
      </c>
      <c r="B517">
        <v>253</v>
      </c>
      <c r="D517" t="s">
        <v>8220</v>
      </c>
      <c r="E517">
        <v>1</v>
      </c>
    </row>
    <row r="518" spans="1:5" x14ac:dyDescent="0.25">
      <c r="A518" t="s">
        <v>8218</v>
      </c>
      <c r="B518">
        <v>140</v>
      </c>
      <c r="D518" t="s">
        <v>8220</v>
      </c>
      <c r="E518">
        <v>0</v>
      </c>
    </row>
    <row r="519" spans="1:5" x14ac:dyDescent="0.25">
      <c r="A519" t="s">
        <v>8218</v>
      </c>
      <c r="B519">
        <v>103</v>
      </c>
      <c r="D519" t="s">
        <v>8220</v>
      </c>
      <c r="E519">
        <v>5</v>
      </c>
    </row>
    <row r="520" spans="1:5" x14ac:dyDescent="0.25">
      <c r="A520" t="s">
        <v>8218</v>
      </c>
      <c r="B520">
        <v>138</v>
      </c>
      <c r="D520" t="s">
        <v>8220</v>
      </c>
      <c r="E520">
        <v>0</v>
      </c>
    </row>
    <row r="521" spans="1:5" x14ac:dyDescent="0.25">
      <c r="A521" t="s">
        <v>8218</v>
      </c>
      <c r="B521">
        <v>191</v>
      </c>
      <c r="D521" t="s">
        <v>8220</v>
      </c>
      <c r="E521">
        <v>3</v>
      </c>
    </row>
    <row r="522" spans="1:5" x14ac:dyDescent="0.25">
      <c r="A522" t="s">
        <v>8218</v>
      </c>
      <c r="B522">
        <v>45</v>
      </c>
      <c r="D522" t="s">
        <v>8220</v>
      </c>
      <c r="E522">
        <v>7</v>
      </c>
    </row>
    <row r="523" spans="1:5" x14ac:dyDescent="0.25">
      <c r="A523" t="s">
        <v>8218</v>
      </c>
      <c r="B523">
        <v>17</v>
      </c>
      <c r="D523" t="s">
        <v>8220</v>
      </c>
      <c r="E523">
        <v>0</v>
      </c>
    </row>
    <row r="524" spans="1:5" x14ac:dyDescent="0.25">
      <c r="A524" t="s">
        <v>8218</v>
      </c>
      <c r="B524">
        <v>31</v>
      </c>
      <c r="D524" t="s">
        <v>8220</v>
      </c>
      <c r="E524">
        <v>2</v>
      </c>
    </row>
    <row r="525" spans="1:5" x14ac:dyDescent="0.25">
      <c r="A525" t="s">
        <v>8218</v>
      </c>
      <c r="B525">
        <v>50</v>
      </c>
      <c r="D525" t="s">
        <v>8220</v>
      </c>
      <c r="E525">
        <v>23</v>
      </c>
    </row>
    <row r="526" spans="1:5" x14ac:dyDescent="0.25">
      <c r="A526" t="s">
        <v>8218</v>
      </c>
      <c r="B526">
        <v>59</v>
      </c>
      <c r="D526" t="s">
        <v>8220</v>
      </c>
      <c r="E526">
        <v>1</v>
      </c>
    </row>
    <row r="527" spans="1:5" x14ac:dyDescent="0.25">
      <c r="A527" t="s">
        <v>8218</v>
      </c>
      <c r="B527">
        <v>81</v>
      </c>
      <c r="D527" t="s">
        <v>8220</v>
      </c>
      <c r="E527">
        <v>2</v>
      </c>
    </row>
    <row r="528" spans="1:5" x14ac:dyDescent="0.25">
      <c r="A528" t="s">
        <v>8218</v>
      </c>
      <c r="B528">
        <v>508</v>
      </c>
      <c r="D528" t="s">
        <v>8220</v>
      </c>
      <c r="E528">
        <v>3</v>
      </c>
    </row>
    <row r="529" spans="1:5" x14ac:dyDescent="0.25">
      <c r="A529" t="s">
        <v>8218</v>
      </c>
      <c r="B529">
        <v>74</v>
      </c>
      <c r="D529" t="s">
        <v>8220</v>
      </c>
      <c r="E529">
        <v>0</v>
      </c>
    </row>
    <row r="530" spans="1:5" x14ac:dyDescent="0.25">
      <c r="A530" t="s">
        <v>8218</v>
      </c>
      <c r="B530">
        <v>141</v>
      </c>
      <c r="D530" t="s">
        <v>8220</v>
      </c>
      <c r="E530">
        <v>13</v>
      </c>
    </row>
    <row r="531" spans="1:5" x14ac:dyDescent="0.25">
      <c r="A531" t="s">
        <v>8218</v>
      </c>
      <c r="B531">
        <v>711</v>
      </c>
      <c r="D531" t="s">
        <v>8220</v>
      </c>
      <c r="E531">
        <v>1</v>
      </c>
    </row>
    <row r="532" spans="1:5" x14ac:dyDescent="0.25">
      <c r="A532" t="s">
        <v>8218</v>
      </c>
      <c r="B532">
        <v>141</v>
      </c>
      <c r="D532" t="s">
        <v>8220</v>
      </c>
      <c r="E532">
        <v>1</v>
      </c>
    </row>
    <row r="533" spans="1:5" x14ac:dyDescent="0.25">
      <c r="A533" t="s">
        <v>8218</v>
      </c>
      <c r="B533">
        <v>109</v>
      </c>
      <c r="D533" t="s">
        <v>8220</v>
      </c>
      <c r="E533">
        <v>1</v>
      </c>
    </row>
    <row r="534" spans="1:5" x14ac:dyDescent="0.25">
      <c r="A534" t="s">
        <v>8218</v>
      </c>
      <c r="B534">
        <v>361</v>
      </c>
      <c r="D534" t="s">
        <v>8220</v>
      </c>
      <c r="E534">
        <v>6</v>
      </c>
    </row>
    <row r="535" spans="1:5" x14ac:dyDescent="0.25">
      <c r="A535" t="s">
        <v>8218</v>
      </c>
      <c r="B535">
        <v>176</v>
      </c>
      <c r="D535" t="s">
        <v>8220</v>
      </c>
      <c r="E535">
        <v>39</v>
      </c>
    </row>
    <row r="536" spans="1:5" x14ac:dyDescent="0.25">
      <c r="A536" t="s">
        <v>8218</v>
      </c>
      <c r="B536">
        <v>670</v>
      </c>
      <c r="D536" t="s">
        <v>8220</v>
      </c>
      <c r="E536">
        <v>4</v>
      </c>
    </row>
    <row r="537" spans="1:5" x14ac:dyDescent="0.25">
      <c r="A537" t="s">
        <v>8218</v>
      </c>
      <c r="B537">
        <v>96</v>
      </c>
      <c r="D537" t="s">
        <v>8220</v>
      </c>
      <c r="E537">
        <v>1</v>
      </c>
    </row>
    <row r="538" spans="1:5" x14ac:dyDescent="0.25">
      <c r="A538" t="s">
        <v>8218</v>
      </c>
      <c r="B538">
        <v>74</v>
      </c>
      <c r="D538" t="s">
        <v>8220</v>
      </c>
      <c r="E538">
        <v>0</v>
      </c>
    </row>
    <row r="539" spans="1:5" x14ac:dyDescent="0.25">
      <c r="A539" t="s">
        <v>8218</v>
      </c>
      <c r="B539">
        <v>52</v>
      </c>
      <c r="D539" t="s">
        <v>8220</v>
      </c>
      <c r="E539">
        <v>0</v>
      </c>
    </row>
    <row r="540" spans="1:5" x14ac:dyDescent="0.25">
      <c r="A540" t="s">
        <v>8218</v>
      </c>
      <c r="B540">
        <v>105</v>
      </c>
      <c r="D540" t="s">
        <v>8220</v>
      </c>
      <c r="E540">
        <v>0</v>
      </c>
    </row>
    <row r="541" spans="1:5" x14ac:dyDescent="0.25">
      <c r="A541" t="s">
        <v>8218</v>
      </c>
      <c r="B541">
        <v>41</v>
      </c>
      <c r="D541" t="s">
        <v>8220</v>
      </c>
      <c r="E541">
        <v>8</v>
      </c>
    </row>
    <row r="542" spans="1:5" x14ac:dyDescent="0.25">
      <c r="A542" t="s">
        <v>8218</v>
      </c>
      <c r="B542">
        <v>34</v>
      </c>
      <c r="D542" t="s">
        <v>8220</v>
      </c>
      <c r="E542">
        <v>0</v>
      </c>
    </row>
    <row r="543" spans="1:5" x14ac:dyDescent="0.25">
      <c r="A543" t="s">
        <v>8218</v>
      </c>
      <c r="B543">
        <v>66</v>
      </c>
      <c r="D543" t="s">
        <v>8220</v>
      </c>
      <c r="E543">
        <v>1</v>
      </c>
    </row>
    <row r="544" spans="1:5" x14ac:dyDescent="0.25">
      <c r="A544" t="s">
        <v>8218</v>
      </c>
      <c r="B544">
        <v>50</v>
      </c>
      <c r="D544" t="s">
        <v>8220</v>
      </c>
      <c r="E544">
        <v>12</v>
      </c>
    </row>
    <row r="545" spans="1:5" x14ac:dyDescent="0.25">
      <c r="A545" t="s">
        <v>8218</v>
      </c>
      <c r="B545">
        <v>159</v>
      </c>
      <c r="D545" t="s">
        <v>8220</v>
      </c>
      <c r="E545">
        <v>0</v>
      </c>
    </row>
    <row r="546" spans="1:5" x14ac:dyDescent="0.25">
      <c r="A546" t="s">
        <v>8218</v>
      </c>
      <c r="B546">
        <v>182</v>
      </c>
      <c r="D546" t="s">
        <v>8220</v>
      </c>
      <c r="E546">
        <v>3</v>
      </c>
    </row>
    <row r="547" spans="1:5" x14ac:dyDescent="0.25">
      <c r="A547" t="s">
        <v>8218</v>
      </c>
      <c r="B547">
        <v>206</v>
      </c>
      <c r="D547" t="s">
        <v>8220</v>
      </c>
      <c r="E547">
        <v>2</v>
      </c>
    </row>
    <row r="548" spans="1:5" x14ac:dyDescent="0.25">
      <c r="A548" t="s">
        <v>8218</v>
      </c>
      <c r="B548">
        <v>169</v>
      </c>
      <c r="D548" t="s">
        <v>8220</v>
      </c>
      <c r="E548">
        <v>6</v>
      </c>
    </row>
    <row r="549" spans="1:5" x14ac:dyDescent="0.25">
      <c r="A549" t="s">
        <v>8218</v>
      </c>
      <c r="B549">
        <v>31</v>
      </c>
      <c r="D549" t="s">
        <v>8220</v>
      </c>
      <c r="E549">
        <v>0</v>
      </c>
    </row>
    <row r="550" spans="1:5" x14ac:dyDescent="0.25">
      <c r="A550" t="s">
        <v>8218</v>
      </c>
      <c r="B550">
        <v>28</v>
      </c>
      <c r="D550" t="s">
        <v>8220</v>
      </c>
      <c r="E550">
        <v>15</v>
      </c>
    </row>
    <row r="551" spans="1:5" x14ac:dyDescent="0.25">
      <c r="A551" t="s">
        <v>8218</v>
      </c>
      <c r="B551">
        <v>54</v>
      </c>
      <c r="D551" t="s">
        <v>8220</v>
      </c>
      <c r="E551">
        <v>1</v>
      </c>
    </row>
    <row r="552" spans="1:5" x14ac:dyDescent="0.25">
      <c r="A552" t="s">
        <v>8218</v>
      </c>
      <c r="B552">
        <v>467</v>
      </c>
      <c r="D552" t="s">
        <v>8220</v>
      </c>
      <c r="E552">
        <v>3</v>
      </c>
    </row>
    <row r="553" spans="1:5" x14ac:dyDescent="0.25">
      <c r="A553" t="s">
        <v>8218</v>
      </c>
      <c r="B553">
        <v>389</v>
      </c>
      <c r="D553" t="s">
        <v>8220</v>
      </c>
      <c r="E553">
        <v>8</v>
      </c>
    </row>
    <row r="554" spans="1:5" x14ac:dyDescent="0.25">
      <c r="A554" t="s">
        <v>8218</v>
      </c>
      <c r="B554">
        <v>68</v>
      </c>
      <c r="D554" t="s">
        <v>8220</v>
      </c>
      <c r="E554">
        <v>0</v>
      </c>
    </row>
    <row r="555" spans="1:5" x14ac:dyDescent="0.25">
      <c r="A555" t="s">
        <v>8218</v>
      </c>
      <c r="B555">
        <v>413</v>
      </c>
      <c r="D555" t="s">
        <v>8220</v>
      </c>
      <c r="E555">
        <v>3</v>
      </c>
    </row>
    <row r="556" spans="1:5" x14ac:dyDescent="0.25">
      <c r="A556" t="s">
        <v>8218</v>
      </c>
      <c r="B556">
        <v>190</v>
      </c>
      <c r="D556" t="s">
        <v>8220</v>
      </c>
      <c r="E556">
        <v>3</v>
      </c>
    </row>
    <row r="557" spans="1:5" x14ac:dyDescent="0.25">
      <c r="A557" t="s">
        <v>8218</v>
      </c>
      <c r="B557">
        <v>189</v>
      </c>
      <c r="D557" t="s">
        <v>8220</v>
      </c>
      <c r="E557">
        <v>0</v>
      </c>
    </row>
    <row r="558" spans="1:5" x14ac:dyDescent="0.25">
      <c r="A558" t="s">
        <v>8218</v>
      </c>
      <c r="B558">
        <v>130</v>
      </c>
      <c r="D558" t="s">
        <v>8220</v>
      </c>
      <c r="E558">
        <v>19</v>
      </c>
    </row>
    <row r="559" spans="1:5" x14ac:dyDescent="0.25">
      <c r="A559" t="s">
        <v>8218</v>
      </c>
      <c r="B559">
        <v>74</v>
      </c>
      <c r="D559" t="s">
        <v>8220</v>
      </c>
      <c r="E559">
        <v>0</v>
      </c>
    </row>
    <row r="560" spans="1:5" x14ac:dyDescent="0.25">
      <c r="A560" t="s">
        <v>8218</v>
      </c>
      <c r="B560">
        <v>274</v>
      </c>
      <c r="D560" t="s">
        <v>8220</v>
      </c>
      <c r="E560">
        <v>2</v>
      </c>
    </row>
    <row r="561" spans="1:5" x14ac:dyDescent="0.25">
      <c r="A561" t="s">
        <v>8218</v>
      </c>
      <c r="B561">
        <v>22</v>
      </c>
      <c r="D561" t="s">
        <v>8220</v>
      </c>
      <c r="E561">
        <v>0</v>
      </c>
    </row>
    <row r="562" spans="1:5" x14ac:dyDescent="0.25">
      <c r="A562" t="s">
        <v>8218</v>
      </c>
      <c r="B562">
        <v>31</v>
      </c>
      <c r="D562" t="s">
        <v>8220</v>
      </c>
      <c r="E562">
        <v>0</v>
      </c>
    </row>
    <row r="563" spans="1:5" x14ac:dyDescent="0.25">
      <c r="A563" t="s">
        <v>8218</v>
      </c>
      <c r="B563">
        <v>63</v>
      </c>
      <c r="D563" t="s">
        <v>8220</v>
      </c>
      <c r="E563">
        <v>25</v>
      </c>
    </row>
    <row r="564" spans="1:5" x14ac:dyDescent="0.25">
      <c r="A564" t="s">
        <v>8218</v>
      </c>
      <c r="B564">
        <v>20</v>
      </c>
      <c r="D564" t="s">
        <v>8220</v>
      </c>
      <c r="E564">
        <v>8</v>
      </c>
    </row>
    <row r="565" spans="1:5" x14ac:dyDescent="0.25">
      <c r="A565" t="s">
        <v>8218</v>
      </c>
      <c r="B565">
        <v>25</v>
      </c>
      <c r="D565" t="s">
        <v>8220</v>
      </c>
      <c r="E565">
        <v>16</v>
      </c>
    </row>
    <row r="566" spans="1:5" x14ac:dyDescent="0.25">
      <c r="A566" t="s">
        <v>8218</v>
      </c>
      <c r="B566">
        <v>61</v>
      </c>
      <c r="D566" t="s">
        <v>8220</v>
      </c>
      <c r="E566">
        <v>3</v>
      </c>
    </row>
    <row r="567" spans="1:5" x14ac:dyDescent="0.25">
      <c r="A567" t="s">
        <v>8218</v>
      </c>
      <c r="B567">
        <v>52</v>
      </c>
      <c r="D567" t="s">
        <v>8220</v>
      </c>
      <c r="E567">
        <v>3</v>
      </c>
    </row>
    <row r="568" spans="1:5" x14ac:dyDescent="0.25">
      <c r="A568" t="s">
        <v>8218</v>
      </c>
      <c r="B568">
        <v>86</v>
      </c>
      <c r="D568" t="s">
        <v>8220</v>
      </c>
      <c r="E568">
        <v>2</v>
      </c>
    </row>
    <row r="569" spans="1:5" x14ac:dyDescent="0.25">
      <c r="A569" t="s">
        <v>8218</v>
      </c>
      <c r="B569">
        <v>42</v>
      </c>
      <c r="D569" t="s">
        <v>8220</v>
      </c>
      <c r="E569">
        <v>1</v>
      </c>
    </row>
    <row r="570" spans="1:5" x14ac:dyDescent="0.25">
      <c r="A570" t="s">
        <v>8218</v>
      </c>
      <c r="B570">
        <v>52</v>
      </c>
      <c r="D570" t="s">
        <v>8220</v>
      </c>
      <c r="E570">
        <v>0</v>
      </c>
    </row>
    <row r="571" spans="1:5" x14ac:dyDescent="0.25">
      <c r="A571" t="s">
        <v>8218</v>
      </c>
      <c r="B571">
        <v>120</v>
      </c>
      <c r="D571" t="s">
        <v>8220</v>
      </c>
      <c r="E571">
        <v>1</v>
      </c>
    </row>
    <row r="572" spans="1:5" x14ac:dyDescent="0.25">
      <c r="A572" t="s">
        <v>8218</v>
      </c>
      <c r="B572">
        <v>22</v>
      </c>
      <c r="D572" t="s">
        <v>8220</v>
      </c>
      <c r="E572">
        <v>19</v>
      </c>
    </row>
    <row r="573" spans="1:5" x14ac:dyDescent="0.25">
      <c r="A573" t="s">
        <v>8218</v>
      </c>
      <c r="B573">
        <v>64</v>
      </c>
      <c r="D573" t="s">
        <v>8220</v>
      </c>
      <c r="E573">
        <v>9</v>
      </c>
    </row>
    <row r="574" spans="1:5" x14ac:dyDescent="0.25">
      <c r="A574" t="s">
        <v>8218</v>
      </c>
      <c r="B574">
        <v>23</v>
      </c>
      <c r="D574" t="s">
        <v>8220</v>
      </c>
      <c r="E574">
        <v>1</v>
      </c>
    </row>
    <row r="575" spans="1:5" x14ac:dyDescent="0.25">
      <c r="A575" t="s">
        <v>8218</v>
      </c>
      <c r="B575">
        <v>238</v>
      </c>
      <c r="D575" t="s">
        <v>8220</v>
      </c>
      <c r="E575">
        <v>0</v>
      </c>
    </row>
    <row r="576" spans="1:5" x14ac:dyDescent="0.25">
      <c r="A576" t="s">
        <v>8218</v>
      </c>
      <c r="B576">
        <v>33</v>
      </c>
      <c r="D576" t="s">
        <v>8220</v>
      </c>
      <c r="E576">
        <v>1</v>
      </c>
    </row>
    <row r="577" spans="1:5" x14ac:dyDescent="0.25">
      <c r="A577" t="s">
        <v>8218</v>
      </c>
      <c r="B577">
        <v>32</v>
      </c>
      <c r="D577" t="s">
        <v>8220</v>
      </c>
      <c r="E577">
        <v>5</v>
      </c>
    </row>
    <row r="578" spans="1:5" x14ac:dyDescent="0.25">
      <c r="A578" t="s">
        <v>8218</v>
      </c>
      <c r="B578">
        <v>24</v>
      </c>
      <c r="D578" t="s">
        <v>8220</v>
      </c>
      <c r="E578">
        <v>85</v>
      </c>
    </row>
    <row r="579" spans="1:5" x14ac:dyDescent="0.25">
      <c r="A579" t="s">
        <v>8218</v>
      </c>
      <c r="B579">
        <v>29</v>
      </c>
      <c r="D579" t="s">
        <v>8220</v>
      </c>
      <c r="E579">
        <v>3</v>
      </c>
    </row>
    <row r="580" spans="1:5" x14ac:dyDescent="0.25">
      <c r="A580" t="s">
        <v>8218</v>
      </c>
      <c r="B580">
        <v>50</v>
      </c>
      <c r="D580" t="s">
        <v>8220</v>
      </c>
      <c r="E580">
        <v>4</v>
      </c>
    </row>
    <row r="581" spans="1:5" x14ac:dyDescent="0.25">
      <c r="A581" t="s">
        <v>8218</v>
      </c>
      <c r="B581">
        <v>108</v>
      </c>
      <c r="D581" t="s">
        <v>8220</v>
      </c>
      <c r="E581">
        <v>3</v>
      </c>
    </row>
    <row r="582" spans="1:5" x14ac:dyDescent="0.25">
      <c r="A582" t="s">
        <v>8218</v>
      </c>
      <c r="B582">
        <v>139</v>
      </c>
      <c r="D582" t="s">
        <v>8220</v>
      </c>
      <c r="E582">
        <v>5</v>
      </c>
    </row>
    <row r="583" spans="1:5" x14ac:dyDescent="0.25">
      <c r="A583" t="s">
        <v>8218</v>
      </c>
      <c r="B583">
        <v>7</v>
      </c>
      <c r="D583" t="s">
        <v>8220</v>
      </c>
      <c r="E583">
        <v>17</v>
      </c>
    </row>
    <row r="584" spans="1:5" x14ac:dyDescent="0.25">
      <c r="A584" t="s">
        <v>8218</v>
      </c>
      <c r="B584">
        <v>149</v>
      </c>
      <c r="D584" t="s">
        <v>8220</v>
      </c>
      <c r="E584">
        <v>3</v>
      </c>
    </row>
    <row r="585" spans="1:5" x14ac:dyDescent="0.25">
      <c r="A585" t="s">
        <v>8218</v>
      </c>
      <c r="B585">
        <v>31</v>
      </c>
      <c r="D585" t="s">
        <v>8220</v>
      </c>
      <c r="E585">
        <v>2</v>
      </c>
    </row>
    <row r="586" spans="1:5" x14ac:dyDescent="0.25">
      <c r="A586" t="s">
        <v>8218</v>
      </c>
      <c r="B586">
        <v>26</v>
      </c>
      <c r="D586" t="s">
        <v>8220</v>
      </c>
      <c r="E586">
        <v>6</v>
      </c>
    </row>
    <row r="587" spans="1:5" x14ac:dyDescent="0.25">
      <c r="A587" t="s">
        <v>8218</v>
      </c>
      <c r="B587">
        <v>172</v>
      </c>
      <c r="D587" t="s">
        <v>8220</v>
      </c>
      <c r="E587">
        <v>0</v>
      </c>
    </row>
    <row r="588" spans="1:5" x14ac:dyDescent="0.25">
      <c r="A588" t="s">
        <v>8218</v>
      </c>
      <c r="B588">
        <v>78</v>
      </c>
      <c r="D588" t="s">
        <v>8220</v>
      </c>
      <c r="E588">
        <v>1</v>
      </c>
    </row>
    <row r="589" spans="1:5" x14ac:dyDescent="0.25">
      <c r="A589" t="s">
        <v>8218</v>
      </c>
      <c r="B589">
        <v>120</v>
      </c>
      <c r="D589" t="s">
        <v>8220</v>
      </c>
      <c r="E589">
        <v>3</v>
      </c>
    </row>
    <row r="590" spans="1:5" x14ac:dyDescent="0.25">
      <c r="A590" t="s">
        <v>8218</v>
      </c>
      <c r="B590">
        <v>227</v>
      </c>
      <c r="D590" t="s">
        <v>8220</v>
      </c>
      <c r="E590">
        <v>13</v>
      </c>
    </row>
    <row r="591" spans="1:5" x14ac:dyDescent="0.25">
      <c r="A591" t="s">
        <v>8218</v>
      </c>
      <c r="B591">
        <v>42</v>
      </c>
      <c r="D591" t="s">
        <v>8220</v>
      </c>
      <c r="E591">
        <v>1</v>
      </c>
    </row>
    <row r="592" spans="1:5" x14ac:dyDescent="0.25">
      <c r="A592" t="s">
        <v>8218</v>
      </c>
      <c r="B592">
        <v>64</v>
      </c>
      <c r="D592" t="s">
        <v>8220</v>
      </c>
      <c r="E592">
        <v>1</v>
      </c>
    </row>
    <row r="593" spans="1:5" x14ac:dyDescent="0.25">
      <c r="A593" t="s">
        <v>8218</v>
      </c>
      <c r="B593">
        <v>121</v>
      </c>
      <c r="D593" t="s">
        <v>8220</v>
      </c>
      <c r="E593">
        <v>9</v>
      </c>
    </row>
    <row r="594" spans="1:5" x14ac:dyDescent="0.25">
      <c r="A594" t="s">
        <v>8218</v>
      </c>
      <c r="B594">
        <v>87</v>
      </c>
      <c r="D594" t="s">
        <v>8220</v>
      </c>
      <c r="E594">
        <v>0</v>
      </c>
    </row>
    <row r="595" spans="1:5" x14ac:dyDescent="0.25">
      <c r="A595" t="s">
        <v>8218</v>
      </c>
      <c r="B595">
        <v>65</v>
      </c>
      <c r="D595" t="s">
        <v>8220</v>
      </c>
      <c r="E595">
        <v>2</v>
      </c>
    </row>
    <row r="596" spans="1:5" x14ac:dyDescent="0.25">
      <c r="A596" t="s">
        <v>8218</v>
      </c>
      <c r="B596">
        <v>49</v>
      </c>
      <c r="D596" t="s">
        <v>8220</v>
      </c>
      <c r="E596">
        <v>1</v>
      </c>
    </row>
    <row r="597" spans="1:5" x14ac:dyDescent="0.25">
      <c r="A597" t="s">
        <v>8218</v>
      </c>
      <c r="B597">
        <v>19</v>
      </c>
      <c r="D597" t="s">
        <v>8220</v>
      </c>
      <c r="E597">
        <v>10</v>
      </c>
    </row>
    <row r="598" spans="1:5" x14ac:dyDescent="0.25">
      <c r="A598" t="s">
        <v>8218</v>
      </c>
      <c r="B598">
        <v>81</v>
      </c>
      <c r="D598" t="s">
        <v>8220</v>
      </c>
      <c r="E598">
        <v>3</v>
      </c>
    </row>
    <row r="599" spans="1:5" x14ac:dyDescent="0.25">
      <c r="A599" t="s">
        <v>8218</v>
      </c>
      <c r="B599">
        <v>264</v>
      </c>
      <c r="D599" t="s">
        <v>8220</v>
      </c>
      <c r="E599">
        <v>2</v>
      </c>
    </row>
    <row r="600" spans="1:5" x14ac:dyDescent="0.25">
      <c r="A600" t="s">
        <v>8218</v>
      </c>
      <c r="B600">
        <v>25</v>
      </c>
      <c r="D600" t="s">
        <v>8220</v>
      </c>
      <c r="E600">
        <v>2</v>
      </c>
    </row>
    <row r="601" spans="1:5" x14ac:dyDescent="0.25">
      <c r="A601" t="s">
        <v>8218</v>
      </c>
      <c r="B601">
        <v>5</v>
      </c>
      <c r="D601" t="s">
        <v>8220</v>
      </c>
      <c r="E601">
        <v>1</v>
      </c>
    </row>
    <row r="602" spans="1:5" x14ac:dyDescent="0.25">
      <c r="A602" t="s">
        <v>8218</v>
      </c>
      <c r="B602">
        <v>144</v>
      </c>
      <c r="D602" t="s">
        <v>8220</v>
      </c>
      <c r="E602">
        <v>14</v>
      </c>
    </row>
    <row r="603" spans="1:5" x14ac:dyDescent="0.25">
      <c r="A603" t="s">
        <v>8218</v>
      </c>
      <c r="B603">
        <v>92</v>
      </c>
      <c r="D603" t="s">
        <v>8220</v>
      </c>
      <c r="E603">
        <v>0</v>
      </c>
    </row>
    <row r="604" spans="1:5" x14ac:dyDescent="0.25">
      <c r="A604" t="s">
        <v>8218</v>
      </c>
      <c r="B604">
        <v>147</v>
      </c>
      <c r="D604" t="s">
        <v>8220</v>
      </c>
      <c r="E604">
        <v>0</v>
      </c>
    </row>
    <row r="605" spans="1:5" x14ac:dyDescent="0.25">
      <c r="A605" t="s">
        <v>8218</v>
      </c>
      <c r="B605">
        <v>90</v>
      </c>
      <c r="D605" t="s">
        <v>8220</v>
      </c>
      <c r="E605">
        <v>4</v>
      </c>
    </row>
    <row r="606" spans="1:5" x14ac:dyDescent="0.25">
      <c r="A606" t="s">
        <v>8218</v>
      </c>
      <c r="B606">
        <v>87</v>
      </c>
      <c r="D606" t="s">
        <v>8220</v>
      </c>
      <c r="E606">
        <v>3</v>
      </c>
    </row>
    <row r="607" spans="1:5" x14ac:dyDescent="0.25">
      <c r="A607" t="s">
        <v>8218</v>
      </c>
      <c r="B607">
        <v>406</v>
      </c>
      <c r="D607" t="s">
        <v>8220</v>
      </c>
      <c r="E607">
        <v>0</v>
      </c>
    </row>
    <row r="608" spans="1:5" x14ac:dyDescent="0.25">
      <c r="A608" t="s">
        <v>8218</v>
      </c>
      <c r="B608">
        <v>20</v>
      </c>
      <c r="D608" t="s">
        <v>8220</v>
      </c>
      <c r="E608">
        <v>5</v>
      </c>
    </row>
    <row r="609" spans="1:5" x14ac:dyDescent="0.25">
      <c r="A609" t="s">
        <v>8218</v>
      </c>
      <c r="B609">
        <v>70</v>
      </c>
      <c r="D609" t="s">
        <v>8220</v>
      </c>
      <c r="E609">
        <v>47</v>
      </c>
    </row>
    <row r="610" spans="1:5" x14ac:dyDescent="0.25">
      <c r="A610" t="s">
        <v>8218</v>
      </c>
      <c r="B610">
        <v>16</v>
      </c>
      <c r="D610" t="s">
        <v>8220</v>
      </c>
      <c r="E610">
        <v>0</v>
      </c>
    </row>
    <row r="611" spans="1:5" x14ac:dyDescent="0.25">
      <c r="A611" t="s">
        <v>8218</v>
      </c>
      <c r="B611">
        <v>52</v>
      </c>
      <c r="D611" t="s">
        <v>8220</v>
      </c>
      <c r="E611">
        <v>10</v>
      </c>
    </row>
    <row r="612" spans="1:5" x14ac:dyDescent="0.25">
      <c r="A612" t="s">
        <v>8218</v>
      </c>
      <c r="B612">
        <v>66</v>
      </c>
      <c r="D612" t="s">
        <v>8220</v>
      </c>
      <c r="E612">
        <v>11</v>
      </c>
    </row>
    <row r="613" spans="1:5" x14ac:dyDescent="0.25">
      <c r="A613" t="s">
        <v>8218</v>
      </c>
      <c r="B613">
        <v>109</v>
      </c>
      <c r="D613" t="s">
        <v>8220</v>
      </c>
      <c r="E613">
        <v>2</v>
      </c>
    </row>
    <row r="614" spans="1:5" x14ac:dyDescent="0.25">
      <c r="A614" t="s">
        <v>8218</v>
      </c>
      <c r="B614">
        <v>168</v>
      </c>
      <c r="D614" t="s">
        <v>8220</v>
      </c>
      <c r="E614">
        <v>2</v>
      </c>
    </row>
    <row r="615" spans="1:5" x14ac:dyDescent="0.25">
      <c r="A615" t="s">
        <v>8218</v>
      </c>
      <c r="B615">
        <v>31</v>
      </c>
      <c r="D615" t="s">
        <v>8220</v>
      </c>
      <c r="E615">
        <v>22</v>
      </c>
    </row>
    <row r="616" spans="1:5" x14ac:dyDescent="0.25">
      <c r="A616" t="s">
        <v>8218</v>
      </c>
      <c r="B616">
        <v>133</v>
      </c>
      <c r="D616" t="s">
        <v>8220</v>
      </c>
      <c r="E616">
        <v>8</v>
      </c>
    </row>
    <row r="617" spans="1:5" x14ac:dyDescent="0.25">
      <c r="A617" t="s">
        <v>8218</v>
      </c>
      <c r="B617">
        <v>151</v>
      </c>
      <c r="D617" t="s">
        <v>8220</v>
      </c>
      <c r="E617">
        <v>6</v>
      </c>
    </row>
    <row r="618" spans="1:5" x14ac:dyDescent="0.25">
      <c r="A618" t="s">
        <v>8218</v>
      </c>
      <c r="B618">
        <v>5</v>
      </c>
      <c r="D618" t="s">
        <v>8220</v>
      </c>
      <c r="E618">
        <v>1</v>
      </c>
    </row>
    <row r="619" spans="1:5" x14ac:dyDescent="0.25">
      <c r="A619" t="s">
        <v>8218</v>
      </c>
      <c r="B619">
        <v>73</v>
      </c>
      <c r="D619" t="s">
        <v>8220</v>
      </c>
      <c r="E619">
        <v>3</v>
      </c>
    </row>
    <row r="620" spans="1:5" x14ac:dyDescent="0.25">
      <c r="A620" t="s">
        <v>8218</v>
      </c>
      <c r="B620">
        <v>148</v>
      </c>
      <c r="D620" t="s">
        <v>8220</v>
      </c>
      <c r="E620">
        <v>0</v>
      </c>
    </row>
    <row r="621" spans="1:5" x14ac:dyDescent="0.25">
      <c r="A621" t="s">
        <v>8218</v>
      </c>
      <c r="B621">
        <v>93</v>
      </c>
      <c r="D621" t="s">
        <v>8220</v>
      </c>
      <c r="E621">
        <v>0</v>
      </c>
    </row>
    <row r="622" spans="1:5" x14ac:dyDescent="0.25">
      <c r="A622" t="s">
        <v>8218</v>
      </c>
      <c r="B622">
        <v>63</v>
      </c>
      <c r="D622" t="s">
        <v>8220</v>
      </c>
      <c r="E622">
        <v>0</v>
      </c>
    </row>
    <row r="623" spans="1:5" x14ac:dyDescent="0.25">
      <c r="A623" t="s">
        <v>8218</v>
      </c>
      <c r="B623">
        <v>134</v>
      </c>
      <c r="D623" t="s">
        <v>8220</v>
      </c>
      <c r="E623">
        <v>0</v>
      </c>
    </row>
    <row r="624" spans="1:5" x14ac:dyDescent="0.25">
      <c r="A624" t="s">
        <v>8218</v>
      </c>
      <c r="B624">
        <v>14</v>
      </c>
      <c r="D624" t="s">
        <v>8220</v>
      </c>
      <c r="E624">
        <v>0</v>
      </c>
    </row>
    <row r="625" spans="1:5" x14ac:dyDescent="0.25">
      <c r="A625" t="s">
        <v>8218</v>
      </c>
      <c r="B625">
        <v>78</v>
      </c>
      <c r="D625" t="s">
        <v>8220</v>
      </c>
      <c r="E625">
        <v>3</v>
      </c>
    </row>
    <row r="626" spans="1:5" x14ac:dyDescent="0.25">
      <c r="A626" t="s">
        <v>8218</v>
      </c>
      <c r="B626">
        <v>112</v>
      </c>
      <c r="D626" t="s">
        <v>8220</v>
      </c>
      <c r="E626">
        <v>0</v>
      </c>
    </row>
    <row r="627" spans="1:5" x14ac:dyDescent="0.25">
      <c r="A627" t="s">
        <v>8218</v>
      </c>
      <c r="B627">
        <v>34</v>
      </c>
      <c r="D627" t="s">
        <v>8220</v>
      </c>
      <c r="E627">
        <v>0</v>
      </c>
    </row>
    <row r="628" spans="1:5" x14ac:dyDescent="0.25">
      <c r="A628" t="s">
        <v>8218</v>
      </c>
      <c r="B628">
        <v>19</v>
      </c>
      <c r="D628" t="s">
        <v>8220</v>
      </c>
      <c r="E628">
        <v>1</v>
      </c>
    </row>
    <row r="629" spans="1:5" x14ac:dyDescent="0.25">
      <c r="A629" t="s">
        <v>8218</v>
      </c>
      <c r="B629">
        <v>13</v>
      </c>
      <c r="D629" t="s">
        <v>8220</v>
      </c>
      <c r="E629">
        <v>6</v>
      </c>
    </row>
    <row r="630" spans="1:5" x14ac:dyDescent="0.25">
      <c r="A630" t="s">
        <v>8218</v>
      </c>
      <c r="B630">
        <v>104</v>
      </c>
      <c r="D630" t="s">
        <v>8220</v>
      </c>
      <c r="E630">
        <v>1</v>
      </c>
    </row>
    <row r="631" spans="1:5" x14ac:dyDescent="0.25">
      <c r="A631" t="s">
        <v>8218</v>
      </c>
      <c r="B631">
        <v>52</v>
      </c>
      <c r="D631" t="s">
        <v>8220</v>
      </c>
      <c r="E631">
        <v>2</v>
      </c>
    </row>
    <row r="632" spans="1:5" x14ac:dyDescent="0.25">
      <c r="A632" t="s">
        <v>8218</v>
      </c>
      <c r="B632">
        <v>17</v>
      </c>
      <c r="D632" t="s">
        <v>8220</v>
      </c>
      <c r="E632">
        <v>0</v>
      </c>
    </row>
    <row r="633" spans="1:5" x14ac:dyDescent="0.25">
      <c r="A633" t="s">
        <v>8218</v>
      </c>
      <c r="B633">
        <v>82</v>
      </c>
      <c r="D633" t="s">
        <v>8220</v>
      </c>
      <c r="E633">
        <v>3</v>
      </c>
    </row>
    <row r="634" spans="1:5" x14ac:dyDescent="0.25">
      <c r="A634" t="s">
        <v>8218</v>
      </c>
      <c r="B634">
        <v>73</v>
      </c>
      <c r="D634" t="s">
        <v>8220</v>
      </c>
      <c r="E634">
        <v>3</v>
      </c>
    </row>
    <row r="635" spans="1:5" x14ac:dyDescent="0.25">
      <c r="A635" t="s">
        <v>8218</v>
      </c>
      <c r="B635">
        <v>158</v>
      </c>
      <c r="D635" t="s">
        <v>8220</v>
      </c>
      <c r="E635">
        <v>0</v>
      </c>
    </row>
    <row r="636" spans="1:5" x14ac:dyDescent="0.25">
      <c r="A636" t="s">
        <v>8218</v>
      </c>
      <c r="B636">
        <v>65</v>
      </c>
      <c r="D636" t="s">
        <v>8220</v>
      </c>
      <c r="E636">
        <v>6</v>
      </c>
    </row>
    <row r="637" spans="1:5" x14ac:dyDescent="0.25">
      <c r="A637" t="s">
        <v>8218</v>
      </c>
      <c r="B637">
        <v>184</v>
      </c>
      <c r="D637" t="s">
        <v>8220</v>
      </c>
      <c r="E637">
        <v>0</v>
      </c>
    </row>
    <row r="638" spans="1:5" x14ac:dyDescent="0.25">
      <c r="A638" t="s">
        <v>8218</v>
      </c>
      <c r="B638">
        <v>34</v>
      </c>
      <c r="D638" t="s">
        <v>8220</v>
      </c>
      <c r="E638">
        <v>19</v>
      </c>
    </row>
    <row r="639" spans="1:5" x14ac:dyDescent="0.25">
      <c r="A639" t="s">
        <v>8218</v>
      </c>
      <c r="B639">
        <v>240</v>
      </c>
      <c r="D639" t="s">
        <v>8220</v>
      </c>
      <c r="E639">
        <v>1</v>
      </c>
    </row>
    <row r="640" spans="1:5" x14ac:dyDescent="0.25">
      <c r="A640" t="s">
        <v>8218</v>
      </c>
      <c r="B640">
        <v>113</v>
      </c>
      <c r="D640" t="s">
        <v>8220</v>
      </c>
      <c r="E640">
        <v>2</v>
      </c>
    </row>
    <row r="641" spans="1:5" x14ac:dyDescent="0.25">
      <c r="A641" t="s">
        <v>8218</v>
      </c>
      <c r="B641">
        <v>66</v>
      </c>
      <c r="D641" t="s">
        <v>8220</v>
      </c>
      <c r="E641">
        <v>0</v>
      </c>
    </row>
    <row r="642" spans="1:5" x14ac:dyDescent="0.25">
      <c r="A642" t="s">
        <v>8218</v>
      </c>
      <c r="B642">
        <v>340</v>
      </c>
      <c r="D642" t="s">
        <v>8220</v>
      </c>
      <c r="E642">
        <v>11</v>
      </c>
    </row>
    <row r="643" spans="1:5" x14ac:dyDescent="0.25">
      <c r="A643" t="s">
        <v>8218</v>
      </c>
      <c r="B643">
        <v>150</v>
      </c>
      <c r="D643" t="s">
        <v>8220</v>
      </c>
      <c r="E643">
        <v>0</v>
      </c>
    </row>
    <row r="644" spans="1:5" x14ac:dyDescent="0.25">
      <c r="A644" t="s">
        <v>8218</v>
      </c>
      <c r="B644">
        <v>25</v>
      </c>
      <c r="D644" t="s">
        <v>8220</v>
      </c>
      <c r="E644">
        <v>0</v>
      </c>
    </row>
    <row r="645" spans="1:5" x14ac:dyDescent="0.25">
      <c r="A645" t="s">
        <v>8218</v>
      </c>
      <c r="B645">
        <v>234</v>
      </c>
      <c r="D645" t="s">
        <v>8220</v>
      </c>
      <c r="E645">
        <v>1</v>
      </c>
    </row>
    <row r="646" spans="1:5" x14ac:dyDescent="0.25">
      <c r="A646" t="s">
        <v>8218</v>
      </c>
      <c r="B646">
        <v>2602</v>
      </c>
      <c r="D646" t="s">
        <v>8220</v>
      </c>
      <c r="E646">
        <v>3</v>
      </c>
    </row>
    <row r="647" spans="1:5" x14ac:dyDescent="0.25">
      <c r="A647" t="s">
        <v>8218</v>
      </c>
      <c r="B647">
        <v>248</v>
      </c>
      <c r="D647" t="s">
        <v>8220</v>
      </c>
      <c r="E647">
        <v>1</v>
      </c>
    </row>
    <row r="648" spans="1:5" x14ac:dyDescent="0.25">
      <c r="A648" t="s">
        <v>8218</v>
      </c>
      <c r="B648">
        <v>600</v>
      </c>
      <c r="D648" t="s">
        <v>8220</v>
      </c>
      <c r="E648">
        <v>15</v>
      </c>
    </row>
    <row r="649" spans="1:5" x14ac:dyDescent="0.25">
      <c r="A649" t="s">
        <v>8218</v>
      </c>
      <c r="B649">
        <v>293</v>
      </c>
      <c r="D649" t="s">
        <v>8220</v>
      </c>
      <c r="E649">
        <v>2</v>
      </c>
    </row>
    <row r="650" spans="1:5" x14ac:dyDescent="0.25">
      <c r="A650" t="s">
        <v>8218</v>
      </c>
      <c r="B650">
        <v>321</v>
      </c>
      <c r="D650" t="s">
        <v>8220</v>
      </c>
      <c r="E650">
        <v>1</v>
      </c>
    </row>
    <row r="651" spans="1:5" x14ac:dyDescent="0.25">
      <c r="A651" t="s">
        <v>8218</v>
      </c>
      <c r="B651">
        <v>81</v>
      </c>
      <c r="D651" t="s">
        <v>8220</v>
      </c>
      <c r="E651">
        <v>1</v>
      </c>
    </row>
    <row r="652" spans="1:5" x14ac:dyDescent="0.25">
      <c r="A652" t="s">
        <v>8218</v>
      </c>
      <c r="B652">
        <v>343</v>
      </c>
      <c r="D652" t="s">
        <v>8220</v>
      </c>
      <c r="E652">
        <v>0</v>
      </c>
    </row>
    <row r="653" spans="1:5" x14ac:dyDescent="0.25">
      <c r="A653" t="s">
        <v>8218</v>
      </c>
      <c r="B653">
        <v>336</v>
      </c>
      <c r="D653" t="s">
        <v>8220</v>
      </c>
      <c r="E653">
        <v>1</v>
      </c>
    </row>
    <row r="654" spans="1:5" x14ac:dyDescent="0.25">
      <c r="A654" t="s">
        <v>8218</v>
      </c>
      <c r="B654">
        <v>47</v>
      </c>
      <c r="D654" t="s">
        <v>8220</v>
      </c>
      <c r="E654">
        <v>11</v>
      </c>
    </row>
    <row r="655" spans="1:5" x14ac:dyDescent="0.25">
      <c r="A655" t="s">
        <v>8218</v>
      </c>
      <c r="B655">
        <v>76</v>
      </c>
      <c r="D655" t="s">
        <v>8220</v>
      </c>
      <c r="E655">
        <v>0</v>
      </c>
    </row>
    <row r="656" spans="1:5" x14ac:dyDescent="0.25">
      <c r="A656" t="s">
        <v>8218</v>
      </c>
      <c r="B656">
        <v>441</v>
      </c>
      <c r="D656" t="s">
        <v>8220</v>
      </c>
      <c r="E656">
        <v>1</v>
      </c>
    </row>
    <row r="657" spans="1:5" x14ac:dyDescent="0.25">
      <c r="A657" t="s">
        <v>8218</v>
      </c>
      <c r="B657">
        <v>916</v>
      </c>
      <c r="D657" t="s">
        <v>8220</v>
      </c>
      <c r="E657">
        <v>6</v>
      </c>
    </row>
    <row r="658" spans="1:5" x14ac:dyDescent="0.25">
      <c r="A658" t="s">
        <v>8218</v>
      </c>
      <c r="B658">
        <v>369</v>
      </c>
      <c r="D658" t="s">
        <v>8220</v>
      </c>
      <c r="E658">
        <v>7</v>
      </c>
    </row>
    <row r="659" spans="1:5" x14ac:dyDescent="0.25">
      <c r="A659" t="s">
        <v>8218</v>
      </c>
      <c r="B659">
        <v>20242</v>
      </c>
      <c r="D659" t="s">
        <v>8220</v>
      </c>
      <c r="E659">
        <v>0</v>
      </c>
    </row>
    <row r="660" spans="1:5" x14ac:dyDescent="0.25">
      <c r="A660" t="s">
        <v>8218</v>
      </c>
      <c r="B660">
        <v>71</v>
      </c>
      <c r="D660" t="s">
        <v>8220</v>
      </c>
      <c r="E660">
        <v>16</v>
      </c>
    </row>
    <row r="661" spans="1:5" x14ac:dyDescent="0.25">
      <c r="A661" t="s">
        <v>8218</v>
      </c>
      <c r="B661">
        <v>635</v>
      </c>
      <c r="D661" t="s">
        <v>8220</v>
      </c>
      <c r="E661">
        <v>0</v>
      </c>
    </row>
    <row r="662" spans="1:5" x14ac:dyDescent="0.25">
      <c r="A662" t="s">
        <v>8218</v>
      </c>
      <c r="B662">
        <v>885</v>
      </c>
      <c r="D662" t="s">
        <v>8220</v>
      </c>
      <c r="E662">
        <v>0</v>
      </c>
    </row>
    <row r="663" spans="1:5" x14ac:dyDescent="0.25">
      <c r="A663" t="s">
        <v>8218</v>
      </c>
      <c r="B663">
        <v>329</v>
      </c>
      <c r="D663" t="s">
        <v>8220</v>
      </c>
      <c r="E663">
        <v>0</v>
      </c>
    </row>
    <row r="664" spans="1:5" x14ac:dyDescent="0.25">
      <c r="A664" t="s">
        <v>8218</v>
      </c>
      <c r="B664">
        <v>71</v>
      </c>
      <c r="D664" t="s">
        <v>8220</v>
      </c>
      <c r="E664">
        <v>12</v>
      </c>
    </row>
    <row r="665" spans="1:5" x14ac:dyDescent="0.25">
      <c r="A665" t="s">
        <v>8218</v>
      </c>
      <c r="B665">
        <v>269</v>
      </c>
      <c r="D665" t="s">
        <v>8220</v>
      </c>
      <c r="E665">
        <v>1</v>
      </c>
    </row>
    <row r="666" spans="1:5" x14ac:dyDescent="0.25">
      <c r="A666" t="s">
        <v>8218</v>
      </c>
      <c r="B666">
        <v>345</v>
      </c>
      <c r="D666" t="s">
        <v>8220</v>
      </c>
      <c r="E666">
        <v>3</v>
      </c>
    </row>
    <row r="667" spans="1:5" x14ac:dyDescent="0.25">
      <c r="A667" t="s">
        <v>8218</v>
      </c>
      <c r="B667">
        <v>43</v>
      </c>
      <c r="D667" t="s">
        <v>8220</v>
      </c>
      <c r="E667">
        <v>1</v>
      </c>
    </row>
    <row r="668" spans="1:5" x14ac:dyDescent="0.25">
      <c r="A668" t="s">
        <v>8218</v>
      </c>
      <c r="B668">
        <v>33</v>
      </c>
      <c r="D668" t="s">
        <v>8220</v>
      </c>
      <c r="E668">
        <v>4</v>
      </c>
    </row>
    <row r="669" spans="1:5" x14ac:dyDescent="0.25">
      <c r="A669" t="s">
        <v>8218</v>
      </c>
      <c r="B669">
        <v>211</v>
      </c>
      <c r="D669" t="s">
        <v>8220</v>
      </c>
      <c r="E669">
        <v>1</v>
      </c>
    </row>
    <row r="670" spans="1:5" x14ac:dyDescent="0.25">
      <c r="A670" t="s">
        <v>8218</v>
      </c>
      <c r="B670">
        <v>196</v>
      </c>
      <c r="D670" t="s">
        <v>8220</v>
      </c>
      <c r="E670">
        <v>3</v>
      </c>
    </row>
    <row r="671" spans="1:5" x14ac:dyDescent="0.25">
      <c r="A671" t="s">
        <v>8218</v>
      </c>
      <c r="B671">
        <v>405</v>
      </c>
      <c r="D671" t="s">
        <v>8220</v>
      </c>
      <c r="E671">
        <v>1</v>
      </c>
    </row>
    <row r="672" spans="1:5" x14ac:dyDescent="0.25">
      <c r="A672" t="s">
        <v>8218</v>
      </c>
      <c r="B672">
        <v>206</v>
      </c>
      <c r="D672" t="s">
        <v>8220</v>
      </c>
      <c r="E672">
        <v>0</v>
      </c>
    </row>
    <row r="673" spans="1:5" x14ac:dyDescent="0.25">
      <c r="A673" t="s">
        <v>8218</v>
      </c>
      <c r="B673">
        <v>335</v>
      </c>
      <c r="D673" t="s">
        <v>8220</v>
      </c>
      <c r="E673">
        <v>12</v>
      </c>
    </row>
    <row r="674" spans="1:5" x14ac:dyDescent="0.25">
      <c r="A674" t="s">
        <v>8218</v>
      </c>
      <c r="B674">
        <v>215</v>
      </c>
      <c r="D674" t="s">
        <v>8220</v>
      </c>
      <c r="E674">
        <v>0</v>
      </c>
    </row>
    <row r="675" spans="1:5" x14ac:dyDescent="0.25">
      <c r="A675" t="s">
        <v>8218</v>
      </c>
      <c r="B675">
        <v>176</v>
      </c>
      <c r="D675" t="s">
        <v>8220</v>
      </c>
      <c r="E675">
        <v>1</v>
      </c>
    </row>
    <row r="676" spans="1:5" x14ac:dyDescent="0.25">
      <c r="A676" t="s">
        <v>8218</v>
      </c>
      <c r="B676">
        <v>555</v>
      </c>
      <c r="D676" t="s">
        <v>8220</v>
      </c>
      <c r="E676">
        <v>0</v>
      </c>
    </row>
    <row r="677" spans="1:5" x14ac:dyDescent="0.25">
      <c r="A677" t="s">
        <v>8218</v>
      </c>
      <c r="B677">
        <v>116</v>
      </c>
      <c r="D677" t="s">
        <v>8220</v>
      </c>
      <c r="E677">
        <v>0</v>
      </c>
    </row>
    <row r="678" spans="1:5" x14ac:dyDescent="0.25">
      <c r="A678" t="s">
        <v>8218</v>
      </c>
      <c r="B678">
        <v>615</v>
      </c>
      <c r="D678" t="s">
        <v>8220</v>
      </c>
      <c r="E678">
        <v>2</v>
      </c>
    </row>
    <row r="679" spans="1:5" x14ac:dyDescent="0.25">
      <c r="A679" t="s">
        <v>8218</v>
      </c>
      <c r="B679">
        <v>236</v>
      </c>
      <c r="D679" t="s">
        <v>8220</v>
      </c>
      <c r="E679">
        <v>92</v>
      </c>
    </row>
    <row r="680" spans="1:5" x14ac:dyDescent="0.25">
      <c r="A680" t="s">
        <v>8218</v>
      </c>
      <c r="B680">
        <v>145</v>
      </c>
      <c r="D680" t="s">
        <v>8220</v>
      </c>
      <c r="E680">
        <v>0</v>
      </c>
    </row>
    <row r="681" spans="1:5" x14ac:dyDescent="0.25">
      <c r="A681" t="s">
        <v>8218</v>
      </c>
      <c r="B681">
        <v>167</v>
      </c>
      <c r="D681" t="s">
        <v>8220</v>
      </c>
      <c r="E681">
        <v>3</v>
      </c>
    </row>
    <row r="682" spans="1:5" x14ac:dyDescent="0.25">
      <c r="A682" t="s">
        <v>8218</v>
      </c>
      <c r="B682">
        <v>235</v>
      </c>
      <c r="D682" t="s">
        <v>8220</v>
      </c>
      <c r="E682">
        <v>10</v>
      </c>
    </row>
    <row r="683" spans="1:5" x14ac:dyDescent="0.25">
      <c r="A683" t="s">
        <v>8218</v>
      </c>
      <c r="B683">
        <v>452</v>
      </c>
      <c r="D683" t="s">
        <v>8220</v>
      </c>
      <c r="E683">
        <v>7</v>
      </c>
    </row>
    <row r="684" spans="1:5" x14ac:dyDescent="0.25">
      <c r="A684" t="s">
        <v>8218</v>
      </c>
      <c r="B684">
        <v>241</v>
      </c>
      <c r="D684" t="s">
        <v>8220</v>
      </c>
      <c r="E684">
        <v>3</v>
      </c>
    </row>
    <row r="685" spans="1:5" x14ac:dyDescent="0.25">
      <c r="A685" t="s">
        <v>8218</v>
      </c>
      <c r="B685">
        <v>28</v>
      </c>
      <c r="D685" t="s">
        <v>8220</v>
      </c>
      <c r="E685">
        <v>0</v>
      </c>
    </row>
    <row r="686" spans="1:5" x14ac:dyDescent="0.25">
      <c r="A686" t="s">
        <v>8218</v>
      </c>
      <c r="B686">
        <v>140</v>
      </c>
      <c r="D686" t="s">
        <v>8220</v>
      </c>
      <c r="E686">
        <v>1</v>
      </c>
    </row>
    <row r="687" spans="1:5" x14ac:dyDescent="0.25">
      <c r="A687" t="s">
        <v>8218</v>
      </c>
      <c r="B687">
        <v>280</v>
      </c>
      <c r="D687" t="s">
        <v>8220</v>
      </c>
      <c r="E687">
        <v>0</v>
      </c>
    </row>
    <row r="688" spans="1:5" x14ac:dyDescent="0.25">
      <c r="A688" t="s">
        <v>8218</v>
      </c>
      <c r="B688">
        <v>70</v>
      </c>
      <c r="D688" t="s">
        <v>8220</v>
      </c>
      <c r="E688">
        <v>9</v>
      </c>
    </row>
    <row r="689" spans="1:5" x14ac:dyDescent="0.25">
      <c r="A689" t="s">
        <v>8218</v>
      </c>
      <c r="B689">
        <v>160</v>
      </c>
      <c r="D689" t="s">
        <v>8220</v>
      </c>
      <c r="E689">
        <v>2</v>
      </c>
    </row>
    <row r="690" spans="1:5" x14ac:dyDescent="0.25">
      <c r="A690" t="s">
        <v>8218</v>
      </c>
      <c r="B690">
        <v>141</v>
      </c>
      <c r="D690" t="s">
        <v>8220</v>
      </c>
      <c r="E690">
        <v>1</v>
      </c>
    </row>
    <row r="691" spans="1:5" x14ac:dyDescent="0.25">
      <c r="A691" t="s">
        <v>8218</v>
      </c>
      <c r="B691">
        <v>874</v>
      </c>
      <c r="D691" t="s">
        <v>8220</v>
      </c>
      <c r="E691">
        <v>2</v>
      </c>
    </row>
    <row r="692" spans="1:5" x14ac:dyDescent="0.25">
      <c r="A692" t="s">
        <v>8218</v>
      </c>
      <c r="B692">
        <v>73</v>
      </c>
      <c r="D692" t="s">
        <v>8220</v>
      </c>
      <c r="E692">
        <v>11</v>
      </c>
    </row>
    <row r="693" spans="1:5" x14ac:dyDescent="0.25">
      <c r="A693" t="s">
        <v>8218</v>
      </c>
      <c r="B693">
        <v>294</v>
      </c>
      <c r="D693" t="s">
        <v>8220</v>
      </c>
      <c r="E693">
        <v>0</v>
      </c>
    </row>
    <row r="694" spans="1:5" x14ac:dyDescent="0.25">
      <c r="A694" t="s">
        <v>8218</v>
      </c>
      <c r="B694">
        <v>740</v>
      </c>
      <c r="D694" t="s">
        <v>8220</v>
      </c>
      <c r="E694">
        <v>0</v>
      </c>
    </row>
    <row r="695" spans="1:5" x14ac:dyDescent="0.25">
      <c r="A695" t="s">
        <v>8218</v>
      </c>
      <c r="B695">
        <v>369</v>
      </c>
      <c r="D695" t="s">
        <v>8220</v>
      </c>
      <c r="E695">
        <v>9</v>
      </c>
    </row>
    <row r="696" spans="1:5" x14ac:dyDescent="0.25">
      <c r="A696" t="s">
        <v>8218</v>
      </c>
      <c r="B696">
        <v>110</v>
      </c>
      <c r="D696" t="s">
        <v>8220</v>
      </c>
      <c r="E696">
        <v>0</v>
      </c>
    </row>
    <row r="697" spans="1:5" x14ac:dyDescent="0.25">
      <c r="A697" t="s">
        <v>8218</v>
      </c>
      <c r="B697">
        <v>455</v>
      </c>
      <c r="D697" t="s">
        <v>8220</v>
      </c>
      <c r="E697">
        <v>4</v>
      </c>
    </row>
    <row r="698" spans="1:5" x14ac:dyDescent="0.25">
      <c r="A698" t="s">
        <v>8218</v>
      </c>
      <c r="B698">
        <v>224</v>
      </c>
      <c r="D698" t="s">
        <v>8220</v>
      </c>
      <c r="E698">
        <v>1</v>
      </c>
    </row>
    <row r="699" spans="1:5" x14ac:dyDescent="0.25">
      <c r="A699" t="s">
        <v>8218</v>
      </c>
      <c r="B699">
        <v>46</v>
      </c>
      <c r="D699" t="s">
        <v>8220</v>
      </c>
      <c r="E699">
        <v>2</v>
      </c>
    </row>
    <row r="700" spans="1:5" x14ac:dyDescent="0.25">
      <c r="A700" t="s">
        <v>8218</v>
      </c>
      <c r="B700">
        <v>284</v>
      </c>
      <c r="D700" t="s">
        <v>8220</v>
      </c>
      <c r="E700">
        <v>0</v>
      </c>
    </row>
    <row r="701" spans="1:5" x14ac:dyDescent="0.25">
      <c r="A701" t="s">
        <v>8218</v>
      </c>
      <c r="B701">
        <v>98</v>
      </c>
      <c r="D701" t="s">
        <v>8220</v>
      </c>
      <c r="E701">
        <v>1</v>
      </c>
    </row>
    <row r="702" spans="1:5" x14ac:dyDescent="0.25">
      <c r="A702" t="s">
        <v>8218</v>
      </c>
      <c r="B702">
        <v>56</v>
      </c>
      <c r="D702" t="s">
        <v>8220</v>
      </c>
      <c r="E702">
        <v>17</v>
      </c>
    </row>
    <row r="703" spans="1:5" x14ac:dyDescent="0.25">
      <c r="A703" t="s">
        <v>8218</v>
      </c>
      <c r="B703">
        <v>32</v>
      </c>
      <c r="D703" t="s">
        <v>8220</v>
      </c>
      <c r="E703">
        <v>2</v>
      </c>
    </row>
    <row r="704" spans="1:5" x14ac:dyDescent="0.25">
      <c r="A704" t="s">
        <v>8218</v>
      </c>
      <c r="B704">
        <v>30</v>
      </c>
      <c r="D704" t="s">
        <v>8220</v>
      </c>
      <c r="E704">
        <v>3</v>
      </c>
    </row>
    <row r="705" spans="1:5" x14ac:dyDescent="0.25">
      <c r="A705" t="s">
        <v>8218</v>
      </c>
      <c r="B705">
        <v>70</v>
      </c>
      <c r="D705" t="s">
        <v>8220</v>
      </c>
      <c r="E705">
        <v>41</v>
      </c>
    </row>
    <row r="706" spans="1:5" x14ac:dyDescent="0.25">
      <c r="A706" t="s">
        <v>8218</v>
      </c>
      <c r="B706">
        <v>44</v>
      </c>
      <c r="D706" t="s">
        <v>8220</v>
      </c>
      <c r="E706">
        <v>2</v>
      </c>
    </row>
    <row r="707" spans="1:5" x14ac:dyDescent="0.25">
      <c r="A707" t="s">
        <v>8218</v>
      </c>
      <c r="B707">
        <v>92</v>
      </c>
      <c r="D707" t="s">
        <v>8220</v>
      </c>
      <c r="E707">
        <v>3</v>
      </c>
    </row>
    <row r="708" spans="1:5" x14ac:dyDescent="0.25">
      <c r="A708" t="s">
        <v>8218</v>
      </c>
      <c r="B708">
        <v>205</v>
      </c>
      <c r="D708" t="s">
        <v>8220</v>
      </c>
      <c r="E708">
        <v>8</v>
      </c>
    </row>
    <row r="709" spans="1:5" x14ac:dyDescent="0.25">
      <c r="A709" t="s">
        <v>8218</v>
      </c>
      <c r="B709">
        <v>23</v>
      </c>
      <c r="D709" t="s">
        <v>8220</v>
      </c>
      <c r="E709">
        <v>0</v>
      </c>
    </row>
    <row r="710" spans="1:5" x14ac:dyDescent="0.25">
      <c r="A710" t="s">
        <v>8218</v>
      </c>
      <c r="B710">
        <v>4</v>
      </c>
      <c r="D710" t="s">
        <v>8220</v>
      </c>
      <c r="E710">
        <v>1</v>
      </c>
    </row>
    <row r="711" spans="1:5" x14ac:dyDescent="0.25">
      <c r="A711" t="s">
        <v>8218</v>
      </c>
      <c r="B711">
        <v>112</v>
      </c>
      <c r="D711" t="s">
        <v>8220</v>
      </c>
      <c r="E711">
        <v>3</v>
      </c>
    </row>
    <row r="712" spans="1:5" x14ac:dyDescent="0.25">
      <c r="A712" t="s">
        <v>8218</v>
      </c>
      <c r="B712">
        <v>27</v>
      </c>
      <c r="D712" t="s">
        <v>8220</v>
      </c>
      <c r="E712">
        <v>4</v>
      </c>
    </row>
    <row r="713" spans="1:5" x14ac:dyDescent="0.25">
      <c r="A713" t="s">
        <v>8218</v>
      </c>
      <c r="B713">
        <v>11</v>
      </c>
      <c r="D713" t="s">
        <v>8220</v>
      </c>
      <c r="E713">
        <v>9</v>
      </c>
    </row>
    <row r="714" spans="1:5" x14ac:dyDescent="0.25">
      <c r="A714" t="s">
        <v>8218</v>
      </c>
      <c r="B714">
        <v>26</v>
      </c>
      <c r="D714" t="s">
        <v>8220</v>
      </c>
      <c r="E714">
        <v>16</v>
      </c>
    </row>
    <row r="715" spans="1:5" x14ac:dyDescent="0.25">
      <c r="A715" t="s">
        <v>8218</v>
      </c>
      <c r="B715">
        <v>77</v>
      </c>
      <c r="D715" t="s">
        <v>8220</v>
      </c>
      <c r="E715">
        <v>1</v>
      </c>
    </row>
    <row r="716" spans="1:5" x14ac:dyDescent="0.25">
      <c r="A716" t="s">
        <v>8218</v>
      </c>
      <c r="B716">
        <v>136</v>
      </c>
      <c r="D716" t="s">
        <v>8220</v>
      </c>
      <c r="E716">
        <v>7</v>
      </c>
    </row>
    <row r="717" spans="1:5" x14ac:dyDescent="0.25">
      <c r="A717" t="s">
        <v>8218</v>
      </c>
      <c r="B717">
        <v>157</v>
      </c>
      <c r="D717" t="s">
        <v>8220</v>
      </c>
      <c r="E717">
        <v>0</v>
      </c>
    </row>
    <row r="718" spans="1:5" x14ac:dyDescent="0.25">
      <c r="A718" t="s">
        <v>8218</v>
      </c>
      <c r="B718">
        <v>158</v>
      </c>
      <c r="D718" t="s">
        <v>8220</v>
      </c>
      <c r="E718">
        <v>0</v>
      </c>
    </row>
    <row r="719" spans="1:5" x14ac:dyDescent="0.25">
      <c r="A719" t="s">
        <v>8218</v>
      </c>
      <c r="B719">
        <v>27</v>
      </c>
      <c r="D719" t="s">
        <v>8220</v>
      </c>
      <c r="E719">
        <v>0</v>
      </c>
    </row>
    <row r="720" spans="1:5" x14ac:dyDescent="0.25">
      <c r="A720" t="s">
        <v>8218</v>
      </c>
      <c r="B720">
        <v>23</v>
      </c>
      <c r="D720" t="s">
        <v>8220</v>
      </c>
      <c r="E720">
        <v>0</v>
      </c>
    </row>
    <row r="721" spans="1:5" x14ac:dyDescent="0.25">
      <c r="A721" t="s">
        <v>8218</v>
      </c>
      <c r="B721">
        <v>17</v>
      </c>
      <c r="D721" t="s">
        <v>8220</v>
      </c>
      <c r="E721">
        <v>0</v>
      </c>
    </row>
    <row r="722" spans="1:5" x14ac:dyDescent="0.25">
      <c r="A722" t="s">
        <v>8218</v>
      </c>
      <c r="B722">
        <v>37</v>
      </c>
      <c r="D722" t="s">
        <v>8220</v>
      </c>
      <c r="E722">
        <v>1</v>
      </c>
    </row>
    <row r="723" spans="1:5" x14ac:dyDescent="0.25">
      <c r="A723" t="s">
        <v>8218</v>
      </c>
      <c r="B723">
        <v>65</v>
      </c>
      <c r="D723" t="s">
        <v>8220</v>
      </c>
      <c r="E723">
        <v>2</v>
      </c>
    </row>
    <row r="724" spans="1:5" x14ac:dyDescent="0.25">
      <c r="A724" t="s">
        <v>8218</v>
      </c>
      <c r="B724">
        <v>18</v>
      </c>
      <c r="D724" t="s">
        <v>8220</v>
      </c>
      <c r="E724">
        <v>1</v>
      </c>
    </row>
    <row r="725" spans="1:5" x14ac:dyDescent="0.25">
      <c r="A725" t="s">
        <v>8218</v>
      </c>
      <c r="B725">
        <v>25</v>
      </c>
      <c r="D725" t="s">
        <v>8220</v>
      </c>
      <c r="E725">
        <v>15</v>
      </c>
    </row>
    <row r="726" spans="1:5" x14ac:dyDescent="0.25">
      <c r="A726" t="s">
        <v>8218</v>
      </c>
      <c r="B726">
        <v>104</v>
      </c>
      <c r="D726" t="s">
        <v>8220</v>
      </c>
      <c r="E726">
        <v>1</v>
      </c>
    </row>
    <row r="727" spans="1:5" x14ac:dyDescent="0.25">
      <c r="A727" t="s">
        <v>8218</v>
      </c>
      <c r="B727">
        <v>108</v>
      </c>
      <c r="D727" t="s">
        <v>8220</v>
      </c>
      <c r="E727">
        <v>1</v>
      </c>
    </row>
    <row r="728" spans="1:5" x14ac:dyDescent="0.25">
      <c r="A728" t="s">
        <v>8218</v>
      </c>
      <c r="B728">
        <v>38</v>
      </c>
      <c r="D728" t="s">
        <v>8220</v>
      </c>
      <c r="E728">
        <v>0</v>
      </c>
    </row>
    <row r="729" spans="1:5" x14ac:dyDescent="0.25">
      <c r="A729" t="s">
        <v>8218</v>
      </c>
      <c r="B729">
        <v>88</v>
      </c>
      <c r="D729" t="s">
        <v>8220</v>
      </c>
      <c r="E729">
        <v>39</v>
      </c>
    </row>
    <row r="730" spans="1:5" x14ac:dyDescent="0.25">
      <c r="A730" t="s">
        <v>8218</v>
      </c>
      <c r="B730">
        <v>82</v>
      </c>
      <c r="D730" t="s">
        <v>8220</v>
      </c>
      <c r="E730">
        <v>103</v>
      </c>
    </row>
    <row r="731" spans="1:5" x14ac:dyDescent="0.25">
      <c r="A731" t="s">
        <v>8218</v>
      </c>
      <c r="B731">
        <v>126</v>
      </c>
      <c r="D731" t="s">
        <v>8220</v>
      </c>
      <c r="E731">
        <v>0</v>
      </c>
    </row>
    <row r="732" spans="1:5" x14ac:dyDescent="0.25">
      <c r="A732" t="s">
        <v>8218</v>
      </c>
      <c r="B732">
        <v>133</v>
      </c>
      <c r="D732" t="s">
        <v>8220</v>
      </c>
      <c r="E732">
        <v>39</v>
      </c>
    </row>
    <row r="733" spans="1:5" x14ac:dyDescent="0.25">
      <c r="A733" t="s">
        <v>8218</v>
      </c>
      <c r="B733">
        <v>47</v>
      </c>
      <c r="D733" t="s">
        <v>8220</v>
      </c>
      <c r="E733">
        <v>15</v>
      </c>
    </row>
    <row r="734" spans="1:5" x14ac:dyDescent="0.25">
      <c r="A734" t="s">
        <v>8218</v>
      </c>
      <c r="B734">
        <v>58</v>
      </c>
      <c r="D734" t="s">
        <v>8220</v>
      </c>
      <c r="E734">
        <v>22</v>
      </c>
    </row>
    <row r="735" spans="1:5" x14ac:dyDescent="0.25">
      <c r="A735" t="s">
        <v>8218</v>
      </c>
      <c r="B735">
        <v>32</v>
      </c>
      <c r="D735" t="s">
        <v>8220</v>
      </c>
      <c r="E735">
        <v>92</v>
      </c>
    </row>
    <row r="736" spans="1:5" x14ac:dyDescent="0.25">
      <c r="A736" t="s">
        <v>8218</v>
      </c>
      <c r="B736">
        <v>37</v>
      </c>
      <c r="D736" t="s">
        <v>8220</v>
      </c>
      <c r="E736">
        <v>25</v>
      </c>
    </row>
    <row r="737" spans="1:5" x14ac:dyDescent="0.25">
      <c r="A737" t="s">
        <v>8218</v>
      </c>
      <c r="B737">
        <v>87</v>
      </c>
      <c r="D737" t="s">
        <v>8220</v>
      </c>
      <c r="E737">
        <v>19</v>
      </c>
    </row>
    <row r="738" spans="1:5" x14ac:dyDescent="0.25">
      <c r="A738" t="s">
        <v>8218</v>
      </c>
      <c r="B738">
        <v>15</v>
      </c>
      <c r="D738" t="s">
        <v>8220</v>
      </c>
      <c r="E738">
        <v>19</v>
      </c>
    </row>
    <row r="739" spans="1:5" x14ac:dyDescent="0.25">
      <c r="A739" t="s">
        <v>8218</v>
      </c>
      <c r="B739">
        <v>27</v>
      </c>
      <c r="D739" t="s">
        <v>8220</v>
      </c>
      <c r="E739">
        <v>13</v>
      </c>
    </row>
    <row r="740" spans="1:5" x14ac:dyDescent="0.25">
      <c r="A740" t="s">
        <v>8218</v>
      </c>
      <c r="B740">
        <v>19</v>
      </c>
      <c r="D740" t="s">
        <v>8220</v>
      </c>
      <c r="E740">
        <v>124</v>
      </c>
    </row>
    <row r="741" spans="1:5" x14ac:dyDescent="0.25">
      <c r="A741" t="s">
        <v>8218</v>
      </c>
      <c r="B741">
        <v>17</v>
      </c>
      <c r="D741" t="s">
        <v>8220</v>
      </c>
      <c r="E741">
        <v>4</v>
      </c>
    </row>
    <row r="742" spans="1:5" x14ac:dyDescent="0.25">
      <c r="A742" t="s">
        <v>8218</v>
      </c>
      <c r="B742">
        <v>26</v>
      </c>
      <c r="D742" t="s">
        <v>8220</v>
      </c>
      <c r="E742">
        <v>10</v>
      </c>
    </row>
    <row r="743" spans="1:5" x14ac:dyDescent="0.25">
      <c r="A743" t="s">
        <v>8218</v>
      </c>
      <c r="B743">
        <v>28</v>
      </c>
      <c r="D743" t="s">
        <v>8220</v>
      </c>
      <c r="E743">
        <v>15</v>
      </c>
    </row>
    <row r="744" spans="1:5" x14ac:dyDescent="0.25">
      <c r="A744" t="s">
        <v>8218</v>
      </c>
      <c r="B744">
        <v>37</v>
      </c>
      <c r="D744" t="s">
        <v>8220</v>
      </c>
      <c r="E744">
        <v>38</v>
      </c>
    </row>
    <row r="745" spans="1:5" x14ac:dyDescent="0.25">
      <c r="A745" t="s">
        <v>8218</v>
      </c>
      <c r="B745">
        <v>128</v>
      </c>
      <c r="D745" t="s">
        <v>8220</v>
      </c>
      <c r="E745">
        <v>152</v>
      </c>
    </row>
    <row r="746" spans="1:5" x14ac:dyDescent="0.25">
      <c r="A746" t="s">
        <v>8218</v>
      </c>
      <c r="B746">
        <v>10</v>
      </c>
      <c r="D746" t="s">
        <v>8220</v>
      </c>
      <c r="E746">
        <v>24</v>
      </c>
    </row>
    <row r="747" spans="1:5" x14ac:dyDescent="0.25">
      <c r="A747" t="s">
        <v>8218</v>
      </c>
      <c r="B747">
        <v>83</v>
      </c>
      <c r="D747" t="s">
        <v>8220</v>
      </c>
      <c r="E747">
        <v>76</v>
      </c>
    </row>
    <row r="748" spans="1:5" x14ac:dyDescent="0.25">
      <c r="A748" t="s">
        <v>8218</v>
      </c>
      <c r="B748">
        <v>46</v>
      </c>
      <c r="D748" t="s">
        <v>8220</v>
      </c>
      <c r="E748">
        <v>185</v>
      </c>
    </row>
    <row r="749" spans="1:5" x14ac:dyDescent="0.25">
      <c r="A749" t="s">
        <v>8218</v>
      </c>
      <c r="B749">
        <v>90</v>
      </c>
      <c r="D749" t="s">
        <v>8220</v>
      </c>
      <c r="E749">
        <v>33</v>
      </c>
    </row>
    <row r="750" spans="1:5" x14ac:dyDescent="0.25">
      <c r="A750" t="s">
        <v>8218</v>
      </c>
      <c r="B750">
        <v>81</v>
      </c>
      <c r="D750" t="s">
        <v>8220</v>
      </c>
      <c r="E750">
        <v>108</v>
      </c>
    </row>
    <row r="751" spans="1:5" x14ac:dyDescent="0.25">
      <c r="A751" t="s">
        <v>8218</v>
      </c>
      <c r="B751">
        <v>32</v>
      </c>
      <c r="D751" t="s">
        <v>8220</v>
      </c>
      <c r="E751">
        <v>29</v>
      </c>
    </row>
    <row r="752" spans="1:5" x14ac:dyDescent="0.25">
      <c r="A752" t="s">
        <v>8218</v>
      </c>
      <c r="B752">
        <v>20</v>
      </c>
      <c r="D752" t="s">
        <v>8220</v>
      </c>
      <c r="E752">
        <v>24</v>
      </c>
    </row>
    <row r="753" spans="1:5" x14ac:dyDescent="0.25">
      <c r="A753" t="s">
        <v>8218</v>
      </c>
      <c r="B753">
        <v>70</v>
      </c>
      <c r="D753" t="s">
        <v>8220</v>
      </c>
      <c r="E753">
        <v>4</v>
      </c>
    </row>
    <row r="754" spans="1:5" x14ac:dyDescent="0.25">
      <c r="A754" t="s">
        <v>8218</v>
      </c>
      <c r="B754">
        <v>168</v>
      </c>
      <c r="D754" t="s">
        <v>8220</v>
      </c>
      <c r="E754">
        <v>4</v>
      </c>
    </row>
    <row r="755" spans="1:5" x14ac:dyDescent="0.25">
      <c r="A755" t="s">
        <v>8218</v>
      </c>
      <c r="B755">
        <v>34</v>
      </c>
      <c r="D755" t="s">
        <v>8220</v>
      </c>
      <c r="E755">
        <v>15</v>
      </c>
    </row>
    <row r="756" spans="1:5" x14ac:dyDescent="0.25">
      <c r="A756" t="s">
        <v>8218</v>
      </c>
      <c r="B756">
        <v>48</v>
      </c>
      <c r="D756" t="s">
        <v>8220</v>
      </c>
      <c r="E756">
        <v>4</v>
      </c>
    </row>
    <row r="757" spans="1:5" x14ac:dyDescent="0.25">
      <c r="A757" t="s">
        <v>8218</v>
      </c>
      <c r="B757">
        <v>48</v>
      </c>
      <c r="D757" t="s">
        <v>8220</v>
      </c>
      <c r="E757">
        <v>139</v>
      </c>
    </row>
    <row r="758" spans="1:5" x14ac:dyDescent="0.25">
      <c r="A758" t="s">
        <v>8218</v>
      </c>
      <c r="B758">
        <v>221</v>
      </c>
      <c r="D758" t="s">
        <v>8220</v>
      </c>
      <c r="E758">
        <v>2</v>
      </c>
    </row>
    <row r="759" spans="1:5" x14ac:dyDescent="0.25">
      <c r="A759" t="s">
        <v>8218</v>
      </c>
      <c r="B759">
        <v>107</v>
      </c>
      <c r="D759" t="s">
        <v>8220</v>
      </c>
      <c r="E759">
        <v>18</v>
      </c>
    </row>
    <row r="760" spans="1:5" x14ac:dyDescent="0.25">
      <c r="A760" t="s">
        <v>8218</v>
      </c>
      <c r="B760">
        <v>45</v>
      </c>
      <c r="D760" t="s">
        <v>8220</v>
      </c>
      <c r="E760">
        <v>81</v>
      </c>
    </row>
    <row r="761" spans="1:5" x14ac:dyDescent="0.25">
      <c r="A761" t="s">
        <v>8218</v>
      </c>
      <c r="B761">
        <v>36</v>
      </c>
      <c r="D761" t="s">
        <v>8220</v>
      </c>
      <c r="E761">
        <v>86</v>
      </c>
    </row>
    <row r="762" spans="1:5" x14ac:dyDescent="0.25">
      <c r="A762" t="s">
        <v>8218</v>
      </c>
      <c r="B762">
        <v>101</v>
      </c>
      <c r="D762" t="s">
        <v>8220</v>
      </c>
      <c r="E762">
        <v>140</v>
      </c>
    </row>
    <row r="763" spans="1:5" x14ac:dyDescent="0.25">
      <c r="A763" t="s">
        <v>8218</v>
      </c>
      <c r="B763">
        <v>62</v>
      </c>
      <c r="D763" t="s">
        <v>8220</v>
      </c>
      <c r="E763">
        <v>37</v>
      </c>
    </row>
    <row r="764" spans="1:5" x14ac:dyDescent="0.25">
      <c r="A764" t="s">
        <v>8218</v>
      </c>
      <c r="B764">
        <v>32</v>
      </c>
      <c r="D764" t="s">
        <v>8220</v>
      </c>
      <c r="E764">
        <v>6</v>
      </c>
    </row>
    <row r="765" spans="1:5" x14ac:dyDescent="0.25">
      <c r="A765" t="s">
        <v>8218</v>
      </c>
      <c r="B765">
        <v>89</v>
      </c>
      <c r="D765" t="s">
        <v>8220</v>
      </c>
      <c r="E765">
        <v>113</v>
      </c>
    </row>
    <row r="766" spans="1:5" x14ac:dyDescent="0.25">
      <c r="A766" t="s">
        <v>8218</v>
      </c>
      <c r="B766">
        <v>93</v>
      </c>
      <c r="D766" t="s">
        <v>8220</v>
      </c>
      <c r="E766">
        <v>37</v>
      </c>
    </row>
    <row r="767" spans="1:5" x14ac:dyDescent="0.25">
      <c r="A767" t="s">
        <v>8218</v>
      </c>
      <c r="B767">
        <v>98</v>
      </c>
      <c r="D767" t="s">
        <v>8220</v>
      </c>
      <c r="E767">
        <v>18</v>
      </c>
    </row>
    <row r="768" spans="1:5" x14ac:dyDescent="0.25">
      <c r="A768" t="s">
        <v>8218</v>
      </c>
      <c r="B768">
        <v>82</v>
      </c>
      <c r="D768" t="s">
        <v>8220</v>
      </c>
      <c r="E768">
        <v>75</v>
      </c>
    </row>
    <row r="769" spans="1:5" x14ac:dyDescent="0.25">
      <c r="A769" t="s">
        <v>8218</v>
      </c>
      <c r="B769">
        <v>116</v>
      </c>
      <c r="D769" t="s">
        <v>8220</v>
      </c>
      <c r="E769">
        <v>52</v>
      </c>
    </row>
    <row r="770" spans="1:5" x14ac:dyDescent="0.25">
      <c r="A770" t="s">
        <v>8218</v>
      </c>
      <c r="B770">
        <v>52</v>
      </c>
      <c r="D770" t="s">
        <v>8220</v>
      </c>
      <c r="E770">
        <v>122</v>
      </c>
    </row>
    <row r="771" spans="1:5" x14ac:dyDescent="0.25">
      <c r="A771" t="s">
        <v>8218</v>
      </c>
      <c r="B771">
        <v>23</v>
      </c>
      <c r="D771" t="s">
        <v>8220</v>
      </c>
      <c r="E771">
        <v>8</v>
      </c>
    </row>
    <row r="772" spans="1:5" x14ac:dyDescent="0.25">
      <c r="A772" t="s">
        <v>8218</v>
      </c>
      <c r="B772">
        <v>77</v>
      </c>
      <c r="D772" t="s">
        <v>8220</v>
      </c>
      <c r="E772">
        <v>8</v>
      </c>
    </row>
    <row r="773" spans="1:5" x14ac:dyDescent="0.25">
      <c r="A773" t="s">
        <v>8218</v>
      </c>
      <c r="B773">
        <v>49</v>
      </c>
      <c r="D773" t="s">
        <v>8220</v>
      </c>
      <c r="E773">
        <v>96</v>
      </c>
    </row>
    <row r="774" spans="1:5" x14ac:dyDescent="0.25">
      <c r="A774" t="s">
        <v>8218</v>
      </c>
      <c r="B774">
        <v>59</v>
      </c>
      <c r="D774" t="s">
        <v>8220</v>
      </c>
      <c r="E774">
        <v>9</v>
      </c>
    </row>
    <row r="775" spans="1:5" x14ac:dyDescent="0.25">
      <c r="A775" t="s">
        <v>8218</v>
      </c>
      <c r="B775">
        <v>113</v>
      </c>
      <c r="D775" t="s">
        <v>8220</v>
      </c>
      <c r="E775">
        <v>2</v>
      </c>
    </row>
    <row r="776" spans="1:5" x14ac:dyDescent="0.25">
      <c r="A776" t="s">
        <v>8218</v>
      </c>
      <c r="B776">
        <v>34</v>
      </c>
      <c r="D776" t="s">
        <v>8220</v>
      </c>
      <c r="E776">
        <v>26</v>
      </c>
    </row>
    <row r="777" spans="1:5" x14ac:dyDescent="0.25">
      <c r="A777" t="s">
        <v>8218</v>
      </c>
      <c r="B777">
        <v>42</v>
      </c>
      <c r="D777" t="s">
        <v>8220</v>
      </c>
      <c r="E777">
        <v>23</v>
      </c>
    </row>
    <row r="778" spans="1:5" x14ac:dyDescent="0.25">
      <c r="A778" t="s">
        <v>8218</v>
      </c>
      <c r="B778">
        <v>42</v>
      </c>
      <c r="D778" t="s">
        <v>8220</v>
      </c>
      <c r="E778">
        <v>0</v>
      </c>
    </row>
    <row r="779" spans="1:5" x14ac:dyDescent="0.25">
      <c r="A779" t="s">
        <v>8218</v>
      </c>
      <c r="B779">
        <v>49</v>
      </c>
      <c r="D779" t="s">
        <v>8220</v>
      </c>
      <c r="E779">
        <v>140</v>
      </c>
    </row>
    <row r="780" spans="1:5" x14ac:dyDescent="0.25">
      <c r="A780" t="s">
        <v>8218</v>
      </c>
      <c r="B780">
        <v>56</v>
      </c>
      <c r="D780" t="s">
        <v>8220</v>
      </c>
      <c r="E780">
        <v>0</v>
      </c>
    </row>
    <row r="781" spans="1:5" x14ac:dyDescent="0.25">
      <c r="A781" t="s">
        <v>8218</v>
      </c>
      <c r="B781">
        <v>25</v>
      </c>
      <c r="D781" t="s">
        <v>8220</v>
      </c>
      <c r="E781">
        <v>6</v>
      </c>
    </row>
    <row r="782" spans="1:5" x14ac:dyDescent="0.25">
      <c r="A782" t="s">
        <v>8218</v>
      </c>
      <c r="B782">
        <v>52</v>
      </c>
      <c r="D782" t="s">
        <v>8220</v>
      </c>
      <c r="E782">
        <v>100</v>
      </c>
    </row>
    <row r="783" spans="1:5" x14ac:dyDescent="0.25">
      <c r="A783" t="s">
        <v>8218</v>
      </c>
      <c r="B783">
        <v>34</v>
      </c>
      <c r="D783" t="s">
        <v>8220</v>
      </c>
      <c r="E783">
        <v>0</v>
      </c>
    </row>
    <row r="784" spans="1:5" x14ac:dyDescent="0.25">
      <c r="A784" t="s">
        <v>8218</v>
      </c>
      <c r="B784">
        <v>67</v>
      </c>
      <c r="D784" t="s">
        <v>8220</v>
      </c>
      <c r="E784">
        <v>4</v>
      </c>
    </row>
    <row r="785" spans="1:5" x14ac:dyDescent="0.25">
      <c r="A785" t="s">
        <v>8218</v>
      </c>
      <c r="B785">
        <v>70</v>
      </c>
      <c r="D785" t="s">
        <v>8220</v>
      </c>
      <c r="E785">
        <v>8</v>
      </c>
    </row>
    <row r="786" spans="1:5" x14ac:dyDescent="0.25">
      <c r="A786" t="s">
        <v>8218</v>
      </c>
      <c r="B786">
        <v>89</v>
      </c>
      <c r="D786" t="s">
        <v>8220</v>
      </c>
      <c r="E786">
        <v>0</v>
      </c>
    </row>
    <row r="787" spans="1:5" x14ac:dyDescent="0.25">
      <c r="A787" t="s">
        <v>8218</v>
      </c>
      <c r="B787">
        <v>107</v>
      </c>
      <c r="D787" t="s">
        <v>8220</v>
      </c>
      <c r="E787">
        <v>16</v>
      </c>
    </row>
    <row r="788" spans="1:5" x14ac:dyDescent="0.25">
      <c r="A788" t="s">
        <v>8218</v>
      </c>
      <c r="B788">
        <v>159</v>
      </c>
      <c r="D788" t="s">
        <v>8220</v>
      </c>
      <c r="E788">
        <v>2</v>
      </c>
    </row>
    <row r="789" spans="1:5" x14ac:dyDescent="0.25">
      <c r="A789" t="s">
        <v>8218</v>
      </c>
      <c r="B789">
        <v>181</v>
      </c>
      <c r="D789" t="s">
        <v>8220</v>
      </c>
      <c r="E789">
        <v>48</v>
      </c>
    </row>
    <row r="790" spans="1:5" x14ac:dyDescent="0.25">
      <c r="A790" t="s">
        <v>8218</v>
      </c>
      <c r="B790">
        <v>131</v>
      </c>
      <c r="D790" t="s">
        <v>8220</v>
      </c>
      <c r="E790">
        <v>2</v>
      </c>
    </row>
    <row r="791" spans="1:5" x14ac:dyDescent="0.25">
      <c r="A791" t="s">
        <v>8218</v>
      </c>
      <c r="B791">
        <v>125</v>
      </c>
      <c r="D791" t="s">
        <v>8220</v>
      </c>
      <c r="E791">
        <v>2</v>
      </c>
    </row>
    <row r="792" spans="1:5" x14ac:dyDescent="0.25">
      <c r="A792" t="s">
        <v>8218</v>
      </c>
      <c r="B792">
        <v>61</v>
      </c>
      <c r="D792" t="s">
        <v>8220</v>
      </c>
      <c r="E792">
        <v>1</v>
      </c>
    </row>
    <row r="793" spans="1:5" x14ac:dyDescent="0.25">
      <c r="A793" t="s">
        <v>8218</v>
      </c>
      <c r="B793">
        <v>90</v>
      </c>
      <c r="D793" t="s">
        <v>8220</v>
      </c>
      <c r="E793">
        <v>17</v>
      </c>
    </row>
    <row r="794" spans="1:5" x14ac:dyDescent="0.25">
      <c r="A794" t="s">
        <v>8218</v>
      </c>
      <c r="B794">
        <v>35</v>
      </c>
      <c r="D794" t="s">
        <v>8220</v>
      </c>
      <c r="E794">
        <v>0</v>
      </c>
    </row>
    <row r="795" spans="1:5" x14ac:dyDescent="0.25">
      <c r="A795" t="s">
        <v>8218</v>
      </c>
      <c r="B795">
        <v>90</v>
      </c>
      <c r="D795" t="s">
        <v>8220</v>
      </c>
      <c r="E795">
        <v>11</v>
      </c>
    </row>
    <row r="796" spans="1:5" x14ac:dyDescent="0.25">
      <c r="A796" t="s">
        <v>8218</v>
      </c>
      <c r="B796">
        <v>4</v>
      </c>
      <c r="D796" t="s">
        <v>8220</v>
      </c>
      <c r="E796">
        <v>95</v>
      </c>
    </row>
    <row r="797" spans="1:5" x14ac:dyDescent="0.25">
      <c r="A797" t="s">
        <v>8218</v>
      </c>
      <c r="B797">
        <v>120</v>
      </c>
      <c r="D797" t="s">
        <v>8220</v>
      </c>
      <c r="E797">
        <v>13</v>
      </c>
    </row>
    <row r="798" spans="1:5" x14ac:dyDescent="0.25">
      <c r="A798" t="s">
        <v>8218</v>
      </c>
      <c r="B798">
        <v>14</v>
      </c>
      <c r="D798" t="s">
        <v>8220</v>
      </c>
      <c r="E798">
        <v>2</v>
      </c>
    </row>
    <row r="799" spans="1:5" x14ac:dyDescent="0.25">
      <c r="A799" t="s">
        <v>8218</v>
      </c>
      <c r="B799">
        <v>27</v>
      </c>
      <c r="D799" t="s">
        <v>8220</v>
      </c>
      <c r="E799">
        <v>2</v>
      </c>
    </row>
    <row r="800" spans="1:5" x14ac:dyDescent="0.25">
      <c r="A800" t="s">
        <v>8218</v>
      </c>
      <c r="B800">
        <v>49</v>
      </c>
      <c r="D800" t="s">
        <v>8220</v>
      </c>
      <c r="E800">
        <v>3</v>
      </c>
    </row>
    <row r="801" spans="1:5" x14ac:dyDescent="0.25">
      <c r="A801" t="s">
        <v>8218</v>
      </c>
      <c r="B801">
        <v>102</v>
      </c>
      <c r="D801" t="s">
        <v>8220</v>
      </c>
      <c r="E801">
        <v>0</v>
      </c>
    </row>
    <row r="802" spans="1:5" x14ac:dyDescent="0.25">
      <c r="A802" t="s">
        <v>8218</v>
      </c>
      <c r="B802">
        <v>3</v>
      </c>
      <c r="D802" t="s">
        <v>8220</v>
      </c>
      <c r="E802">
        <v>0</v>
      </c>
    </row>
    <row r="803" spans="1:5" x14ac:dyDescent="0.25">
      <c r="A803" t="s">
        <v>8218</v>
      </c>
      <c r="B803">
        <v>25</v>
      </c>
      <c r="D803" t="s">
        <v>8220</v>
      </c>
      <c r="E803">
        <v>0</v>
      </c>
    </row>
    <row r="804" spans="1:5" x14ac:dyDescent="0.25">
      <c r="A804" t="s">
        <v>8218</v>
      </c>
      <c r="B804">
        <v>118</v>
      </c>
      <c r="D804" t="s">
        <v>8220</v>
      </c>
      <c r="E804">
        <v>2</v>
      </c>
    </row>
    <row r="805" spans="1:5" x14ac:dyDescent="0.25">
      <c r="A805" t="s">
        <v>8218</v>
      </c>
      <c r="B805">
        <v>57</v>
      </c>
      <c r="D805" t="s">
        <v>8220</v>
      </c>
      <c r="E805">
        <v>24</v>
      </c>
    </row>
    <row r="806" spans="1:5" x14ac:dyDescent="0.25">
      <c r="A806" t="s">
        <v>8218</v>
      </c>
      <c r="B806">
        <v>11</v>
      </c>
      <c r="D806" t="s">
        <v>8220</v>
      </c>
      <c r="E806">
        <v>25</v>
      </c>
    </row>
    <row r="807" spans="1:5" x14ac:dyDescent="0.25">
      <c r="A807" t="s">
        <v>8218</v>
      </c>
      <c r="B807">
        <v>33</v>
      </c>
      <c r="D807" t="s">
        <v>8220</v>
      </c>
      <c r="E807">
        <v>3</v>
      </c>
    </row>
    <row r="808" spans="1:5" x14ac:dyDescent="0.25">
      <c r="A808" t="s">
        <v>8218</v>
      </c>
      <c r="B808">
        <v>40</v>
      </c>
      <c r="D808" t="s">
        <v>8220</v>
      </c>
      <c r="E808">
        <v>41</v>
      </c>
    </row>
    <row r="809" spans="1:5" x14ac:dyDescent="0.25">
      <c r="A809" t="s">
        <v>8218</v>
      </c>
      <c r="B809">
        <v>50</v>
      </c>
      <c r="D809" t="s">
        <v>8220</v>
      </c>
      <c r="E809">
        <v>2</v>
      </c>
    </row>
    <row r="810" spans="1:5" x14ac:dyDescent="0.25">
      <c r="A810" t="s">
        <v>8218</v>
      </c>
      <c r="B810">
        <v>38</v>
      </c>
      <c r="D810" t="s">
        <v>8220</v>
      </c>
      <c r="E810">
        <v>4</v>
      </c>
    </row>
    <row r="811" spans="1:5" x14ac:dyDescent="0.25">
      <c r="A811" t="s">
        <v>8218</v>
      </c>
      <c r="B811">
        <v>96</v>
      </c>
      <c r="D811" t="s">
        <v>8220</v>
      </c>
      <c r="E811">
        <v>99</v>
      </c>
    </row>
    <row r="812" spans="1:5" x14ac:dyDescent="0.25">
      <c r="A812" t="s">
        <v>8218</v>
      </c>
      <c r="B812">
        <v>48</v>
      </c>
      <c r="D812" t="s">
        <v>8220</v>
      </c>
      <c r="E812">
        <v>4</v>
      </c>
    </row>
    <row r="813" spans="1:5" x14ac:dyDescent="0.25">
      <c r="A813" t="s">
        <v>8218</v>
      </c>
      <c r="B813">
        <v>33</v>
      </c>
      <c r="D813" t="s">
        <v>8220</v>
      </c>
      <c r="E813">
        <v>4</v>
      </c>
    </row>
    <row r="814" spans="1:5" x14ac:dyDescent="0.25">
      <c r="A814" t="s">
        <v>8218</v>
      </c>
      <c r="B814">
        <v>226</v>
      </c>
      <c r="D814" t="s">
        <v>8220</v>
      </c>
      <c r="E814">
        <v>38</v>
      </c>
    </row>
    <row r="815" spans="1:5" x14ac:dyDescent="0.25">
      <c r="A815" t="s">
        <v>8218</v>
      </c>
      <c r="B815">
        <v>14</v>
      </c>
      <c r="D815" t="s">
        <v>8220</v>
      </c>
      <c r="E815">
        <v>285</v>
      </c>
    </row>
    <row r="816" spans="1:5" x14ac:dyDescent="0.25">
      <c r="A816" t="s">
        <v>8218</v>
      </c>
      <c r="B816">
        <v>20</v>
      </c>
      <c r="D816" t="s">
        <v>8220</v>
      </c>
      <c r="E816">
        <v>1</v>
      </c>
    </row>
    <row r="817" spans="1:5" x14ac:dyDescent="0.25">
      <c r="A817" t="s">
        <v>8218</v>
      </c>
      <c r="B817">
        <v>25</v>
      </c>
      <c r="D817" t="s">
        <v>8220</v>
      </c>
      <c r="E817">
        <v>42</v>
      </c>
    </row>
    <row r="818" spans="1:5" x14ac:dyDescent="0.25">
      <c r="A818" t="s">
        <v>8218</v>
      </c>
      <c r="B818">
        <v>90</v>
      </c>
      <c r="D818" t="s">
        <v>8220</v>
      </c>
      <c r="E818">
        <v>26</v>
      </c>
    </row>
    <row r="819" spans="1:5" x14ac:dyDescent="0.25">
      <c r="A819" t="s">
        <v>8218</v>
      </c>
      <c r="B819">
        <v>11</v>
      </c>
      <c r="D819" t="s">
        <v>8220</v>
      </c>
      <c r="E819">
        <v>2</v>
      </c>
    </row>
    <row r="820" spans="1:5" x14ac:dyDescent="0.25">
      <c r="A820" t="s">
        <v>8218</v>
      </c>
      <c r="B820">
        <v>55</v>
      </c>
      <c r="D820" t="s">
        <v>8220</v>
      </c>
      <c r="E820">
        <v>4</v>
      </c>
    </row>
    <row r="821" spans="1:5" x14ac:dyDescent="0.25">
      <c r="A821" t="s">
        <v>8218</v>
      </c>
      <c r="B821">
        <v>30</v>
      </c>
      <c r="D821" t="s">
        <v>8220</v>
      </c>
      <c r="E821">
        <v>6</v>
      </c>
    </row>
    <row r="822" spans="1:5" x14ac:dyDescent="0.25">
      <c r="A822" t="s">
        <v>8218</v>
      </c>
      <c r="B822">
        <v>28</v>
      </c>
      <c r="D822" t="s">
        <v>8220</v>
      </c>
      <c r="E822">
        <v>70</v>
      </c>
    </row>
    <row r="823" spans="1:5" x14ac:dyDescent="0.25">
      <c r="A823" t="s">
        <v>8218</v>
      </c>
      <c r="B823">
        <v>45</v>
      </c>
      <c r="D823" t="s">
        <v>8220</v>
      </c>
      <c r="E823">
        <v>9</v>
      </c>
    </row>
    <row r="824" spans="1:5" x14ac:dyDescent="0.25">
      <c r="A824" t="s">
        <v>8218</v>
      </c>
      <c r="B824">
        <v>13</v>
      </c>
      <c r="D824" t="s">
        <v>8220</v>
      </c>
      <c r="E824">
        <v>8</v>
      </c>
    </row>
    <row r="825" spans="1:5" x14ac:dyDescent="0.25">
      <c r="A825" t="s">
        <v>8218</v>
      </c>
      <c r="B825">
        <v>40</v>
      </c>
      <c r="D825" t="s">
        <v>8220</v>
      </c>
      <c r="E825">
        <v>105</v>
      </c>
    </row>
    <row r="826" spans="1:5" x14ac:dyDescent="0.25">
      <c r="A826" t="s">
        <v>8218</v>
      </c>
      <c r="B826">
        <v>21</v>
      </c>
      <c r="D826" t="s">
        <v>8220</v>
      </c>
      <c r="E826">
        <v>12</v>
      </c>
    </row>
    <row r="827" spans="1:5" x14ac:dyDescent="0.25">
      <c r="A827" t="s">
        <v>8218</v>
      </c>
      <c r="B827">
        <v>134</v>
      </c>
      <c r="D827" t="s">
        <v>8220</v>
      </c>
      <c r="E827">
        <v>0</v>
      </c>
    </row>
    <row r="828" spans="1:5" x14ac:dyDescent="0.25">
      <c r="A828" t="s">
        <v>8218</v>
      </c>
      <c r="B828">
        <v>20</v>
      </c>
      <c r="D828" t="s">
        <v>8220</v>
      </c>
      <c r="E828">
        <v>16</v>
      </c>
    </row>
    <row r="829" spans="1:5" x14ac:dyDescent="0.25">
      <c r="A829" t="s">
        <v>8218</v>
      </c>
      <c r="B829">
        <v>19</v>
      </c>
      <c r="D829" t="s">
        <v>8220</v>
      </c>
      <c r="E829">
        <v>7</v>
      </c>
    </row>
    <row r="830" spans="1:5" x14ac:dyDescent="0.25">
      <c r="A830" t="s">
        <v>8218</v>
      </c>
      <c r="B830">
        <v>209</v>
      </c>
      <c r="D830" t="s">
        <v>8220</v>
      </c>
      <c r="E830">
        <v>4</v>
      </c>
    </row>
    <row r="831" spans="1:5" x14ac:dyDescent="0.25">
      <c r="A831" t="s">
        <v>8218</v>
      </c>
      <c r="B831">
        <v>38</v>
      </c>
      <c r="D831" t="s">
        <v>8220</v>
      </c>
      <c r="E831">
        <v>1</v>
      </c>
    </row>
    <row r="832" spans="1:5" x14ac:dyDescent="0.25">
      <c r="A832" t="s">
        <v>8218</v>
      </c>
      <c r="B832">
        <v>24</v>
      </c>
      <c r="D832" t="s">
        <v>8220</v>
      </c>
      <c r="E832">
        <v>28</v>
      </c>
    </row>
    <row r="833" spans="1:5" x14ac:dyDescent="0.25">
      <c r="A833" t="s">
        <v>8218</v>
      </c>
      <c r="B833">
        <v>8</v>
      </c>
      <c r="D833" t="s">
        <v>8220</v>
      </c>
      <c r="E833">
        <v>1</v>
      </c>
    </row>
    <row r="834" spans="1:5" x14ac:dyDescent="0.25">
      <c r="A834" t="s">
        <v>8218</v>
      </c>
      <c r="B834">
        <v>179</v>
      </c>
      <c r="D834" t="s">
        <v>8220</v>
      </c>
      <c r="E834">
        <v>1</v>
      </c>
    </row>
    <row r="835" spans="1:5" x14ac:dyDescent="0.25">
      <c r="A835" t="s">
        <v>8218</v>
      </c>
      <c r="B835">
        <v>26</v>
      </c>
      <c r="D835" t="s">
        <v>8220</v>
      </c>
      <c r="E835">
        <v>5</v>
      </c>
    </row>
    <row r="836" spans="1:5" x14ac:dyDescent="0.25">
      <c r="A836" t="s">
        <v>8218</v>
      </c>
      <c r="B836">
        <v>131</v>
      </c>
      <c r="D836" t="s">
        <v>8220</v>
      </c>
      <c r="E836">
        <v>3</v>
      </c>
    </row>
    <row r="837" spans="1:5" x14ac:dyDescent="0.25">
      <c r="A837" t="s">
        <v>8218</v>
      </c>
      <c r="B837">
        <v>14</v>
      </c>
      <c r="D837" t="s">
        <v>8220</v>
      </c>
      <c r="E837">
        <v>2</v>
      </c>
    </row>
    <row r="838" spans="1:5" x14ac:dyDescent="0.25">
      <c r="A838" t="s">
        <v>8218</v>
      </c>
      <c r="B838">
        <v>174</v>
      </c>
      <c r="D838" t="s">
        <v>8220</v>
      </c>
      <c r="E838">
        <v>0</v>
      </c>
    </row>
    <row r="839" spans="1:5" x14ac:dyDescent="0.25">
      <c r="A839" t="s">
        <v>8218</v>
      </c>
      <c r="B839">
        <v>191</v>
      </c>
      <c r="D839" t="s">
        <v>8220</v>
      </c>
      <c r="E839">
        <v>0</v>
      </c>
    </row>
    <row r="840" spans="1:5" x14ac:dyDescent="0.25">
      <c r="A840" t="s">
        <v>8218</v>
      </c>
      <c r="B840">
        <v>38</v>
      </c>
      <c r="D840" t="s">
        <v>8220</v>
      </c>
      <c r="E840">
        <v>3</v>
      </c>
    </row>
    <row r="841" spans="1:5" x14ac:dyDescent="0.25">
      <c r="A841" t="s">
        <v>8218</v>
      </c>
      <c r="B841">
        <v>22</v>
      </c>
      <c r="D841" t="s">
        <v>8220</v>
      </c>
      <c r="E841">
        <v>0</v>
      </c>
    </row>
    <row r="842" spans="1:5" x14ac:dyDescent="0.25">
      <c r="A842" t="s">
        <v>8218</v>
      </c>
      <c r="B842">
        <v>149</v>
      </c>
      <c r="D842" t="s">
        <v>8220</v>
      </c>
      <c r="E842">
        <v>0</v>
      </c>
    </row>
    <row r="843" spans="1:5" x14ac:dyDescent="0.25">
      <c r="A843" t="s">
        <v>8218</v>
      </c>
      <c r="B843">
        <v>56</v>
      </c>
      <c r="D843" t="s">
        <v>8220</v>
      </c>
      <c r="E843">
        <v>3</v>
      </c>
    </row>
    <row r="844" spans="1:5" x14ac:dyDescent="0.25">
      <c r="A844" t="s">
        <v>8218</v>
      </c>
      <c r="B844">
        <v>19</v>
      </c>
      <c r="D844" t="s">
        <v>8220</v>
      </c>
      <c r="E844">
        <v>7</v>
      </c>
    </row>
    <row r="845" spans="1:5" x14ac:dyDescent="0.25">
      <c r="A845" t="s">
        <v>8218</v>
      </c>
      <c r="B845">
        <v>70</v>
      </c>
      <c r="D845" t="s">
        <v>8220</v>
      </c>
      <c r="E845">
        <v>25</v>
      </c>
    </row>
    <row r="846" spans="1:5" x14ac:dyDescent="0.25">
      <c r="A846" t="s">
        <v>8218</v>
      </c>
      <c r="B846">
        <v>81</v>
      </c>
      <c r="D846" t="s">
        <v>8220</v>
      </c>
      <c r="E846">
        <v>10</v>
      </c>
    </row>
    <row r="847" spans="1:5" x14ac:dyDescent="0.25">
      <c r="A847" t="s">
        <v>8218</v>
      </c>
      <c r="B847">
        <v>32</v>
      </c>
      <c r="D847" t="s">
        <v>8220</v>
      </c>
      <c r="E847">
        <v>3</v>
      </c>
    </row>
    <row r="848" spans="1:5" x14ac:dyDescent="0.25">
      <c r="A848" t="s">
        <v>8218</v>
      </c>
      <c r="B848">
        <v>26</v>
      </c>
      <c r="D848" t="s">
        <v>8220</v>
      </c>
      <c r="E848">
        <v>5</v>
      </c>
    </row>
    <row r="849" spans="1:5" x14ac:dyDescent="0.25">
      <c r="A849" t="s">
        <v>8218</v>
      </c>
      <c r="B849">
        <v>105</v>
      </c>
      <c r="D849" t="s">
        <v>8220</v>
      </c>
      <c r="E849">
        <v>5</v>
      </c>
    </row>
    <row r="850" spans="1:5" x14ac:dyDescent="0.25">
      <c r="A850" t="s">
        <v>8218</v>
      </c>
      <c r="B850">
        <v>29</v>
      </c>
      <c r="D850" t="s">
        <v>8220</v>
      </c>
      <c r="E850">
        <v>27</v>
      </c>
    </row>
    <row r="851" spans="1:5" x14ac:dyDescent="0.25">
      <c r="A851" t="s">
        <v>8218</v>
      </c>
      <c r="B851">
        <v>8</v>
      </c>
      <c r="D851" t="s">
        <v>8220</v>
      </c>
      <c r="E851">
        <v>2</v>
      </c>
    </row>
    <row r="852" spans="1:5" x14ac:dyDescent="0.25">
      <c r="A852" t="s">
        <v>8218</v>
      </c>
      <c r="B852">
        <v>89</v>
      </c>
      <c r="D852" t="s">
        <v>8220</v>
      </c>
      <c r="E852">
        <v>236</v>
      </c>
    </row>
    <row r="853" spans="1:5" x14ac:dyDescent="0.25">
      <c r="A853" t="s">
        <v>8218</v>
      </c>
      <c r="B853">
        <v>44</v>
      </c>
      <c r="D853" t="s">
        <v>8220</v>
      </c>
      <c r="E853">
        <v>1</v>
      </c>
    </row>
    <row r="854" spans="1:5" x14ac:dyDescent="0.25">
      <c r="A854" t="s">
        <v>8218</v>
      </c>
      <c r="B854">
        <v>246</v>
      </c>
      <c r="D854" t="s">
        <v>8220</v>
      </c>
      <c r="E854">
        <v>12</v>
      </c>
    </row>
    <row r="855" spans="1:5" x14ac:dyDescent="0.25">
      <c r="A855" t="s">
        <v>8218</v>
      </c>
      <c r="B855">
        <v>120</v>
      </c>
      <c r="D855" t="s">
        <v>8220</v>
      </c>
      <c r="E855">
        <v>4</v>
      </c>
    </row>
    <row r="856" spans="1:5" x14ac:dyDescent="0.25">
      <c r="A856" t="s">
        <v>8218</v>
      </c>
      <c r="B856">
        <v>26</v>
      </c>
      <c r="D856" t="s">
        <v>8220</v>
      </c>
      <c r="E856">
        <v>3</v>
      </c>
    </row>
    <row r="857" spans="1:5" x14ac:dyDescent="0.25">
      <c r="A857" t="s">
        <v>8218</v>
      </c>
      <c r="B857">
        <v>45</v>
      </c>
      <c r="D857" t="s">
        <v>8220</v>
      </c>
      <c r="E857">
        <v>99</v>
      </c>
    </row>
    <row r="858" spans="1:5" x14ac:dyDescent="0.25">
      <c r="A858" t="s">
        <v>8218</v>
      </c>
      <c r="B858">
        <v>20</v>
      </c>
      <c r="D858" t="s">
        <v>8220</v>
      </c>
      <c r="E858">
        <v>3</v>
      </c>
    </row>
    <row r="859" spans="1:5" x14ac:dyDescent="0.25">
      <c r="A859" t="s">
        <v>8218</v>
      </c>
      <c r="B859">
        <v>47</v>
      </c>
      <c r="D859" t="s">
        <v>8220</v>
      </c>
      <c r="E859">
        <v>3</v>
      </c>
    </row>
    <row r="860" spans="1:5" x14ac:dyDescent="0.25">
      <c r="A860" t="s">
        <v>8218</v>
      </c>
      <c r="B860">
        <v>13</v>
      </c>
      <c r="D860" t="s">
        <v>8220</v>
      </c>
      <c r="E860">
        <v>22</v>
      </c>
    </row>
    <row r="861" spans="1:5" x14ac:dyDescent="0.25">
      <c r="A861" t="s">
        <v>8218</v>
      </c>
      <c r="B861">
        <v>183</v>
      </c>
      <c r="D861" t="s">
        <v>8220</v>
      </c>
      <c r="E861">
        <v>4</v>
      </c>
    </row>
    <row r="862" spans="1:5" x14ac:dyDescent="0.25">
      <c r="A862" t="s">
        <v>8218</v>
      </c>
      <c r="B862">
        <v>21</v>
      </c>
      <c r="D862" t="s">
        <v>8220</v>
      </c>
      <c r="E862">
        <v>534</v>
      </c>
    </row>
    <row r="863" spans="1:5" x14ac:dyDescent="0.25">
      <c r="A863" t="s">
        <v>8218</v>
      </c>
      <c r="B863">
        <v>42</v>
      </c>
      <c r="D863" t="s">
        <v>8220</v>
      </c>
      <c r="E863">
        <v>12</v>
      </c>
    </row>
    <row r="864" spans="1:5" x14ac:dyDescent="0.25">
      <c r="A864" t="s">
        <v>8218</v>
      </c>
      <c r="B864">
        <v>54</v>
      </c>
      <c r="D864" t="s">
        <v>8220</v>
      </c>
      <c r="E864">
        <v>56</v>
      </c>
    </row>
    <row r="865" spans="1:5" x14ac:dyDescent="0.25">
      <c r="A865" t="s">
        <v>8218</v>
      </c>
      <c r="B865">
        <v>38</v>
      </c>
      <c r="D865" t="s">
        <v>8220</v>
      </c>
      <c r="E865">
        <v>11</v>
      </c>
    </row>
    <row r="866" spans="1:5" x14ac:dyDescent="0.25">
      <c r="A866" t="s">
        <v>8218</v>
      </c>
      <c r="B866">
        <v>64</v>
      </c>
      <c r="D866" t="s">
        <v>8220</v>
      </c>
      <c r="E866">
        <v>0</v>
      </c>
    </row>
    <row r="867" spans="1:5" x14ac:dyDescent="0.25">
      <c r="A867" t="s">
        <v>8218</v>
      </c>
      <c r="B867">
        <v>13</v>
      </c>
      <c r="D867" t="s">
        <v>8220</v>
      </c>
      <c r="E867">
        <v>12</v>
      </c>
    </row>
    <row r="868" spans="1:5" x14ac:dyDescent="0.25">
      <c r="A868" t="s">
        <v>8218</v>
      </c>
      <c r="B868">
        <v>33</v>
      </c>
      <c r="D868" t="s">
        <v>8220</v>
      </c>
      <c r="E868">
        <v>5</v>
      </c>
    </row>
    <row r="869" spans="1:5" x14ac:dyDescent="0.25">
      <c r="A869" t="s">
        <v>8218</v>
      </c>
      <c r="B869">
        <v>52</v>
      </c>
      <c r="D869" t="s">
        <v>8220</v>
      </c>
      <c r="E869">
        <v>24</v>
      </c>
    </row>
    <row r="870" spans="1:5" x14ac:dyDescent="0.25">
      <c r="A870" t="s">
        <v>8218</v>
      </c>
      <c r="B870">
        <v>107</v>
      </c>
      <c r="D870" t="s">
        <v>8220</v>
      </c>
      <c r="E870">
        <v>89</v>
      </c>
    </row>
    <row r="871" spans="1:5" x14ac:dyDescent="0.25">
      <c r="A871" t="s">
        <v>8218</v>
      </c>
      <c r="B871">
        <v>11</v>
      </c>
      <c r="D871" t="s">
        <v>8220</v>
      </c>
      <c r="E871">
        <v>1</v>
      </c>
    </row>
    <row r="872" spans="1:5" x14ac:dyDescent="0.25">
      <c r="A872" t="s">
        <v>8218</v>
      </c>
      <c r="B872">
        <v>34</v>
      </c>
      <c r="D872" t="s">
        <v>8220</v>
      </c>
      <c r="E872">
        <v>55</v>
      </c>
    </row>
    <row r="873" spans="1:5" x14ac:dyDescent="0.25">
      <c r="A873" t="s">
        <v>8218</v>
      </c>
      <c r="B873">
        <v>75</v>
      </c>
      <c r="D873" t="s">
        <v>8220</v>
      </c>
      <c r="E873">
        <v>2</v>
      </c>
    </row>
    <row r="874" spans="1:5" x14ac:dyDescent="0.25">
      <c r="A874" t="s">
        <v>8218</v>
      </c>
      <c r="B874">
        <v>26</v>
      </c>
      <c r="D874" t="s">
        <v>8220</v>
      </c>
      <c r="E874">
        <v>0</v>
      </c>
    </row>
    <row r="875" spans="1:5" x14ac:dyDescent="0.25">
      <c r="A875" t="s">
        <v>8218</v>
      </c>
      <c r="B875">
        <v>50</v>
      </c>
      <c r="D875" t="s">
        <v>8220</v>
      </c>
      <c r="E875">
        <v>4</v>
      </c>
    </row>
    <row r="876" spans="1:5" x14ac:dyDescent="0.25">
      <c r="A876" t="s">
        <v>8218</v>
      </c>
      <c r="B876">
        <v>80</v>
      </c>
      <c r="D876" t="s">
        <v>8220</v>
      </c>
      <c r="E876">
        <v>6</v>
      </c>
    </row>
    <row r="877" spans="1:5" x14ac:dyDescent="0.25">
      <c r="A877" t="s">
        <v>8218</v>
      </c>
      <c r="B877">
        <v>110</v>
      </c>
      <c r="D877" t="s">
        <v>8220</v>
      </c>
      <c r="E877">
        <v>4</v>
      </c>
    </row>
    <row r="878" spans="1:5" x14ac:dyDescent="0.25">
      <c r="A878" t="s">
        <v>8218</v>
      </c>
      <c r="B878">
        <v>77</v>
      </c>
      <c r="D878" t="s">
        <v>8220</v>
      </c>
      <c r="E878">
        <v>4</v>
      </c>
    </row>
    <row r="879" spans="1:5" x14ac:dyDescent="0.25">
      <c r="A879" t="s">
        <v>8218</v>
      </c>
      <c r="B879">
        <v>50</v>
      </c>
      <c r="D879" t="s">
        <v>8220</v>
      </c>
      <c r="E879">
        <v>2</v>
      </c>
    </row>
    <row r="880" spans="1:5" x14ac:dyDescent="0.25">
      <c r="A880" t="s">
        <v>8218</v>
      </c>
      <c r="B880">
        <v>145</v>
      </c>
      <c r="D880" t="s">
        <v>8220</v>
      </c>
      <c r="E880">
        <v>5</v>
      </c>
    </row>
    <row r="881" spans="1:5" x14ac:dyDescent="0.25">
      <c r="A881" t="s">
        <v>8218</v>
      </c>
      <c r="B881">
        <v>29</v>
      </c>
      <c r="D881" t="s">
        <v>8220</v>
      </c>
      <c r="E881">
        <v>83</v>
      </c>
    </row>
    <row r="882" spans="1:5" x14ac:dyDescent="0.25">
      <c r="A882" t="s">
        <v>8218</v>
      </c>
      <c r="B882">
        <v>114</v>
      </c>
      <c r="D882" t="s">
        <v>8220</v>
      </c>
      <c r="E882">
        <v>57</v>
      </c>
    </row>
    <row r="883" spans="1:5" x14ac:dyDescent="0.25">
      <c r="A883" t="s">
        <v>8218</v>
      </c>
      <c r="B883">
        <v>96</v>
      </c>
      <c r="D883" t="s">
        <v>8220</v>
      </c>
      <c r="E883">
        <v>311</v>
      </c>
    </row>
    <row r="884" spans="1:5" x14ac:dyDescent="0.25">
      <c r="A884" t="s">
        <v>8218</v>
      </c>
      <c r="B884">
        <v>31</v>
      </c>
      <c r="D884" t="s">
        <v>8220</v>
      </c>
      <c r="E884">
        <v>2</v>
      </c>
    </row>
    <row r="885" spans="1:5" x14ac:dyDescent="0.25">
      <c r="A885" t="s">
        <v>8218</v>
      </c>
      <c r="B885">
        <v>4883</v>
      </c>
      <c r="D885" t="s">
        <v>8220</v>
      </c>
      <c r="E885">
        <v>16</v>
      </c>
    </row>
    <row r="886" spans="1:5" x14ac:dyDescent="0.25">
      <c r="A886" t="s">
        <v>8218</v>
      </c>
      <c r="B886">
        <v>95</v>
      </c>
      <c r="D886" t="s">
        <v>8220</v>
      </c>
      <c r="E886">
        <v>9</v>
      </c>
    </row>
    <row r="887" spans="1:5" x14ac:dyDescent="0.25">
      <c r="A887" t="s">
        <v>8218</v>
      </c>
      <c r="B887">
        <v>2478</v>
      </c>
      <c r="D887" t="s">
        <v>8220</v>
      </c>
      <c r="E887">
        <v>1</v>
      </c>
    </row>
    <row r="888" spans="1:5" x14ac:dyDescent="0.25">
      <c r="A888" t="s">
        <v>8218</v>
      </c>
      <c r="B888">
        <v>1789</v>
      </c>
      <c r="D888" t="s">
        <v>8220</v>
      </c>
      <c r="E888">
        <v>12</v>
      </c>
    </row>
    <row r="889" spans="1:5" x14ac:dyDescent="0.25">
      <c r="A889" t="s">
        <v>8218</v>
      </c>
      <c r="B889">
        <v>680</v>
      </c>
      <c r="D889" t="s">
        <v>8220</v>
      </c>
      <c r="E889">
        <v>0</v>
      </c>
    </row>
    <row r="890" spans="1:5" x14ac:dyDescent="0.25">
      <c r="A890" t="s">
        <v>8218</v>
      </c>
      <c r="B890">
        <v>70</v>
      </c>
      <c r="D890" t="s">
        <v>8220</v>
      </c>
      <c r="E890">
        <v>20</v>
      </c>
    </row>
    <row r="891" spans="1:5" x14ac:dyDescent="0.25">
      <c r="A891" t="s">
        <v>8218</v>
      </c>
      <c r="B891">
        <v>23</v>
      </c>
      <c r="D891" t="s">
        <v>8220</v>
      </c>
      <c r="E891">
        <v>16</v>
      </c>
    </row>
    <row r="892" spans="1:5" x14ac:dyDescent="0.25">
      <c r="A892" t="s">
        <v>8218</v>
      </c>
      <c r="B892">
        <v>4245</v>
      </c>
      <c r="D892" t="s">
        <v>8220</v>
      </c>
      <c r="E892">
        <v>33</v>
      </c>
    </row>
    <row r="893" spans="1:5" x14ac:dyDescent="0.25">
      <c r="A893" t="s">
        <v>8218</v>
      </c>
      <c r="B893">
        <v>943</v>
      </c>
      <c r="D893" t="s">
        <v>8220</v>
      </c>
      <c r="E893">
        <v>2</v>
      </c>
    </row>
    <row r="894" spans="1:5" x14ac:dyDescent="0.25">
      <c r="A894" t="s">
        <v>8218</v>
      </c>
      <c r="B894">
        <v>1876</v>
      </c>
      <c r="D894" t="s">
        <v>8220</v>
      </c>
      <c r="E894">
        <v>6</v>
      </c>
    </row>
    <row r="895" spans="1:5" x14ac:dyDescent="0.25">
      <c r="A895" t="s">
        <v>8218</v>
      </c>
      <c r="B895">
        <v>834</v>
      </c>
      <c r="D895" t="s">
        <v>8220</v>
      </c>
      <c r="E895">
        <v>0</v>
      </c>
    </row>
    <row r="896" spans="1:5" x14ac:dyDescent="0.25">
      <c r="A896" t="s">
        <v>8218</v>
      </c>
      <c r="B896">
        <v>682</v>
      </c>
      <c r="D896" t="s">
        <v>8220</v>
      </c>
      <c r="E896">
        <v>3</v>
      </c>
    </row>
    <row r="897" spans="1:5" x14ac:dyDescent="0.25">
      <c r="A897" t="s">
        <v>8218</v>
      </c>
      <c r="B897">
        <v>147</v>
      </c>
      <c r="D897" t="s">
        <v>8220</v>
      </c>
      <c r="E897">
        <v>0</v>
      </c>
    </row>
    <row r="898" spans="1:5" x14ac:dyDescent="0.25">
      <c r="A898" t="s">
        <v>8218</v>
      </c>
      <c r="B898">
        <v>415</v>
      </c>
      <c r="D898" t="s">
        <v>8220</v>
      </c>
      <c r="E898">
        <v>3</v>
      </c>
    </row>
    <row r="899" spans="1:5" x14ac:dyDescent="0.25">
      <c r="A899" t="s">
        <v>8218</v>
      </c>
      <c r="B899">
        <v>290</v>
      </c>
      <c r="D899" t="s">
        <v>8220</v>
      </c>
      <c r="E899">
        <v>13</v>
      </c>
    </row>
    <row r="900" spans="1:5" x14ac:dyDescent="0.25">
      <c r="A900" t="s">
        <v>8218</v>
      </c>
      <c r="B900">
        <v>365</v>
      </c>
      <c r="D900" t="s">
        <v>8220</v>
      </c>
      <c r="E900">
        <v>6</v>
      </c>
    </row>
    <row r="901" spans="1:5" x14ac:dyDescent="0.25">
      <c r="A901" t="s">
        <v>8218</v>
      </c>
      <c r="B901">
        <v>660</v>
      </c>
      <c r="D901" t="s">
        <v>8220</v>
      </c>
      <c r="E901">
        <v>1</v>
      </c>
    </row>
    <row r="902" spans="1:5" x14ac:dyDescent="0.25">
      <c r="A902" t="s">
        <v>8218</v>
      </c>
      <c r="B902">
        <v>1356</v>
      </c>
      <c r="D902" t="s">
        <v>8220</v>
      </c>
      <c r="E902">
        <v>0</v>
      </c>
    </row>
    <row r="903" spans="1:5" x14ac:dyDescent="0.25">
      <c r="A903" t="s">
        <v>8218</v>
      </c>
      <c r="B903">
        <v>424</v>
      </c>
      <c r="D903" t="s">
        <v>8220</v>
      </c>
      <c r="E903">
        <v>5</v>
      </c>
    </row>
    <row r="904" spans="1:5" x14ac:dyDescent="0.25">
      <c r="A904" t="s">
        <v>8218</v>
      </c>
      <c r="B904">
        <v>33</v>
      </c>
      <c r="D904" t="s">
        <v>8220</v>
      </c>
      <c r="E904">
        <v>0</v>
      </c>
    </row>
    <row r="905" spans="1:5" x14ac:dyDescent="0.25">
      <c r="A905" t="s">
        <v>8218</v>
      </c>
      <c r="B905">
        <v>1633</v>
      </c>
      <c r="D905" t="s">
        <v>8220</v>
      </c>
      <c r="E905">
        <v>36</v>
      </c>
    </row>
    <row r="906" spans="1:5" x14ac:dyDescent="0.25">
      <c r="A906" t="s">
        <v>8218</v>
      </c>
      <c r="B906">
        <v>306</v>
      </c>
      <c r="D906" t="s">
        <v>8220</v>
      </c>
      <c r="E906">
        <v>1</v>
      </c>
    </row>
    <row r="907" spans="1:5" x14ac:dyDescent="0.25">
      <c r="A907" t="s">
        <v>8218</v>
      </c>
      <c r="B907">
        <v>205</v>
      </c>
      <c r="D907" t="s">
        <v>8220</v>
      </c>
      <c r="E907">
        <v>1</v>
      </c>
    </row>
    <row r="908" spans="1:5" x14ac:dyDescent="0.25">
      <c r="A908" t="s">
        <v>8218</v>
      </c>
      <c r="B908">
        <v>1281</v>
      </c>
      <c r="D908" t="s">
        <v>8220</v>
      </c>
      <c r="E908">
        <v>1</v>
      </c>
    </row>
    <row r="909" spans="1:5" x14ac:dyDescent="0.25">
      <c r="A909" t="s">
        <v>8218</v>
      </c>
      <c r="B909">
        <v>103</v>
      </c>
      <c r="D909" t="s">
        <v>8220</v>
      </c>
      <c r="E909">
        <v>9</v>
      </c>
    </row>
    <row r="910" spans="1:5" x14ac:dyDescent="0.25">
      <c r="A910" t="s">
        <v>8218</v>
      </c>
      <c r="B910">
        <v>1513</v>
      </c>
      <c r="D910" t="s">
        <v>8220</v>
      </c>
      <c r="E910">
        <v>1</v>
      </c>
    </row>
    <row r="911" spans="1:5" x14ac:dyDescent="0.25">
      <c r="A911" t="s">
        <v>8218</v>
      </c>
      <c r="B911">
        <v>405</v>
      </c>
      <c r="D911" t="s">
        <v>8220</v>
      </c>
      <c r="E911">
        <v>0</v>
      </c>
    </row>
    <row r="912" spans="1:5" x14ac:dyDescent="0.25">
      <c r="A912" t="s">
        <v>8218</v>
      </c>
      <c r="B912">
        <v>510</v>
      </c>
      <c r="D912" t="s">
        <v>8220</v>
      </c>
      <c r="E912">
        <v>1</v>
      </c>
    </row>
    <row r="913" spans="1:5" x14ac:dyDescent="0.25">
      <c r="A913" t="s">
        <v>8218</v>
      </c>
      <c r="B913">
        <v>1887</v>
      </c>
      <c r="D913" t="s">
        <v>8220</v>
      </c>
      <c r="E913">
        <v>1</v>
      </c>
    </row>
    <row r="914" spans="1:5" x14ac:dyDescent="0.25">
      <c r="A914" t="s">
        <v>8218</v>
      </c>
      <c r="B914">
        <v>701</v>
      </c>
      <c r="D914" t="s">
        <v>8220</v>
      </c>
      <c r="E914">
        <v>4</v>
      </c>
    </row>
    <row r="915" spans="1:5" x14ac:dyDescent="0.25">
      <c r="A915" t="s">
        <v>8218</v>
      </c>
      <c r="B915">
        <v>3863</v>
      </c>
      <c r="D915" t="s">
        <v>8220</v>
      </c>
      <c r="E915">
        <v>2</v>
      </c>
    </row>
    <row r="916" spans="1:5" x14ac:dyDescent="0.25">
      <c r="A916" t="s">
        <v>8218</v>
      </c>
      <c r="B916">
        <v>238</v>
      </c>
      <c r="D916" t="s">
        <v>8220</v>
      </c>
      <c r="E916">
        <v>2</v>
      </c>
    </row>
    <row r="917" spans="1:5" x14ac:dyDescent="0.25">
      <c r="A917" t="s">
        <v>8218</v>
      </c>
      <c r="B917">
        <v>2051</v>
      </c>
      <c r="D917" t="s">
        <v>8220</v>
      </c>
      <c r="E917">
        <v>2</v>
      </c>
    </row>
    <row r="918" spans="1:5" x14ac:dyDescent="0.25">
      <c r="A918" t="s">
        <v>8218</v>
      </c>
      <c r="B918">
        <v>402</v>
      </c>
      <c r="D918" t="s">
        <v>8220</v>
      </c>
      <c r="E918">
        <v>0</v>
      </c>
    </row>
    <row r="919" spans="1:5" x14ac:dyDescent="0.25">
      <c r="A919" t="s">
        <v>8218</v>
      </c>
      <c r="B919">
        <v>253</v>
      </c>
      <c r="D919" t="s">
        <v>8220</v>
      </c>
      <c r="E919">
        <v>2</v>
      </c>
    </row>
    <row r="920" spans="1:5" x14ac:dyDescent="0.25">
      <c r="A920" t="s">
        <v>8218</v>
      </c>
      <c r="B920">
        <v>473</v>
      </c>
      <c r="D920" t="s">
        <v>8220</v>
      </c>
      <c r="E920">
        <v>4</v>
      </c>
    </row>
    <row r="921" spans="1:5" x14ac:dyDescent="0.25">
      <c r="A921" t="s">
        <v>8218</v>
      </c>
      <c r="B921">
        <v>821</v>
      </c>
      <c r="D921" t="s">
        <v>8220</v>
      </c>
      <c r="E921">
        <v>2</v>
      </c>
    </row>
    <row r="922" spans="1:5" x14ac:dyDescent="0.25">
      <c r="A922" t="s">
        <v>8218</v>
      </c>
      <c r="B922">
        <v>388</v>
      </c>
      <c r="D922" t="s">
        <v>8220</v>
      </c>
      <c r="E922">
        <v>0</v>
      </c>
    </row>
    <row r="923" spans="1:5" x14ac:dyDescent="0.25">
      <c r="A923" t="s">
        <v>8218</v>
      </c>
      <c r="B923">
        <v>813</v>
      </c>
      <c r="D923" t="s">
        <v>8220</v>
      </c>
      <c r="E923">
        <v>1</v>
      </c>
    </row>
    <row r="924" spans="1:5" x14ac:dyDescent="0.25">
      <c r="A924" t="s">
        <v>8218</v>
      </c>
      <c r="B924">
        <v>1945</v>
      </c>
      <c r="D924" t="s">
        <v>8220</v>
      </c>
      <c r="E924">
        <v>0</v>
      </c>
    </row>
    <row r="925" spans="1:5" x14ac:dyDescent="0.25">
      <c r="A925" t="s">
        <v>8218</v>
      </c>
      <c r="B925">
        <v>1637</v>
      </c>
      <c r="D925" t="s">
        <v>8220</v>
      </c>
      <c r="E925">
        <v>2</v>
      </c>
    </row>
    <row r="926" spans="1:5" x14ac:dyDescent="0.25">
      <c r="A926" t="s">
        <v>8218</v>
      </c>
      <c r="B926">
        <v>1375</v>
      </c>
      <c r="D926" t="s">
        <v>8220</v>
      </c>
      <c r="E926">
        <v>7</v>
      </c>
    </row>
    <row r="927" spans="1:5" x14ac:dyDescent="0.25">
      <c r="A927" t="s">
        <v>8218</v>
      </c>
      <c r="B927">
        <v>17</v>
      </c>
      <c r="D927" t="s">
        <v>8220</v>
      </c>
      <c r="E927">
        <v>5</v>
      </c>
    </row>
    <row r="928" spans="1:5" x14ac:dyDescent="0.25">
      <c r="A928" t="s">
        <v>8218</v>
      </c>
      <c r="B928">
        <v>354</v>
      </c>
      <c r="D928" t="s">
        <v>8220</v>
      </c>
      <c r="E928">
        <v>0</v>
      </c>
    </row>
    <row r="929" spans="1:5" x14ac:dyDescent="0.25">
      <c r="A929" t="s">
        <v>8218</v>
      </c>
      <c r="B929">
        <v>191</v>
      </c>
      <c r="D929" t="s">
        <v>8220</v>
      </c>
      <c r="E929">
        <v>0</v>
      </c>
    </row>
    <row r="930" spans="1:5" x14ac:dyDescent="0.25">
      <c r="A930" t="s">
        <v>8218</v>
      </c>
      <c r="B930">
        <v>303</v>
      </c>
      <c r="D930" t="s">
        <v>8220</v>
      </c>
      <c r="E930">
        <v>0</v>
      </c>
    </row>
    <row r="931" spans="1:5" x14ac:dyDescent="0.25">
      <c r="A931" t="s">
        <v>8218</v>
      </c>
      <c r="B931">
        <v>137</v>
      </c>
      <c r="D931" t="s">
        <v>8220</v>
      </c>
      <c r="E931">
        <v>2</v>
      </c>
    </row>
    <row r="932" spans="1:5" x14ac:dyDescent="0.25">
      <c r="A932" t="s">
        <v>8218</v>
      </c>
      <c r="B932">
        <v>41</v>
      </c>
      <c r="D932" t="s">
        <v>8220</v>
      </c>
      <c r="E932">
        <v>0</v>
      </c>
    </row>
    <row r="933" spans="1:5" x14ac:dyDescent="0.25">
      <c r="A933" t="s">
        <v>8218</v>
      </c>
      <c r="B933">
        <v>398</v>
      </c>
      <c r="D933" t="s">
        <v>8220</v>
      </c>
      <c r="E933">
        <v>0</v>
      </c>
    </row>
    <row r="934" spans="1:5" x14ac:dyDescent="0.25">
      <c r="A934" t="s">
        <v>8218</v>
      </c>
      <c r="B934">
        <v>1737</v>
      </c>
      <c r="D934" t="s">
        <v>8220</v>
      </c>
      <c r="E934">
        <v>28</v>
      </c>
    </row>
    <row r="935" spans="1:5" x14ac:dyDescent="0.25">
      <c r="A935" t="s">
        <v>8218</v>
      </c>
      <c r="B935">
        <v>971</v>
      </c>
      <c r="D935" t="s">
        <v>8220</v>
      </c>
      <c r="E935">
        <v>2</v>
      </c>
    </row>
    <row r="936" spans="1:5" x14ac:dyDescent="0.25">
      <c r="A936" t="s">
        <v>8218</v>
      </c>
      <c r="B936">
        <v>183</v>
      </c>
      <c r="D936" t="s">
        <v>8220</v>
      </c>
      <c r="E936">
        <v>0</v>
      </c>
    </row>
    <row r="937" spans="1:5" x14ac:dyDescent="0.25">
      <c r="A937" t="s">
        <v>8218</v>
      </c>
      <c r="B937">
        <v>4562</v>
      </c>
      <c r="D937" t="s">
        <v>8220</v>
      </c>
      <c r="E937">
        <v>0</v>
      </c>
    </row>
    <row r="938" spans="1:5" x14ac:dyDescent="0.25">
      <c r="A938" t="s">
        <v>8218</v>
      </c>
      <c r="B938">
        <v>26457</v>
      </c>
      <c r="D938" t="s">
        <v>8220</v>
      </c>
      <c r="E938">
        <v>0</v>
      </c>
    </row>
    <row r="939" spans="1:5" x14ac:dyDescent="0.25">
      <c r="A939" t="s">
        <v>8218</v>
      </c>
      <c r="B939">
        <v>162</v>
      </c>
      <c r="D939" t="s">
        <v>8220</v>
      </c>
      <c r="E939">
        <v>4</v>
      </c>
    </row>
    <row r="940" spans="1:5" x14ac:dyDescent="0.25">
      <c r="A940" t="s">
        <v>8218</v>
      </c>
      <c r="B940">
        <v>479</v>
      </c>
      <c r="D940" t="s">
        <v>8220</v>
      </c>
      <c r="E940">
        <v>12</v>
      </c>
    </row>
    <row r="941" spans="1:5" x14ac:dyDescent="0.25">
      <c r="A941" t="s">
        <v>8218</v>
      </c>
      <c r="B941">
        <v>426</v>
      </c>
      <c r="D941" t="s">
        <v>8220</v>
      </c>
      <c r="E941">
        <v>0</v>
      </c>
    </row>
    <row r="942" spans="1:5" x14ac:dyDescent="0.25">
      <c r="A942" t="s">
        <v>8218</v>
      </c>
      <c r="B942">
        <v>450</v>
      </c>
      <c r="D942" t="s">
        <v>8220</v>
      </c>
      <c r="E942">
        <v>33</v>
      </c>
    </row>
    <row r="943" spans="1:5" x14ac:dyDescent="0.25">
      <c r="A943" t="s">
        <v>8218</v>
      </c>
      <c r="B943">
        <v>1780</v>
      </c>
      <c r="D943" t="s">
        <v>8220</v>
      </c>
      <c r="E943">
        <v>0</v>
      </c>
    </row>
    <row r="944" spans="1:5" x14ac:dyDescent="0.25">
      <c r="A944" t="s">
        <v>8218</v>
      </c>
      <c r="B944">
        <v>122</v>
      </c>
      <c r="D944" t="s">
        <v>8220</v>
      </c>
      <c r="E944">
        <v>4</v>
      </c>
    </row>
    <row r="945" spans="1:5" x14ac:dyDescent="0.25">
      <c r="A945" t="s">
        <v>8218</v>
      </c>
      <c r="B945">
        <v>95</v>
      </c>
      <c r="D945" t="s">
        <v>8220</v>
      </c>
      <c r="E945">
        <v>0</v>
      </c>
    </row>
    <row r="946" spans="1:5" x14ac:dyDescent="0.25">
      <c r="A946" t="s">
        <v>8218</v>
      </c>
      <c r="B946">
        <v>325</v>
      </c>
      <c r="D946" t="s">
        <v>8220</v>
      </c>
      <c r="E946">
        <v>11</v>
      </c>
    </row>
    <row r="947" spans="1:5" x14ac:dyDescent="0.25">
      <c r="A947" t="s">
        <v>8218</v>
      </c>
      <c r="B947">
        <v>353</v>
      </c>
      <c r="D947" t="s">
        <v>8220</v>
      </c>
      <c r="E947">
        <v>1</v>
      </c>
    </row>
    <row r="948" spans="1:5" x14ac:dyDescent="0.25">
      <c r="A948" t="s">
        <v>8218</v>
      </c>
      <c r="B948">
        <v>105</v>
      </c>
      <c r="D948" t="s">
        <v>8220</v>
      </c>
      <c r="E948">
        <v>5</v>
      </c>
    </row>
    <row r="949" spans="1:5" x14ac:dyDescent="0.25">
      <c r="A949" t="s">
        <v>8218</v>
      </c>
      <c r="B949">
        <v>729</v>
      </c>
      <c r="D949" t="s">
        <v>8220</v>
      </c>
      <c r="E949">
        <v>0</v>
      </c>
    </row>
    <row r="950" spans="1:5" x14ac:dyDescent="0.25">
      <c r="A950" t="s">
        <v>8218</v>
      </c>
      <c r="B950">
        <v>454</v>
      </c>
      <c r="D950" t="s">
        <v>8220</v>
      </c>
      <c r="E950">
        <v>1</v>
      </c>
    </row>
    <row r="951" spans="1:5" x14ac:dyDescent="0.25">
      <c r="A951" t="s">
        <v>8218</v>
      </c>
      <c r="B951">
        <v>539</v>
      </c>
      <c r="D951" t="s">
        <v>8220</v>
      </c>
      <c r="E951">
        <v>1</v>
      </c>
    </row>
    <row r="952" spans="1:5" x14ac:dyDescent="0.25">
      <c r="A952" t="s">
        <v>8218</v>
      </c>
      <c r="B952">
        <v>79</v>
      </c>
      <c r="D952" t="s">
        <v>8220</v>
      </c>
      <c r="E952">
        <v>6</v>
      </c>
    </row>
    <row r="953" spans="1:5" x14ac:dyDescent="0.25">
      <c r="A953" t="s">
        <v>8218</v>
      </c>
      <c r="B953">
        <v>94</v>
      </c>
      <c r="D953" t="s">
        <v>8220</v>
      </c>
      <c r="E953">
        <v>8</v>
      </c>
    </row>
    <row r="954" spans="1:5" x14ac:dyDescent="0.25">
      <c r="A954" t="s">
        <v>8218</v>
      </c>
      <c r="B954">
        <v>625</v>
      </c>
      <c r="D954" t="s">
        <v>8220</v>
      </c>
      <c r="E954">
        <v>1</v>
      </c>
    </row>
    <row r="955" spans="1:5" x14ac:dyDescent="0.25">
      <c r="A955" t="s">
        <v>8218</v>
      </c>
      <c r="B955">
        <v>508</v>
      </c>
      <c r="D955" t="s">
        <v>8220</v>
      </c>
      <c r="E955">
        <v>0</v>
      </c>
    </row>
    <row r="956" spans="1:5" x14ac:dyDescent="0.25">
      <c r="A956" t="s">
        <v>8218</v>
      </c>
      <c r="B956">
        <v>531</v>
      </c>
      <c r="D956" t="s">
        <v>8220</v>
      </c>
      <c r="E956">
        <v>2</v>
      </c>
    </row>
    <row r="957" spans="1:5" x14ac:dyDescent="0.25">
      <c r="A957" t="s">
        <v>8218</v>
      </c>
      <c r="B957">
        <v>158</v>
      </c>
      <c r="D957" t="s">
        <v>8220</v>
      </c>
      <c r="E957">
        <v>1</v>
      </c>
    </row>
    <row r="958" spans="1:5" x14ac:dyDescent="0.25">
      <c r="A958" t="s">
        <v>8218</v>
      </c>
      <c r="B958">
        <v>508</v>
      </c>
      <c r="D958" t="s">
        <v>8220</v>
      </c>
      <c r="E958">
        <v>0</v>
      </c>
    </row>
    <row r="959" spans="1:5" x14ac:dyDescent="0.25">
      <c r="A959" t="s">
        <v>8218</v>
      </c>
      <c r="B959">
        <v>644</v>
      </c>
      <c r="D959" t="s">
        <v>8220</v>
      </c>
      <c r="E959">
        <v>1</v>
      </c>
    </row>
    <row r="960" spans="1:5" x14ac:dyDescent="0.25">
      <c r="A960" t="s">
        <v>8218</v>
      </c>
      <c r="B960">
        <v>848</v>
      </c>
      <c r="D960" t="s">
        <v>8220</v>
      </c>
      <c r="E960">
        <v>19</v>
      </c>
    </row>
    <row r="961" spans="1:5" x14ac:dyDescent="0.25">
      <c r="A961" t="s">
        <v>8218</v>
      </c>
      <c r="B961">
        <v>429</v>
      </c>
      <c r="D961" t="s">
        <v>8220</v>
      </c>
      <c r="E961">
        <v>27</v>
      </c>
    </row>
    <row r="962" spans="1:5" x14ac:dyDescent="0.25">
      <c r="A962" t="s">
        <v>8218</v>
      </c>
      <c r="B962">
        <v>204</v>
      </c>
      <c r="D962" t="s">
        <v>8220</v>
      </c>
      <c r="E962">
        <v>7</v>
      </c>
    </row>
    <row r="963" spans="1:5" x14ac:dyDescent="0.25">
      <c r="A963" t="s">
        <v>8218</v>
      </c>
      <c r="B963">
        <v>379</v>
      </c>
      <c r="D963" t="s">
        <v>8220</v>
      </c>
      <c r="E963">
        <v>14</v>
      </c>
    </row>
    <row r="964" spans="1:5" x14ac:dyDescent="0.25">
      <c r="A964" t="s">
        <v>8218</v>
      </c>
      <c r="B964">
        <v>271</v>
      </c>
      <c r="D964" t="s">
        <v>8220</v>
      </c>
      <c r="E964">
        <v>5</v>
      </c>
    </row>
    <row r="965" spans="1:5" x14ac:dyDescent="0.25">
      <c r="A965" t="s">
        <v>8218</v>
      </c>
      <c r="B965">
        <v>120</v>
      </c>
      <c r="D965" t="s">
        <v>8220</v>
      </c>
      <c r="E965">
        <v>30</v>
      </c>
    </row>
    <row r="966" spans="1:5" x14ac:dyDescent="0.25">
      <c r="A966" t="s">
        <v>8218</v>
      </c>
      <c r="B966">
        <v>140</v>
      </c>
      <c r="D966" t="s">
        <v>8220</v>
      </c>
      <c r="E966">
        <v>1</v>
      </c>
    </row>
    <row r="967" spans="1:5" x14ac:dyDescent="0.25">
      <c r="A967" t="s">
        <v>8218</v>
      </c>
      <c r="B967">
        <v>193</v>
      </c>
      <c r="D967" t="s">
        <v>8220</v>
      </c>
      <c r="E967">
        <v>0</v>
      </c>
    </row>
    <row r="968" spans="1:5" x14ac:dyDescent="0.25">
      <c r="A968" t="s">
        <v>8218</v>
      </c>
      <c r="B968">
        <v>180</v>
      </c>
      <c r="D968" t="s">
        <v>8220</v>
      </c>
      <c r="E968">
        <v>60</v>
      </c>
    </row>
    <row r="969" spans="1:5" x14ac:dyDescent="0.25">
      <c r="A969" t="s">
        <v>8218</v>
      </c>
      <c r="B969">
        <v>263</v>
      </c>
      <c r="D969" t="s">
        <v>8220</v>
      </c>
      <c r="E969">
        <v>84</v>
      </c>
    </row>
    <row r="970" spans="1:5" x14ac:dyDescent="0.25">
      <c r="A970" t="s">
        <v>8218</v>
      </c>
      <c r="B970">
        <v>217</v>
      </c>
      <c r="D970" t="s">
        <v>8220</v>
      </c>
      <c r="E970">
        <v>47</v>
      </c>
    </row>
    <row r="971" spans="1:5" x14ac:dyDescent="0.25">
      <c r="A971" t="s">
        <v>8218</v>
      </c>
      <c r="B971">
        <v>443</v>
      </c>
      <c r="D971" t="s">
        <v>8220</v>
      </c>
      <c r="E971">
        <v>66</v>
      </c>
    </row>
    <row r="972" spans="1:5" x14ac:dyDescent="0.25">
      <c r="A972" t="s">
        <v>8218</v>
      </c>
      <c r="B972">
        <v>1373</v>
      </c>
      <c r="D972" t="s">
        <v>8220</v>
      </c>
      <c r="E972">
        <v>171</v>
      </c>
    </row>
    <row r="973" spans="1:5" x14ac:dyDescent="0.25">
      <c r="A973" t="s">
        <v>8218</v>
      </c>
      <c r="B973">
        <v>742</v>
      </c>
      <c r="D973" t="s">
        <v>8220</v>
      </c>
      <c r="E973">
        <v>29</v>
      </c>
    </row>
    <row r="974" spans="1:5" x14ac:dyDescent="0.25">
      <c r="A974" t="s">
        <v>8218</v>
      </c>
      <c r="B974">
        <v>170</v>
      </c>
      <c r="D974" t="s">
        <v>8220</v>
      </c>
      <c r="E974">
        <v>9</v>
      </c>
    </row>
    <row r="975" spans="1:5" x14ac:dyDescent="0.25">
      <c r="A975" t="s">
        <v>8218</v>
      </c>
      <c r="B975">
        <v>242</v>
      </c>
      <c r="D975" t="s">
        <v>8220</v>
      </c>
      <c r="E975">
        <v>27</v>
      </c>
    </row>
    <row r="976" spans="1:5" x14ac:dyDescent="0.25">
      <c r="A976" t="s">
        <v>8218</v>
      </c>
      <c r="B976">
        <v>541</v>
      </c>
      <c r="D976" t="s">
        <v>8220</v>
      </c>
      <c r="E976">
        <v>2</v>
      </c>
    </row>
    <row r="977" spans="1:5" x14ac:dyDescent="0.25">
      <c r="A977" t="s">
        <v>8218</v>
      </c>
      <c r="B977">
        <v>121</v>
      </c>
      <c r="D977" t="s">
        <v>8220</v>
      </c>
      <c r="E977">
        <v>3</v>
      </c>
    </row>
    <row r="978" spans="1:5" x14ac:dyDescent="0.25">
      <c r="A978" t="s">
        <v>8218</v>
      </c>
      <c r="B978">
        <v>621</v>
      </c>
      <c r="D978" t="s">
        <v>8220</v>
      </c>
      <c r="E978">
        <v>4</v>
      </c>
    </row>
    <row r="979" spans="1:5" x14ac:dyDescent="0.25">
      <c r="A979" t="s">
        <v>8218</v>
      </c>
      <c r="B979">
        <v>101</v>
      </c>
      <c r="D979" t="s">
        <v>8220</v>
      </c>
      <c r="E979">
        <v>2</v>
      </c>
    </row>
    <row r="980" spans="1:5" x14ac:dyDescent="0.25">
      <c r="A980" t="s">
        <v>8218</v>
      </c>
      <c r="B980">
        <v>554</v>
      </c>
      <c r="D980" t="s">
        <v>8220</v>
      </c>
      <c r="E980">
        <v>20</v>
      </c>
    </row>
    <row r="981" spans="1:5" x14ac:dyDescent="0.25">
      <c r="A981" t="s">
        <v>8218</v>
      </c>
      <c r="B981">
        <v>666</v>
      </c>
      <c r="D981" t="s">
        <v>8220</v>
      </c>
      <c r="E981">
        <v>3</v>
      </c>
    </row>
    <row r="982" spans="1:5" x14ac:dyDescent="0.25">
      <c r="A982" t="s">
        <v>8218</v>
      </c>
      <c r="B982">
        <v>410</v>
      </c>
      <c r="D982" t="s">
        <v>8220</v>
      </c>
      <c r="E982">
        <v>4</v>
      </c>
    </row>
    <row r="983" spans="1:5" x14ac:dyDescent="0.25">
      <c r="A983" t="s">
        <v>8218</v>
      </c>
      <c r="B983">
        <v>375</v>
      </c>
      <c r="D983" t="s">
        <v>8220</v>
      </c>
      <c r="E983">
        <v>1</v>
      </c>
    </row>
    <row r="984" spans="1:5" x14ac:dyDescent="0.25">
      <c r="A984" t="s">
        <v>8218</v>
      </c>
      <c r="B984">
        <v>1364</v>
      </c>
      <c r="D984" t="s">
        <v>8220</v>
      </c>
      <c r="E984">
        <v>0</v>
      </c>
    </row>
    <row r="985" spans="1:5" x14ac:dyDescent="0.25">
      <c r="A985" t="s">
        <v>8218</v>
      </c>
      <c r="B985">
        <v>35</v>
      </c>
      <c r="D985" t="s">
        <v>8220</v>
      </c>
      <c r="E985">
        <v>0</v>
      </c>
    </row>
    <row r="986" spans="1:5" x14ac:dyDescent="0.25">
      <c r="A986" t="s">
        <v>8218</v>
      </c>
      <c r="B986">
        <v>203</v>
      </c>
      <c r="D986" t="s">
        <v>8220</v>
      </c>
      <c r="E986">
        <v>14</v>
      </c>
    </row>
    <row r="987" spans="1:5" x14ac:dyDescent="0.25">
      <c r="A987" t="s">
        <v>8218</v>
      </c>
      <c r="B987">
        <v>49</v>
      </c>
      <c r="D987" t="s">
        <v>8220</v>
      </c>
      <c r="E987">
        <v>1</v>
      </c>
    </row>
    <row r="988" spans="1:5" x14ac:dyDescent="0.25">
      <c r="A988" t="s">
        <v>8218</v>
      </c>
      <c r="B988">
        <v>5812</v>
      </c>
      <c r="D988" t="s">
        <v>8220</v>
      </c>
      <c r="E988">
        <v>118</v>
      </c>
    </row>
    <row r="989" spans="1:5" x14ac:dyDescent="0.25">
      <c r="A989" t="s">
        <v>8218</v>
      </c>
      <c r="B989">
        <v>1556</v>
      </c>
      <c r="D989" t="s">
        <v>8220</v>
      </c>
      <c r="E989">
        <v>2</v>
      </c>
    </row>
    <row r="990" spans="1:5" x14ac:dyDescent="0.25">
      <c r="A990" t="s">
        <v>8218</v>
      </c>
      <c r="B990">
        <v>65</v>
      </c>
      <c r="D990" t="s">
        <v>8220</v>
      </c>
      <c r="E990">
        <v>1</v>
      </c>
    </row>
    <row r="991" spans="1:5" x14ac:dyDescent="0.25">
      <c r="A991" t="s">
        <v>8218</v>
      </c>
      <c r="B991">
        <v>10</v>
      </c>
      <c r="D991" t="s">
        <v>8220</v>
      </c>
      <c r="E991">
        <v>3</v>
      </c>
    </row>
    <row r="992" spans="1:5" x14ac:dyDescent="0.25">
      <c r="A992" t="s">
        <v>8218</v>
      </c>
      <c r="B992">
        <v>76</v>
      </c>
      <c r="D992" t="s">
        <v>8220</v>
      </c>
      <c r="E992">
        <v>1</v>
      </c>
    </row>
    <row r="993" spans="1:5" x14ac:dyDescent="0.25">
      <c r="A993" t="s">
        <v>8218</v>
      </c>
      <c r="B993">
        <v>263</v>
      </c>
      <c r="D993" t="s">
        <v>8220</v>
      </c>
      <c r="E993">
        <v>3</v>
      </c>
    </row>
    <row r="994" spans="1:5" x14ac:dyDescent="0.25">
      <c r="A994" t="s">
        <v>8218</v>
      </c>
      <c r="B994">
        <v>1530</v>
      </c>
      <c r="D994" t="s">
        <v>8220</v>
      </c>
      <c r="E994">
        <v>38</v>
      </c>
    </row>
    <row r="995" spans="1:5" x14ac:dyDescent="0.25">
      <c r="A995" t="s">
        <v>8218</v>
      </c>
      <c r="B995">
        <v>278</v>
      </c>
      <c r="D995" t="s">
        <v>8220</v>
      </c>
      <c r="E995">
        <v>52</v>
      </c>
    </row>
    <row r="996" spans="1:5" x14ac:dyDescent="0.25">
      <c r="A996" t="s">
        <v>8218</v>
      </c>
      <c r="B996">
        <v>350</v>
      </c>
      <c r="D996" t="s">
        <v>8220</v>
      </c>
      <c r="E996">
        <v>2</v>
      </c>
    </row>
    <row r="997" spans="1:5" x14ac:dyDescent="0.25">
      <c r="A997" t="s">
        <v>8218</v>
      </c>
      <c r="B997">
        <v>470</v>
      </c>
      <c r="D997" t="s">
        <v>8220</v>
      </c>
      <c r="E997">
        <v>0</v>
      </c>
    </row>
    <row r="998" spans="1:5" x14ac:dyDescent="0.25">
      <c r="A998" t="s">
        <v>8218</v>
      </c>
      <c r="B998">
        <v>3</v>
      </c>
      <c r="D998" t="s">
        <v>8220</v>
      </c>
      <c r="E998">
        <v>4</v>
      </c>
    </row>
    <row r="999" spans="1:5" x14ac:dyDescent="0.25">
      <c r="A999" t="s">
        <v>8218</v>
      </c>
      <c r="B999">
        <v>8200</v>
      </c>
      <c r="D999" t="s">
        <v>8220</v>
      </c>
      <c r="E999">
        <v>4</v>
      </c>
    </row>
    <row r="1000" spans="1:5" x14ac:dyDescent="0.25">
      <c r="A1000" t="s">
        <v>8218</v>
      </c>
      <c r="B1000">
        <v>8359</v>
      </c>
      <c r="D1000" t="s">
        <v>8220</v>
      </c>
      <c r="E1000">
        <v>18</v>
      </c>
    </row>
    <row r="1001" spans="1:5" x14ac:dyDescent="0.25">
      <c r="A1001" t="s">
        <v>8218</v>
      </c>
      <c r="B1001">
        <v>188</v>
      </c>
      <c r="D1001" t="s">
        <v>8220</v>
      </c>
      <c r="E1001">
        <v>0</v>
      </c>
    </row>
    <row r="1002" spans="1:5" x14ac:dyDescent="0.25">
      <c r="A1002" t="s">
        <v>8218</v>
      </c>
      <c r="B1002">
        <v>48</v>
      </c>
      <c r="D1002" t="s">
        <v>8220</v>
      </c>
      <c r="E1002">
        <v>22</v>
      </c>
    </row>
    <row r="1003" spans="1:5" x14ac:dyDescent="0.25">
      <c r="A1003" t="s">
        <v>8218</v>
      </c>
      <c r="B1003">
        <v>607</v>
      </c>
      <c r="D1003" t="s">
        <v>8220</v>
      </c>
      <c r="E1003">
        <v>49</v>
      </c>
    </row>
    <row r="1004" spans="1:5" x14ac:dyDescent="0.25">
      <c r="A1004" t="s">
        <v>8218</v>
      </c>
      <c r="B1004">
        <v>50</v>
      </c>
      <c r="D1004" t="s">
        <v>8220</v>
      </c>
      <c r="E1004">
        <v>19</v>
      </c>
    </row>
    <row r="1005" spans="1:5" x14ac:dyDescent="0.25">
      <c r="A1005" t="s">
        <v>8218</v>
      </c>
      <c r="B1005">
        <v>55</v>
      </c>
      <c r="D1005" t="s">
        <v>8220</v>
      </c>
      <c r="E1005">
        <v>4</v>
      </c>
    </row>
    <row r="1006" spans="1:5" x14ac:dyDescent="0.25">
      <c r="A1006" t="s">
        <v>8218</v>
      </c>
      <c r="B1006">
        <v>38</v>
      </c>
      <c r="D1006" t="s">
        <v>8220</v>
      </c>
      <c r="E1006">
        <v>4</v>
      </c>
    </row>
    <row r="1007" spans="1:5" x14ac:dyDescent="0.25">
      <c r="A1007" t="s">
        <v>8218</v>
      </c>
      <c r="B1007">
        <v>25</v>
      </c>
      <c r="D1007" t="s">
        <v>8220</v>
      </c>
      <c r="E1007">
        <v>2</v>
      </c>
    </row>
    <row r="1008" spans="1:5" x14ac:dyDescent="0.25">
      <c r="A1008" t="s">
        <v>8218</v>
      </c>
      <c r="B1008">
        <v>46</v>
      </c>
      <c r="D1008" t="s">
        <v>8220</v>
      </c>
      <c r="E1008">
        <v>0</v>
      </c>
    </row>
    <row r="1009" spans="1:5" x14ac:dyDescent="0.25">
      <c r="A1009" t="s">
        <v>8218</v>
      </c>
      <c r="B1009">
        <v>83</v>
      </c>
      <c r="D1009" t="s">
        <v>8220</v>
      </c>
      <c r="E1009">
        <v>0</v>
      </c>
    </row>
    <row r="1010" spans="1:5" x14ac:dyDescent="0.25">
      <c r="A1010" t="s">
        <v>8218</v>
      </c>
      <c r="B1010">
        <v>35</v>
      </c>
      <c r="D1010" t="s">
        <v>8220</v>
      </c>
      <c r="E1010">
        <v>14</v>
      </c>
    </row>
    <row r="1011" spans="1:5" x14ac:dyDescent="0.25">
      <c r="A1011" t="s">
        <v>8218</v>
      </c>
      <c r="B1011">
        <v>25</v>
      </c>
      <c r="D1011" t="s">
        <v>8220</v>
      </c>
      <c r="E1011">
        <v>8</v>
      </c>
    </row>
    <row r="1012" spans="1:5" x14ac:dyDescent="0.25">
      <c r="A1012" t="s">
        <v>8218</v>
      </c>
      <c r="B1012">
        <v>75</v>
      </c>
      <c r="D1012" t="s">
        <v>8220</v>
      </c>
      <c r="E1012">
        <v>0</v>
      </c>
    </row>
    <row r="1013" spans="1:5" x14ac:dyDescent="0.25">
      <c r="A1013" t="s">
        <v>8218</v>
      </c>
      <c r="B1013">
        <v>62</v>
      </c>
      <c r="D1013" t="s">
        <v>8220</v>
      </c>
      <c r="E1013">
        <v>15</v>
      </c>
    </row>
    <row r="1014" spans="1:5" x14ac:dyDescent="0.25">
      <c r="A1014" t="s">
        <v>8218</v>
      </c>
      <c r="B1014">
        <v>160</v>
      </c>
      <c r="D1014" t="s">
        <v>8220</v>
      </c>
      <c r="E1014">
        <v>33</v>
      </c>
    </row>
    <row r="1015" spans="1:5" x14ac:dyDescent="0.25">
      <c r="A1015" t="s">
        <v>8218</v>
      </c>
      <c r="B1015">
        <v>246</v>
      </c>
      <c r="D1015" t="s">
        <v>8220</v>
      </c>
      <c r="E1015">
        <v>2</v>
      </c>
    </row>
    <row r="1016" spans="1:5" x14ac:dyDescent="0.25">
      <c r="A1016" t="s">
        <v>8218</v>
      </c>
      <c r="B1016">
        <v>55</v>
      </c>
      <c r="D1016" t="s">
        <v>8220</v>
      </c>
      <c r="E1016">
        <v>6</v>
      </c>
    </row>
    <row r="1017" spans="1:5" x14ac:dyDescent="0.25">
      <c r="A1017" t="s">
        <v>8218</v>
      </c>
      <c r="B1017">
        <v>23</v>
      </c>
      <c r="D1017" t="s">
        <v>8220</v>
      </c>
      <c r="E1017">
        <v>2</v>
      </c>
    </row>
    <row r="1018" spans="1:5" x14ac:dyDescent="0.25">
      <c r="A1018" t="s">
        <v>8218</v>
      </c>
      <c r="B1018">
        <v>72</v>
      </c>
      <c r="D1018" t="s">
        <v>8220</v>
      </c>
      <c r="E1018">
        <v>0</v>
      </c>
    </row>
    <row r="1019" spans="1:5" x14ac:dyDescent="0.25">
      <c r="A1019" t="s">
        <v>8218</v>
      </c>
      <c r="B1019">
        <v>22</v>
      </c>
      <c r="D1019" t="s">
        <v>8220</v>
      </c>
      <c r="E1019">
        <v>4</v>
      </c>
    </row>
    <row r="1020" spans="1:5" x14ac:dyDescent="0.25">
      <c r="A1020" t="s">
        <v>8218</v>
      </c>
      <c r="B1020">
        <v>14</v>
      </c>
      <c r="D1020" t="s">
        <v>8220</v>
      </c>
      <c r="E1020">
        <v>1</v>
      </c>
    </row>
    <row r="1021" spans="1:5" x14ac:dyDescent="0.25">
      <c r="A1021" t="s">
        <v>8218</v>
      </c>
      <c r="B1021">
        <v>38</v>
      </c>
      <c r="D1021" t="s">
        <v>8220</v>
      </c>
      <c r="E1021">
        <v>3</v>
      </c>
    </row>
    <row r="1022" spans="1:5" x14ac:dyDescent="0.25">
      <c r="A1022" t="s">
        <v>8218</v>
      </c>
      <c r="B1022">
        <v>32</v>
      </c>
      <c r="D1022" t="s">
        <v>8220</v>
      </c>
      <c r="E1022">
        <v>4</v>
      </c>
    </row>
    <row r="1023" spans="1:5" x14ac:dyDescent="0.25">
      <c r="A1023" t="s">
        <v>8218</v>
      </c>
      <c r="B1023">
        <v>63</v>
      </c>
      <c r="D1023" t="s">
        <v>8220</v>
      </c>
      <c r="E1023">
        <v>0</v>
      </c>
    </row>
    <row r="1024" spans="1:5" x14ac:dyDescent="0.25">
      <c r="A1024" t="s">
        <v>8218</v>
      </c>
      <c r="B1024">
        <v>27</v>
      </c>
      <c r="D1024" t="s">
        <v>8220</v>
      </c>
      <c r="E1024">
        <v>4</v>
      </c>
    </row>
    <row r="1025" spans="1:5" x14ac:dyDescent="0.25">
      <c r="A1025" t="s">
        <v>8218</v>
      </c>
      <c r="B1025">
        <v>44</v>
      </c>
      <c r="D1025" t="s">
        <v>8220</v>
      </c>
      <c r="E1025">
        <v>3</v>
      </c>
    </row>
    <row r="1026" spans="1:5" x14ac:dyDescent="0.25">
      <c r="A1026" t="s">
        <v>8218</v>
      </c>
      <c r="B1026">
        <v>38</v>
      </c>
      <c r="D1026" t="s">
        <v>8220</v>
      </c>
      <c r="E1026">
        <v>34</v>
      </c>
    </row>
    <row r="1027" spans="1:5" x14ac:dyDescent="0.25">
      <c r="A1027" t="s">
        <v>8218</v>
      </c>
      <c r="B1027">
        <v>115</v>
      </c>
      <c r="D1027" t="s">
        <v>8220</v>
      </c>
      <c r="E1027">
        <v>2</v>
      </c>
    </row>
    <row r="1028" spans="1:5" x14ac:dyDescent="0.25">
      <c r="A1028" t="s">
        <v>8218</v>
      </c>
      <c r="B1028">
        <v>37</v>
      </c>
      <c r="D1028" t="s">
        <v>8220</v>
      </c>
      <c r="E1028">
        <v>33</v>
      </c>
    </row>
    <row r="1029" spans="1:5" x14ac:dyDescent="0.25">
      <c r="A1029" t="s">
        <v>8218</v>
      </c>
      <c r="B1029">
        <v>99</v>
      </c>
      <c r="D1029" t="s">
        <v>8220</v>
      </c>
      <c r="E1029">
        <v>0</v>
      </c>
    </row>
    <row r="1030" spans="1:5" x14ac:dyDescent="0.25">
      <c r="A1030" t="s">
        <v>8218</v>
      </c>
      <c r="B1030">
        <v>44</v>
      </c>
      <c r="D1030" t="s">
        <v>8220</v>
      </c>
      <c r="E1030">
        <v>0</v>
      </c>
    </row>
    <row r="1031" spans="1:5" x14ac:dyDescent="0.25">
      <c r="A1031" t="s">
        <v>8218</v>
      </c>
      <c r="B1031">
        <v>58</v>
      </c>
      <c r="D1031" t="s">
        <v>8220</v>
      </c>
      <c r="E1031">
        <v>1</v>
      </c>
    </row>
    <row r="1032" spans="1:5" x14ac:dyDescent="0.25">
      <c r="A1032" t="s">
        <v>8218</v>
      </c>
      <c r="B1032">
        <v>191</v>
      </c>
      <c r="D1032" t="s">
        <v>8220</v>
      </c>
      <c r="E1032">
        <v>13</v>
      </c>
    </row>
    <row r="1033" spans="1:5" x14ac:dyDescent="0.25">
      <c r="A1033" t="s">
        <v>8218</v>
      </c>
      <c r="B1033">
        <v>40</v>
      </c>
      <c r="D1033" t="s">
        <v>8220</v>
      </c>
      <c r="E1033">
        <v>2</v>
      </c>
    </row>
    <row r="1034" spans="1:5" x14ac:dyDescent="0.25">
      <c r="A1034" t="s">
        <v>8218</v>
      </c>
      <c r="B1034">
        <v>38</v>
      </c>
      <c r="D1034" t="s">
        <v>8220</v>
      </c>
      <c r="E1034">
        <v>36</v>
      </c>
    </row>
    <row r="1035" spans="1:5" x14ac:dyDescent="0.25">
      <c r="A1035" t="s">
        <v>8218</v>
      </c>
      <c r="B1035">
        <v>39</v>
      </c>
      <c r="D1035" t="s">
        <v>8220</v>
      </c>
      <c r="E1035">
        <v>1</v>
      </c>
    </row>
    <row r="1036" spans="1:5" x14ac:dyDescent="0.25">
      <c r="A1036" t="s">
        <v>8218</v>
      </c>
      <c r="B1036">
        <v>11</v>
      </c>
      <c r="D1036" t="s">
        <v>8220</v>
      </c>
      <c r="E1036">
        <v>15</v>
      </c>
    </row>
    <row r="1037" spans="1:5" x14ac:dyDescent="0.25">
      <c r="A1037" t="s">
        <v>8218</v>
      </c>
      <c r="B1037">
        <v>107</v>
      </c>
      <c r="D1037" t="s">
        <v>8220</v>
      </c>
      <c r="E1037">
        <v>1</v>
      </c>
    </row>
    <row r="1038" spans="1:5" x14ac:dyDescent="0.25">
      <c r="A1038" t="s">
        <v>8218</v>
      </c>
      <c r="B1038">
        <v>147</v>
      </c>
      <c r="D1038" t="s">
        <v>8220</v>
      </c>
      <c r="E1038">
        <v>0</v>
      </c>
    </row>
    <row r="1039" spans="1:5" x14ac:dyDescent="0.25">
      <c r="A1039" t="s">
        <v>8218</v>
      </c>
      <c r="B1039">
        <v>36</v>
      </c>
      <c r="D1039" t="s">
        <v>8220</v>
      </c>
      <c r="E1039">
        <v>1</v>
      </c>
    </row>
    <row r="1040" spans="1:5" x14ac:dyDescent="0.25">
      <c r="A1040" t="s">
        <v>8218</v>
      </c>
      <c r="B1040">
        <v>92</v>
      </c>
      <c r="D1040" t="s">
        <v>8220</v>
      </c>
      <c r="E1040">
        <v>0</v>
      </c>
    </row>
    <row r="1041" spans="1:5" x14ac:dyDescent="0.25">
      <c r="A1041" t="s">
        <v>8218</v>
      </c>
      <c r="B1041">
        <v>35</v>
      </c>
      <c r="D1041" t="s">
        <v>8220</v>
      </c>
      <c r="E1041">
        <v>0</v>
      </c>
    </row>
    <row r="1042" spans="1:5" x14ac:dyDescent="0.25">
      <c r="A1042" t="s">
        <v>8218</v>
      </c>
      <c r="B1042">
        <v>17</v>
      </c>
      <c r="D1042" t="s">
        <v>8220</v>
      </c>
      <c r="E1042">
        <v>1</v>
      </c>
    </row>
    <row r="1043" spans="1:5" x14ac:dyDescent="0.25">
      <c r="A1043" t="s">
        <v>8218</v>
      </c>
      <c r="B1043">
        <v>22</v>
      </c>
      <c r="D1043" t="s">
        <v>8220</v>
      </c>
      <c r="E1043">
        <v>39</v>
      </c>
    </row>
    <row r="1044" spans="1:5" x14ac:dyDescent="0.25">
      <c r="A1044" t="s">
        <v>8218</v>
      </c>
      <c r="B1044">
        <v>69</v>
      </c>
      <c r="D1044" t="s">
        <v>8220</v>
      </c>
      <c r="E1044">
        <v>0</v>
      </c>
    </row>
    <row r="1045" spans="1:5" x14ac:dyDescent="0.25">
      <c r="A1045" t="s">
        <v>8218</v>
      </c>
      <c r="B1045">
        <v>13</v>
      </c>
      <c r="D1045" t="s">
        <v>8220</v>
      </c>
      <c r="E1045">
        <v>0</v>
      </c>
    </row>
    <row r="1046" spans="1:5" x14ac:dyDescent="0.25">
      <c r="A1046" t="s">
        <v>8218</v>
      </c>
      <c r="B1046">
        <v>58</v>
      </c>
      <c r="D1046" t="s">
        <v>8220</v>
      </c>
      <c r="E1046">
        <v>3</v>
      </c>
    </row>
    <row r="1047" spans="1:5" x14ac:dyDescent="0.25">
      <c r="A1047" t="s">
        <v>8218</v>
      </c>
      <c r="B1047">
        <v>44</v>
      </c>
      <c r="D1047" t="s">
        <v>8220</v>
      </c>
      <c r="E1047">
        <v>1</v>
      </c>
    </row>
    <row r="1048" spans="1:5" x14ac:dyDescent="0.25">
      <c r="A1048" t="s">
        <v>8218</v>
      </c>
      <c r="B1048">
        <v>83</v>
      </c>
      <c r="D1048" t="s">
        <v>8220</v>
      </c>
      <c r="E1048">
        <v>13</v>
      </c>
    </row>
    <row r="1049" spans="1:5" x14ac:dyDescent="0.25">
      <c r="A1049" t="s">
        <v>8218</v>
      </c>
      <c r="B1049">
        <v>117</v>
      </c>
      <c r="D1049" t="s">
        <v>8220</v>
      </c>
      <c r="E1049">
        <v>0</v>
      </c>
    </row>
    <row r="1050" spans="1:5" x14ac:dyDescent="0.25">
      <c r="A1050" t="s">
        <v>8218</v>
      </c>
      <c r="B1050">
        <v>32</v>
      </c>
      <c r="D1050" t="s">
        <v>8220</v>
      </c>
      <c r="E1050">
        <v>6</v>
      </c>
    </row>
    <row r="1051" spans="1:5" x14ac:dyDescent="0.25">
      <c r="A1051" t="s">
        <v>8218</v>
      </c>
      <c r="B1051">
        <v>8</v>
      </c>
      <c r="D1051" t="s">
        <v>8220</v>
      </c>
      <c r="E1051">
        <v>0</v>
      </c>
    </row>
    <row r="1052" spans="1:5" x14ac:dyDescent="0.25">
      <c r="A1052" t="s">
        <v>8218</v>
      </c>
      <c r="B1052">
        <v>340</v>
      </c>
      <c r="D1052" t="s">
        <v>8220</v>
      </c>
      <c r="E1052">
        <v>14</v>
      </c>
    </row>
    <row r="1053" spans="1:5" x14ac:dyDescent="0.25">
      <c r="A1053" t="s">
        <v>8218</v>
      </c>
      <c r="B1053">
        <v>7</v>
      </c>
      <c r="D1053" t="s">
        <v>8220</v>
      </c>
      <c r="E1053">
        <v>5</v>
      </c>
    </row>
    <row r="1054" spans="1:5" x14ac:dyDescent="0.25">
      <c r="A1054" t="s">
        <v>8218</v>
      </c>
      <c r="B1054">
        <v>19</v>
      </c>
      <c r="D1054" t="s">
        <v>8220</v>
      </c>
      <c r="E1054">
        <v>6</v>
      </c>
    </row>
    <row r="1055" spans="1:5" x14ac:dyDescent="0.25">
      <c r="A1055" t="s">
        <v>8218</v>
      </c>
      <c r="B1055">
        <v>47</v>
      </c>
      <c r="D1055" t="s">
        <v>8220</v>
      </c>
      <c r="E1055">
        <v>15</v>
      </c>
    </row>
    <row r="1056" spans="1:5" x14ac:dyDescent="0.25">
      <c r="A1056" t="s">
        <v>8218</v>
      </c>
      <c r="B1056">
        <v>13</v>
      </c>
      <c r="D1056" t="s">
        <v>8220</v>
      </c>
      <c r="E1056">
        <v>0</v>
      </c>
    </row>
    <row r="1057" spans="1:5" x14ac:dyDescent="0.25">
      <c r="A1057" t="s">
        <v>8218</v>
      </c>
      <c r="B1057">
        <v>90</v>
      </c>
      <c r="D1057" t="s">
        <v>8220</v>
      </c>
      <c r="E1057">
        <v>1</v>
      </c>
    </row>
    <row r="1058" spans="1:5" x14ac:dyDescent="0.25">
      <c r="A1058" t="s">
        <v>8218</v>
      </c>
      <c r="B1058">
        <v>63</v>
      </c>
      <c r="D1058" t="s">
        <v>8220</v>
      </c>
      <c r="E1058">
        <v>9</v>
      </c>
    </row>
    <row r="1059" spans="1:5" x14ac:dyDescent="0.25">
      <c r="A1059" t="s">
        <v>8218</v>
      </c>
      <c r="B1059">
        <v>26</v>
      </c>
      <c r="D1059" t="s">
        <v>8220</v>
      </c>
      <c r="E1059">
        <v>3</v>
      </c>
    </row>
    <row r="1060" spans="1:5" x14ac:dyDescent="0.25">
      <c r="A1060" t="s">
        <v>8218</v>
      </c>
      <c r="B1060">
        <v>71</v>
      </c>
      <c r="D1060" t="s">
        <v>8220</v>
      </c>
      <c r="E1060">
        <v>3</v>
      </c>
    </row>
    <row r="1061" spans="1:5" x14ac:dyDescent="0.25">
      <c r="A1061" t="s">
        <v>8218</v>
      </c>
      <c r="B1061">
        <v>38</v>
      </c>
      <c r="D1061" t="s">
        <v>8220</v>
      </c>
      <c r="E1061">
        <v>1</v>
      </c>
    </row>
    <row r="1062" spans="1:5" x14ac:dyDescent="0.25">
      <c r="A1062" t="s">
        <v>8218</v>
      </c>
      <c r="B1062">
        <v>859</v>
      </c>
      <c r="D1062" t="s">
        <v>8220</v>
      </c>
      <c r="E1062">
        <v>3</v>
      </c>
    </row>
    <row r="1063" spans="1:5" x14ac:dyDescent="0.25">
      <c r="A1063" t="s">
        <v>8218</v>
      </c>
      <c r="B1063">
        <v>21</v>
      </c>
      <c r="D1063" t="s">
        <v>8220</v>
      </c>
      <c r="E1063">
        <v>0</v>
      </c>
    </row>
    <row r="1064" spans="1:5" x14ac:dyDescent="0.25">
      <c r="A1064" t="s">
        <v>8218</v>
      </c>
      <c r="B1064">
        <v>78</v>
      </c>
      <c r="D1064" t="s">
        <v>8220</v>
      </c>
      <c r="E1064">
        <v>2</v>
      </c>
    </row>
    <row r="1065" spans="1:5" x14ac:dyDescent="0.25">
      <c r="A1065" t="s">
        <v>8218</v>
      </c>
      <c r="B1065">
        <v>53</v>
      </c>
      <c r="D1065" t="s">
        <v>8220</v>
      </c>
      <c r="E1065">
        <v>10</v>
      </c>
    </row>
    <row r="1066" spans="1:5" x14ac:dyDescent="0.25">
      <c r="A1066" t="s">
        <v>8218</v>
      </c>
      <c r="B1066">
        <v>356</v>
      </c>
      <c r="D1066" t="s">
        <v>8220</v>
      </c>
      <c r="E1066">
        <v>60</v>
      </c>
    </row>
    <row r="1067" spans="1:5" x14ac:dyDescent="0.25">
      <c r="A1067" t="s">
        <v>8218</v>
      </c>
      <c r="B1067">
        <v>279</v>
      </c>
      <c r="D1067" t="s">
        <v>8220</v>
      </c>
      <c r="E1067">
        <v>5</v>
      </c>
    </row>
    <row r="1068" spans="1:5" x14ac:dyDescent="0.25">
      <c r="A1068" t="s">
        <v>8218</v>
      </c>
      <c r="B1068">
        <v>266</v>
      </c>
      <c r="D1068" t="s">
        <v>8220</v>
      </c>
      <c r="E1068">
        <v>9</v>
      </c>
    </row>
    <row r="1069" spans="1:5" x14ac:dyDescent="0.25">
      <c r="A1069" t="s">
        <v>8218</v>
      </c>
      <c r="B1069">
        <v>623</v>
      </c>
      <c r="D1069" t="s">
        <v>8220</v>
      </c>
      <c r="E1069">
        <v>13</v>
      </c>
    </row>
    <row r="1070" spans="1:5" x14ac:dyDescent="0.25">
      <c r="A1070" t="s">
        <v>8218</v>
      </c>
      <c r="B1070">
        <v>392</v>
      </c>
      <c r="D1070" t="s">
        <v>8220</v>
      </c>
      <c r="E1070">
        <v>0</v>
      </c>
    </row>
    <row r="1071" spans="1:5" x14ac:dyDescent="0.25">
      <c r="A1071" t="s">
        <v>8218</v>
      </c>
      <c r="B1071">
        <v>3562</v>
      </c>
      <c r="D1071" t="s">
        <v>8220</v>
      </c>
      <c r="E1071">
        <v>8</v>
      </c>
    </row>
    <row r="1072" spans="1:5" x14ac:dyDescent="0.25">
      <c r="A1072" t="s">
        <v>8218</v>
      </c>
      <c r="B1072">
        <v>514</v>
      </c>
      <c r="D1072" t="s">
        <v>8220</v>
      </c>
      <c r="E1072">
        <v>3</v>
      </c>
    </row>
    <row r="1073" spans="1:5" x14ac:dyDescent="0.25">
      <c r="A1073" t="s">
        <v>8218</v>
      </c>
      <c r="B1073">
        <v>88</v>
      </c>
      <c r="D1073" t="s">
        <v>8220</v>
      </c>
      <c r="E1073">
        <v>3</v>
      </c>
    </row>
    <row r="1074" spans="1:5" x14ac:dyDescent="0.25">
      <c r="A1074" t="s">
        <v>8218</v>
      </c>
      <c r="B1074">
        <v>537</v>
      </c>
      <c r="D1074" t="s">
        <v>8220</v>
      </c>
      <c r="E1074">
        <v>0</v>
      </c>
    </row>
    <row r="1075" spans="1:5" x14ac:dyDescent="0.25">
      <c r="A1075" t="s">
        <v>8218</v>
      </c>
      <c r="B1075">
        <v>25</v>
      </c>
      <c r="D1075" t="s">
        <v>8220</v>
      </c>
      <c r="E1075">
        <v>6</v>
      </c>
    </row>
    <row r="1076" spans="1:5" x14ac:dyDescent="0.25">
      <c r="A1076" t="s">
        <v>8218</v>
      </c>
      <c r="B1076">
        <v>3238</v>
      </c>
      <c r="D1076" t="s">
        <v>8220</v>
      </c>
      <c r="E1076">
        <v>4</v>
      </c>
    </row>
    <row r="1077" spans="1:5" x14ac:dyDescent="0.25">
      <c r="A1077" t="s">
        <v>8218</v>
      </c>
      <c r="B1077">
        <v>897</v>
      </c>
      <c r="D1077" t="s">
        <v>8220</v>
      </c>
      <c r="E1077">
        <v>1</v>
      </c>
    </row>
    <row r="1078" spans="1:5" x14ac:dyDescent="0.25">
      <c r="A1078" t="s">
        <v>8218</v>
      </c>
      <c r="B1078">
        <v>878</v>
      </c>
      <c r="D1078" t="s">
        <v>8220</v>
      </c>
      <c r="E1078">
        <v>29</v>
      </c>
    </row>
    <row r="1079" spans="1:5" x14ac:dyDescent="0.25">
      <c r="A1079" t="s">
        <v>8218</v>
      </c>
      <c r="B1079">
        <v>115</v>
      </c>
      <c r="D1079" t="s">
        <v>8220</v>
      </c>
      <c r="E1079">
        <v>0</v>
      </c>
    </row>
    <row r="1080" spans="1:5" x14ac:dyDescent="0.25">
      <c r="A1080" t="s">
        <v>8218</v>
      </c>
      <c r="B1080">
        <v>234</v>
      </c>
      <c r="D1080" t="s">
        <v>8220</v>
      </c>
      <c r="E1080">
        <v>4</v>
      </c>
    </row>
    <row r="1081" spans="1:5" x14ac:dyDescent="0.25">
      <c r="A1081" t="s">
        <v>8218</v>
      </c>
      <c r="B1081">
        <v>4330</v>
      </c>
      <c r="D1081" t="s">
        <v>8220</v>
      </c>
      <c r="E1081">
        <v>5</v>
      </c>
    </row>
    <row r="1082" spans="1:5" x14ac:dyDescent="0.25">
      <c r="A1082" t="s">
        <v>8218</v>
      </c>
      <c r="B1082">
        <v>651</v>
      </c>
      <c r="D1082" t="s">
        <v>8220</v>
      </c>
      <c r="E1082">
        <v>4</v>
      </c>
    </row>
    <row r="1083" spans="1:5" x14ac:dyDescent="0.25">
      <c r="A1083" t="s">
        <v>8218</v>
      </c>
      <c r="B1083">
        <v>251</v>
      </c>
      <c r="D1083" t="s">
        <v>8220</v>
      </c>
      <c r="E1083">
        <v>5</v>
      </c>
    </row>
    <row r="1084" spans="1:5" x14ac:dyDescent="0.25">
      <c r="A1084" t="s">
        <v>8218</v>
      </c>
      <c r="B1084">
        <v>263</v>
      </c>
      <c r="D1084" t="s">
        <v>8220</v>
      </c>
      <c r="E1084">
        <v>1</v>
      </c>
    </row>
    <row r="1085" spans="1:5" x14ac:dyDescent="0.25">
      <c r="A1085" t="s">
        <v>8218</v>
      </c>
      <c r="B1085">
        <v>28</v>
      </c>
      <c r="D1085" t="s">
        <v>8220</v>
      </c>
      <c r="E1085">
        <v>1</v>
      </c>
    </row>
    <row r="1086" spans="1:5" x14ac:dyDescent="0.25">
      <c r="A1086" t="s">
        <v>8218</v>
      </c>
      <c r="B1086">
        <v>721</v>
      </c>
      <c r="D1086" t="s">
        <v>8220</v>
      </c>
      <c r="E1086">
        <v>0</v>
      </c>
    </row>
    <row r="1087" spans="1:5" x14ac:dyDescent="0.25">
      <c r="A1087" t="s">
        <v>8218</v>
      </c>
      <c r="B1087">
        <v>50</v>
      </c>
      <c r="D1087" t="s">
        <v>8220</v>
      </c>
      <c r="E1087">
        <v>14</v>
      </c>
    </row>
    <row r="1088" spans="1:5" x14ac:dyDescent="0.25">
      <c r="A1088" t="s">
        <v>8218</v>
      </c>
      <c r="B1088">
        <v>73</v>
      </c>
      <c r="D1088" t="s">
        <v>8220</v>
      </c>
      <c r="E1088">
        <v>3</v>
      </c>
    </row>
    <row r="1089" spans="1:5" x14ac:dyDescent="0.25">
      <c r="A1089" t="s">
        <v>8218</v>
      </c>
      <c r="B1089">
        <v>27</v>
      </c>
      <c r="D1089" t="s">
        <v>8220</v>
      </c>
      <c r="E1089">
        <v>10</v>
      </c>
    </row>
    <row r="1090" spans="1:5" x14ac:dyDescent="0.25">
      <c r="A1090" t="s">
        <v>8218</v>
      </c>
      <c r="B1090">
        <v>34</v>
      </c>
      <c r="D1090" t="s">
        <v>8220</v>
      </c>
      <c r="E1090">
        <v>17</v>
      </c>
    </row>
    <row r="1091" spans="1:5" x14ac:dyDescent="0.25">
      <c r="A1091" t="s">
        <v>8218</v>
      </c>
      <c r="B1091">
        <v>7</v>
      </c>
      <c r="D1091" t="s">
        <v>8220</v>
      </c>
      <c r="E1091">
        <v>2</v>
      </c>
    </row>
    <row r="1092" spans="1:5" x14ac:dyDescent="0.25">
      <c r="A1092" t="s">
        <v>8218</v>
      </c>
      <c r="B1092">
        <v>24</v>
      </c>
      <c r="D1092" t="s">
        <v>8220</v>
      </c>
      <c r="E1092">
        <v>0</v>
      </c>
    </row>
    <row r="1093" spans="1:5" x14ac:dyDescent="0.25">
      <c r="A1093" t="s">
        <v>8218</v>
      </c>
      <c r="B1093">
        <v>15</v>
      </c>
      <c r="D1093" t="s">
        <v>8220</v>
      </c>
      <c r="E1093">
        <v>4</v>
      </c>
    </row>
    <row r="1094" spans="1:5" x14ac:dyDescent="0.25">
      <c r="A1094" t="s">
        <v>8218</v>
      </c>
      <c r="B1094">
        <v>72</v>
      </c>
      <c r="D1094" t="s">
        <v>8220</v>
      </c>
      <c r="E1094">
        <v>12</v>
      </c>
    </row>
    <row r="1095" spans="1:5" x14ac:dyDescent="0.25">
      <c r="A1095" t="s">
        <v>8218</v>
      </c>
      <c r="B1095">
        <v>120</v>
      </c>
      <c r="D1095" t="s">
        <v>8220</v>
      </c>
      <c r="E1095">
        <v>3</v>
      </c>
    </row>
    <row r="1096" spans="1:5" x14ac:dyDescent="0.25">
      <c r="A1096" t="s">
        <v>8218</v>
      </c>
      <c r="B1096">
        <v>123</v>
      </c>
      <c r="D1096" t="s">
        <v>8220</v>
      </c>
      <c r="E1096">
        <v>12</v>
      </c>
    </row>
    <row r="1097" spans="1:5" x14ac:dyDescent="0.25">
      <c r="A1097" t="s">
        <v>8218</v>
      </c>
      <c r="B1097">
        <v>1</v>
      </c>
      <c r="D1097" t="s">
        <v>8220</v>
      </c>
      <c r="E1097">
        <v>0</v>
      </c>
    </row>
    <row r="1098" spans="1:5" x14ac:dyDescent="0.25">
      <c r="A1098" t="s">
        <v>8218</v>
      </c>
      <c r="B1098">
        <v>24</v>
      </c>
      <c r="D1098" t="s">
        <v>8220</v>
      </c>
      <c r="E1098">
        <v>7</v>
      </c>
    </row>
    <row r="1099" spans="1:5" x14ac:dyDescent="0.25">
      <c r="A1099" t="s">
        <v>8218</v>
      </c>
      <c r="B1099">
        <v>33</v>
      </c>
      <c r="D1099" t="s">
        <v>8220</v>
      </c>
      <c r="E1099">
        <v>2</v>
      </c>
    </row>
    <row r="1100" spans="1:5" x14ac:dyDescent="0.25">
      <c r="A1100" t="s">
        <v>8218</v>
      </c>
      <c r="B1100">
        <v>14</v>
      </c>
      <c r="D1100" t="s">
        <v>8220</v>
      </c>
      <c r="E1100">
        <v>1</v>
      </c>
    </row>
    <row r="1101" spans="1:5" x14ac:dyDescent="0.25">
      <c r="A1101" t="s">
        <v>8218</v>
      </c>
      <c r="B1101">
        <v>9</v>
      </c>
      <c r="D1101" t="s">
        <v>8220</v>
      </c>
      <c r="E1101">
        <v>4</v>
      </c>
    </row>
    <row r="1102" spans="1:5" x14ac:dyDescent="0.25">
      <c r="A1102" t="s">
        <v>8218</v>
      </c>
      <c r="B1102">
        <v>76</v>
      </c>
      <c r="D1102" t="s">
        <v>8220</v>
      </c>
      <c r="E1102">
        <v>4</v>
      </c>
    </row>
    <row r="1103" spans="1:5" x14ac:dyDescent="0.25">
      <c r="A1103" t="s">
        <v>8218</v>
      </c>
      <c r="B1103">
        <v>19</v>
      </c>
      <c r="D1103" t="s">
        <v>8220</v>
      </c>
      <c r="E1103">
        <v>17</v>
      </c>
    </row>
    <row r="1104" spans="1:5" x14ac:dyDescent="0.25">
      <c r="A1104" t="s">
        <v>8218</v>
      </c>
      <c r="B1104">
        <v>69</v>
      </c>
      <c r="D1104" t="s">
        <v>8220</v>
      </c>
      <c r="E1104">
        <v>7</v>
      </c>
    </row>
    <row r="1105" spans="1:5" x14ac:dyDescent="0.25">
      <c r="A1105" t="s">
        <v>8218</v>
      </c>
      <c r="B1105">
        <v>218</v>
      </c>
      <c r="D1105" t="s">
        <v>8220</v>
      </c>
      <c r="E1105">
        <v>2</v>
      </c>
    </row>
    <row r="1106" spans="1:5" x14ac:dyDescent="0.25">
      <c r="A1106" t="s">
        <v>8218</v>
      </c>
      <c r="B1106">
        <v>30</v>
      </c>
      <c r="D1106" t="s">
        <v>8220</v>
      </c>
      <c r="E1106">
        <v>5</v>
      </c>
    </row>
    <row r="1107" spans="1:5" x14ac:dyDescent="0.25">
      <c r="A1107" t="s">
        <v>8218</v>
      </c>
      <c r="B1107">
        <v>100</v>
      </c>
      <c r="D1107" t="s">
        <v>8220</v>
      </c>
      <c r="E1107">
        <v>1</v>
      </c>
    </row>
    <row r="1108" spans="1:5" x14ac:dyDescent="0.25">
      <c r="A1108" t="s">
        <v>8218</v>
      </c>
      <c r="B1108">
        <v>296</v>
      </c>
      <c r="D1108" t="s">
        <v>8220</v>
      </c>
      <c r="E1108">
        <v>1</v>
      </c>
    </row>
    <row r="1109" spans="1:5" x14ac:dyDescent="0.25">
      <c r="A1109" t="s">
        <v>8218</v>
      </c>
      <c r="B1109">
        <v>1204</v>
      </c>
      <c r="D1109" t="s">
        <v>8220</v>
      </c>
      <c r="E1109">
        <v>14</v>
      </c>
    </row>
    <row r="1110" spans="1:5" x14ac:dyDescent="0.25">
      <c r="A1110" t="s">
        <v>8218</v>
      </c>
      <c r="B1110">
        <v>321</v>
      </c>
      <c r="D1110" t="s">
        <v>8220</v>
      </c>
      <c r="E1110">
        <v>26</v>
      </c>
    </row>
    <row r="1111" spans="1:5" x14ac:dyDescent="0.25">
      <c r="A1111" t="s">
        <v>8218</v>
      </c>
      <c r="B1111">
        <v>301</v>
      </c>
      <c r="D1111" t="s">
        <v>8220</v>
      </c>
      <c r="E1111">
        <v>2</v>
      </c>
    </row>
    <row r="1112" spans="1:5" x14ac:dyDescent="0.25">
      <c r="A1112" t="s">
        <v>8218</v>
      </c>
      <c r="B1112">
        <v>144</v>
      </c>
      <c r="D1112" t="s">
        <v>8220</v>
      </c>
      <c r="E1112">
        <v>1</v>
      </c>
    </row>
    <row r="1113" spans="1:5" x14ac:dyDescent="0.25">
      <c r="A1113" t="s">
        <v>8218</v>
      </c>
      <c r="B1113">
        <v>539</v>
      </c>
      <c r="D1113" t="s">
        <v>8220</v>
      </c>
      <c r="E1113">
        <v>3</v>
      </c>
    </row>
    <row r="1114" spans="1:5" x14ac:dyDescent="0.25">
      <c r="A1114" t="s">
        <v>8218</v>
      </c>
      <c r="B1114">
        <v>498</v>
      </c>
      <c r="D1114" t="s">
        <v>8220</v>
      </c>
      <c r="E1114">
        <v>7</v>
      </c>
    </row>
    <row r="1115" spans="1:5" x14ac:dyDescent="0.25">
      <c r="A1115" t="s">
        <v>8218</v>
      </c>
      <c r="B1115">
        <v>1113</v>
      </c>
      <c r="D1115" t="s">
        <v>8220</v>
      </c>
      <c r="E1115">
        <v>9</v>
      </c>
    </row>
    <row r="1116" spans="1:5" x14ac:dyDescent="0.25">
      <c r="A1116" t="s">
        <v>8218</v>
      </c>
      <c r="B1116">
        <v>988</v>
      </c>
      <c r="D1116" t="s">
        <v>8220</v>
      </c>
      <c r="E1116">
        <v>20</v>
      </c>
    </row>
    <row r="1117" spans="1:5" x14ac:dyDescent="0.25">
      <c r="A1117" t="s">
        <v>8218</v>
      </c>
      <c r="B1117">
        <v>391</v>
      </c>
      <c r="D1117" t="s">
        <v>8220</v>
      </c>
      <c r="E1117">
        <v>6</v>
      </c>
    </row>
    <row r="1118" spans="1:5" x14ac:dyDescent="0.25">
      <c r="A1118" t="s">
        <v>8218</v>
      </c>
      <c r="B1118">
        <v>28</v>
      </c>
      <c r="D1118" t="s">
        <v>8220</v>
      </c>
      <c r="E1118">
        <v>13</v>
      </c>
    </row>
    <row r="1119" spans="1:5" x14ac:dyDescent="0.25">
      <c r="A1119" t="s">
        <v>8218</v>
      </c>
      <c r="B1119">
        <v>147</v>
      </c>
      <c r="D1119" t="s">
        <v>8220</v>
      </c>
      <c r="E1119">
        <v>1</v>
      </c>
    </row>
    <row r="1120" spans="1:5" x14ac:dyDescent="0.25">
      <c r="A1120" t="s">
        <v>8218</v>
      </c>
      <c r="B1120">
        <v>680</v>
      </c>
      <c r="D1120" t="s">
        <v>8220</v>
      </c>
      <c r="E1120">
        <v>202</v>
      </c>
    </row>
    <row r="1121" spans="1:5" x14ac:dyDescent="0.25">
      <c r="A1121" t="s">
        <v>8218</v>
      </c>
      <c r="B1121">
        <v>983</v>
      </c>
      <c r="D1121" t="s">
        <v>8220</v>
      </c>
      <c r="E1121">
        <v>0</v>
      </c>
    </row>
    <row r="1122" spans="1:5" x14ac:dyDescent="0.25">
      <c r="A1122" t="s">
        <v>8218</v>
      </c>
      <c r="B1122">
        <v>79</v>
      </c>
      <c r="D1122" t="s">
        <v>8220</v>
      </c>
      <c r="E1122">
        <v>1</v>
      </c>
    </row>
    <row r="1123" spans="1:5" x14ac:dyDescent="0.25">
      <c r="A1123" t="s">
        <v>8218</v>
      </c>
      <c r="B1123">
        <v>426</v>
      </c>
      <c r="D1123" t="s">
        <v>8220</v>
      </c>
      <c r="E1123">
        <v>0</v>
      </c>
    </row>
    <row r="1124" spans="1:5" x14ac:dyDescent="0.25">
      <c r="A1124" t="s">
        <v>8218</v>
      </c>
      <c r="B1124">
        <v>96</v>
      </c>
      <c r="D1124" t="s">
        <v>8220</v>
      </c>
      <c r="E1124">
        <v>2</v>
      </c>
    </row>
    <row r="1125" spans="1:5" x14ac:dyDescent="0.25">
      <c r="A1125" t="s">
        <v>8218</v>
      </c>
      <c r="B1125">
        <v>163</v>
      </c>
      <c r="D1125" t="s">
        <v>8220</v>
      </c>
      <c r="E1125">
        <v>13</v>
      </c>
    </row>
    <row r="1126" spans="1:5" x14ac:dyDescent="0.25">
      <c r="A1126" t="s">
        <v>8218</v>
      </c>
      <c r="B1126">
        <v>2525</v>
      </c>
      <c r="D1126" t="s">
        <v>8220</v>
      </c>
      <c r="E1126">
        <v>9</v>
      </c>
    </row>
    <row r="1127" spans="1:5" x14ac:dyDescent="0.25">
      <c r="A1127" t="s">
        <v>8218</v>
      </c>
      <c r="B1127">
        <v>2035</v>
      </c>
      <c r="D1127" t="s">
        <v>8220</v>
      </c>
      <c r="E1127">
        <v>2</v>
      </c>
    </row>
    <row r="1128" spans="1:5" x14ac:dyDescent="0.25">
      <c r="A1128" t="s">
        <v>8218</v>
      </c>
      <c r="B1128">
        <v>290</v>
      </c>
      <c r="D1128" t="s">
        <v>8220</v>
      </c>
      <c r="E1128">
        <v>0</v>
      </c>
    </row>
    <row r="1129" spans="1:5" x14ac:dyDescent="0.25">
      <c r="A1129" t="s">
        <v>8218</v>
      </c>
      <c r="B1129">
        <v>1980</v>
      </c>
      <c r="D1129" t="s">
        <v>8220</v>
      </c>
      <c r="E1129">
        <v>35</v>
      </c>
    </row>
    <row r="1130" spans="1:5" x14ac:dyDescent="0.25">
      <c r="A1130" t="s">
        <v>8218</v>
      </c>
      <c r="B1130">
        <v>57</v>
      </c>
      <c r="D1130" t="s">
        <v>8220</v>
      </c>
      <c r="E1130">
        <v>2</v>
      </c>
    </row>
    <row r="1131" spans="1:5" x14ac:dyDescent="0.25">
      <c r="A1131" t="s">
        <v>8218</v>
      </c>
      <c r="B1131">
        <v>380</v>
      </c>
      <c r="D1131" t="s">
        <v>8220</v>
      </c>
      <c r="E1131">
        <v>3</v>
      </c>
    </row>
    <row r="1132" spans="1:5" x14ac:dyDescent="0.25">
      <c r="A1132" t="s">
        <v>8218</v>
      </c>
      <c r="B1132">
        <v>128</v>
      </c>
      <c r="D1132" t="s">
        <v>8220</v>
      </c>
      <c r="E1132">
        <v>0</v>
      </c>
    </row>
    <row r="1133" spans="1:5" x14ac:dyDescent="0.25">
      <c r="A1133" t="s">
        <v>8218</v>
      </c>
      <c r="B1133">
        <v>180</v>
      </c>
      <c r="D1133" t="s">
        <v>8220</v>
      </c>
      <c r="E1133">
        <v>1</v>
      </c>
    </row>
    <row r="1134" spans="1:5" x14ac:dyDescent="0.25">
      <c r="A1134" t="s">
        <v>8218</v>
      </c>
      <c r="B1134">
        <v>571</v>
      </c>
      <c r="D1134" t="s">
        <v>8220</v>
      </c>
      <c r="E1134">
        <v>0</v>
      </c>
    </row>
    <row r="1135" spans="1:5" x14ac:dyDescent="0.25">
      <c r="A1135" t="s">
        <v>8218</v>
      </c>
      <c r="B1135">
        <v>480</v>
      </c>
      <c r="D1135" t="s">
        <v>8220</v>
      </c>
      <c r="E1135">
        <v>0</v>
      </c>
    </row>
    <row r="1136" spans="1:5" x14ac:dyDescent="0.25">
      <c r="A1136" t="s">
        <v>8218</v>
      </c>
      <c r="B1136">
        <v>249</v>
      </c>
      <c r="D1136" t="s">
        <v>8220</v>
      </c>
      <c r="E1136">
        <v>3</v>
      </c>
    </row>
    <row r="1137" spans="1:5" x14ac:dyDescent="0.25">
      <c r="A1137" t="s">
        <v>8218</v>
      </c>
      <c r="B1137">
        <v>84</v>
      </c>
      <c r="D1137" t="s">
        <v>8220</v>
      </c>
      <c r="E1137">
        <v>11</v>
      </c>
    </row>
    <row r="1138" spans="1:5" x14ac:dyDescent="0.25">
      <c r="A1138" t="s">
        <v>8218</v>
      </c>
      <c r="B1138">
        <v>197</v>
      </c>
      <c r="D1138" t="s">
        <v>8220</v>
      </c>
      <c r="E1138">
        <v>6</v>
      </c>
    </row>
    <row r="1139" spans="1:5" x14ac:dyDescent="0.25">
      <c r="A1139" t="s">
        <v>8218</v>
      </c>
      <c r="B1139">
        <v>271</v>
      </c>
      <c r="D1139" t="s">
        <v>8220</v>
      </c>
      <c r="E1139">
        <v>0</v>
      </c>
    </row>
    <row r="1140" spans="1:5" x14ac:dyDescent="0.25">
      <c r="A1140" t="s">
        <v>8218</v>
      </c>
      <c r="B1140">
        <v>50</v>
      </c>
      <c r="D1140" t="s">
        <v>8220</v>
      </c>
      <c r="E1140">
        <v>67</v>
      </c>
    </row>
    <row r="1141" spans="1:5" x14ac:dyDescent="0.25">
      <c r="A1141" t="s">
        <v>8218</v>
      </c>
      <c r="B1141">
        <v>169</v>
      </c>
      <c r="D1141" t="s">
        <v>8220</v>
      </c>
      <c r="E1141">
        <v>23</v>
      </c>
    </row>
    <row r="1142" spans="1:5" x14ac:dyDescent="0.25">
      <c r="A1142" t="s">
        <v>8218</v>
      </c>
      <c r="B1142">
        <v>205</v>
      </c>
      <c r="D1142" t="s">
        <v>8220</v>
      </c>
      <c r="E1142">
        <v>72</v>
      </c>
    </row>
    <row r="1143" spans="1:5" x14ac:dyDescent="0.25">
      <c r="A1143" t="s">
        <v>8218</v>
      </c>
      <c r="B1143">
        <v>206</v>
      </c>
      <c r="D1143" t="s">
        <v>8220</v>
      </c>
      <c r="E1143">
        <v>2</v>
      </c>
    </row>
    <row r="1144" spans="1:5" x14ac:dyDescent="0.25">
      <c r="A1144" t="s">
        <v>8218</v>
      </c>
      <c r="B1144">
        <v>84</v>
      </c>
      <c r="D1144" t="s">
        <v>8220</v>
      </c>
      <c r="E1144">
        <v>15</v>
      </c>
    </row>
    <row r="1145" spans="1:5" x14ac:dyDescent="0.25">
      <c r="A1145" t="s">
        <v>8218</v>
      </c>
      <c r="B1145">
        <v>210</v>
      </c>
      <c r="D1145" t="s">
        <v>8220</v>
      </c>
      <c r="E1145">
        <v>1</v>
      </c>
    </row>
    <row r="1146" spans="1:5" x14ac:dyDescent="0.25">
      <c r="A1146" t="s">
        <v>8218</v>
      </c>
      <c r="B1146">
        <v>181</v>
      </c>
      <c r="D1146" t="s">
        <v>8220</v>
      </c>
      <c r="E1146">
        <v>2</v>
      </c>
    </row>
    <row r="1147" spans="1:5" x14ac:dyDescent="0.25">
      <c r="A1147" t="s">
        <v>8218</v>
      </c>
      <c r="B1147">
        <v>60</v>
      </c>
      <c r="D1147" t="s">
        <v>8220</v>
      </c>
      <c r="E1147">
        <v>7</v>
      </c>
    </row>
    <row r="1148" spans="1:5" x14ac:dyDescent="0.25">
      <c r="A1148" t="s">
        <v>8218</v>
      </c>
      <c r="B1148">
        <v>445</v>
      </c>
      <c r="D1148" t="s">
        <v>8220</v>
      </c>
      <c r="E1148">
        <v>16</v>
      </c>
    </row>
    <row r="1149" spans="1:5" x14ac:dyDescent="0.25">
      <c r="A1149" t="s">
        <v>8218</v>
      </c>
      <c r="B1149">
        <v>17</v>
      </c>
      <c r="D1149" t="s">
        <v>8220</v>
      </c>
      <c r="E1149">
        <v>117</v>
      </c>
    </row>
    <row r="1150" spans="1:5" x14ac:dyDescent="0.25">
      <c r="A1150" t="s">
        <v>8218</v>
      </c>
      <c r="B1150">
        <v>194</v>
      </c>
      <c r="D1150" t="s">
        <v>8220</v>
      </c>
      <c r="E1150">
        <v>2</v>
      </c>
    </row>
    <row r="1151" spans="1:5" x14ac:dyDescent="0.25">
      <c r="A1151" t="s">
        <v>8218</v>
      </c>
      <c r="B1151">
        <v>404</v>
      </c>
      <c r="D1151" t="s">
        <v>8220</v>
      </c>
      <c r="E1151">
        <v>7</v>
      </c>
    </row>
    <row r="1152" spans="1:5" x14ac:dyDescent="0.25">
      <c r="A1152" t="s">
        <v>8218</v>
      </c>
      <c r="B1152">
        <v>194</v>
      </c>
      <c r="D1152" t="s">
        <v>8220</v>
      </c>
      <c r="E1152">
        <v>3</v>
      </c>
    </row>
    <row r="1153" spans="1:5" x14ac:dyDescent="0.25">
      <c r="A1153" t="s">
        <v>8218</v>
      </c>
      <c r="B1153">
        <v>902</v>
      </c>
      <c r="D1153" t="s">
        <v>8220</v>
      </c>
      <c r="E1153">
        <v>20</v>
      </c>
    </row>
    <row r="1154" spans="1:5" x14ac:dyDescent="0.25">
      <c r="A1154" t="s">
        <v>8218</v>
      </c>
      <c r="B1154">
        <v>1670</v>
      </c>
      <c r="D1154" t="s">
        <v>8220</v>
      </c>
      <c r="E1154">
        <v>50</v>
      </c>
    </row>
    <row r="1155" spans="1:5" x14ac:dyDescent="0.25">
      <c r="A1155" t="s">
        <v>8218</v>
      </c>
      <c r="B1155">
        <v>1328</v>
      </c>
      <c r="D1155" t="s">
        <v>8220</v>
      </c>
      <c r="E1155">
        <v>2</v>
      </c>
    </row>
    <row r="1156" spans="1:5" x14ac:dyDescent="0.25">
      <c r="A1156" t="s">
        <v>8218</v>
      </c>
      <c r="B1156">
        <v>944</v>
      </c>
      <c r="D1156" t="s">
        <v>8220</v>
      </c>
      <c r="E1156">
        <v>3</v>
      </c>
    </row>
    <row r="1157" spans="1:5" x14ac:dyDescent="0.25">
      <c r="A1157" t="s">
        <v>8218</v>
      </c>
      <c r="B1157">
        <v>147</v>
      </c>
      <c r="D1157" t="s">
        <v>8220</v>
      </c>
      <c r="E1157">
        <v>27</v>
      </c>
    </row>
    <row r="1158" spans="1:5" x14ac:dyDescent="0.25">
      <c r="A1158" t="s">
        <v>8218</v>
      </c>
      <c r="B1158">
        <v>99</v>
      </c>
      <c r="D1158" t="s">
        <v>8220</v>
      </c>
      <c r="E1158">
        <v>7</v>
      </c>
    </row>
    <row r="1159" spans="1:5" x14ac:dyDescent="0.25">
      <c r="A1159" t="s">
        <v>8218</v>
      </c>
      <c r="B1159">
        <v>79</v>
      </c>
      <c r="D1159" t="s">
        <v>8220</v>
      </c>
      <c r="E1159">
        <v>5</v>
      </c>
    </row>
    <row r="1160" spans="1:5" x14ac:dyDescent="0.25">
      <c r="A1160" t="s">
        <v>8218</v>
      </c>
      <c r="B1160">
        <v>75</v>
      </c>
      <c r="D1160" t="s">
        <v>8220</v>
      </c>
      <c r="E1160">
        <v>0</v>
      </c>
    </row>
    <row r="1161" spans="1:5" x14ac:dyDescent="0.25">
      <c r="A1161" t="s">
        <v>8218</v>
      </c>
      <c r="B1161">
        <v>207</v>
      </c>
      <c r="D1161" t="s">
        <v>8220</v>
      </c>
      <c r="E1161">
        <v>3</v>
      </c>
    </row>
    <row r="1162" spans="1:5" x14ac:dyDescent="0.25">
      <c r="A1162" t="s">
        <v>8218</v>
      </c>
      <c r="B1162">
        <v>102</v>
      </c>
      <c r="D1162" t="s">
        <v>8220</v>
      </c>
      <c r="E1162">
        <v>6</v>
      </c>
    </row>
    <row r="1163" spans="1:5" x14ac:dyDescent="0.25">
      <c r="A1163" t="s">
        <v>8218</v>
      </c>
      <c r="B1163">
        <v>32</v>
      </c>
      <c r="D1163" t="s">
        <v>8220</v>
      </c>
      <c r="E1163">
        <v>9</v>
      </c>
    </row>
    <row r="1164" spans="1:5" x14ac:dyDescent="0.25">
      <c r="A1164" t="s">
        <v>8218</v>
      </c>
      <c r="B1164">
        <v>480</v>
      </c>
      <c r="D1164" t="s">
        <v>8220</v>
      </c>
      <c r="E1164">
        <v>3</v>
      </c>
    </row>
    <row r="1165" spans="1:5" x14ac:dyDescent="0.25">
      <c r="A1165" t="s">
        <v>8218</v>
      </c>
      <c r="B1165">
        <v>11</v>
      </c>
      <c r="D1165" t="s">
        <v>8220</v>
      </c>
      <c r="E1165">
        <v>2</v>
      </c>
    </row>
    <row r="1166" spans="1:5" x14ac:dyDescent="0.25">
      <c r="A1166" t="s">
        <v>8218</v>
      </c>
      <c r="B1166">
        <v>12</v>
      </c>
      <c r="D1166" t="s">
        <v>8220</v>
      </c>
      <c r="E1166">
        <v>3</v>
      </c>
    </row>
    <row r="1167" spans="1:5" x14ac:dyDescent="0.25">
      <c r="A1167" t="s">
        <v>8218</v>
      </c>
      <c r="B1167">
        <v>48</v>
      </c>
      <c r="D1167" t="s">
        <v>8220</v>
      </c>
      <c r="E1167">
        <v>45</v>
      </c>
    </row>
    <row r="1168" spans="1:5" x14ac:dyDescent="0.25">
      <c r="A1168" t="s">
        <v>8218</v>
      </c>
      <c r="B1168">
        <v>59</v>
      </c>
      <c r="D1168" t="s">
        <v>8220</v>
      </c>
      <c r="E1168">
        <v>9</v>
      </c>
    </row>
    <row r="1169" spans="1:5" x14ac:dyDescent="0.25">
      <c r="A1169" t="s">
        <v>8218</v>
      </c>
      <c r="B1169">
        <v>79</v>
      </c>
      <c r="D1169" t="s">
        <v>8220</v>
      </c>
      <c r="E1169">
        <v>9</v>
      </c>
    </row>
    <row r="1170" spans="1:5" x14ac:dyDescent="0.25">
      <c r="A1170" t="s">
        <v>8218</v>
      </c>
      <c r="B1170">
        <v>14</v>
      </c>
      <c r="D1170" t="s">
        <v>8220</v>
      </c>
      <c r="E1170">
        <v>21</v>
      </c>
    </row>
    <row r="1171" spans="1:5" x14ac:dyDescent="0.25">
      <c r="A1171" t="s">
        <v>8218</v>
      </c>
      <c r="B1171">
        <v>106</v>
      </c>
      <c r="D1171" t="s">
        <v>8220</v>
      </c>
      <c r="E1171">
        <v>17</v>
      </c>
    </row>
    <row r="1172" spans="1:5" x14ac:dyDescent="0.25">
      <c r="A1172" t="s">
        <v>8218</v>
      </c>
      <c r="B1172">
        <v>25</v>
      </c>
      <c r="D1172" t="s">
        <v>8220</v>
      </c>
      <c r="E1172">
        <v>1</v>
      </c>
    </row>
    <row r="1173" spans="1:5" x14ac:dyDescent="0.25">
      <c r="A1173" t="s">
        <v>8218</v>
      </c>
      <c r="B1173">
        <v>25</v>
      </c>
      <c r="D1173" t="s">
        <v>8220</v>
      </c>
      <c r="E1173">
        <v>1</v>
      </c>
    </row>
    <row r="1174" spans="1:5" x14ac:dyDescent="0.25">
      <c r="A1174" t="s">
        <v>8218</v>
      </c>
      <c r="B1174">
        <v>29</v>
      </c>
      <c r="D1174" t="s">
        <v>8220</v>
      </c>
      <c r="E1174">
        <v>14</v>
      </c>
    </row>
    <row r="1175" spans="1:5" x14ac:dyDescent="0.25">
      <c r="A1175" t="s">
        <v>8218</v>
      </c>
      <c r="B1175">
        <v>43</v>
      </c>
      <c r="D1175" t="s">
        <v>8220</v>
      </c>
      <c r="E1175">
        <v>42</v>
      </c>
    </row>
    <row r="1176" spans="1:5" x14ac:dyDescent="0.25">
      <c r="A1176" t="s">
        <v>8218</v>
      </c>
      <c r="B1176">
        <v>46</v>
      </c>
      <c r="D1176" t="s">
        <v>8220</v>
      </c>
      <c r="E1176">
        <v>27</v>
      </c>
    </row>
    <row r="1177" spans="1:5" x14ac:dyDescent="0.25">
      <c r="A1177" t="s">
        <v>8218</v>
      </c>
      <c r="B1177">
        <v>27</v>
      </c>
      <c r="D1177" t="s">
        <v>8220</v>
      </c>
      <c r="E1177">
        <v>5</v>
      </c>
    </row>
    <row r="1178" spans="1:5" x14ac:dyDescent="0.25">
      <c r="A1178" t="s">
        <v>8218</v>
      </c>
      <c r="B1178">
        <v>112</v>
      </c>
      <c r="D1178" t="s">
        <v>8220</v>
      </c>
      <c r="E1178">
        <v>13</v>
      </c>
    </row>
    <row r="1179" spans="1:5" x14ac:dyDescent="0.25">
      <c r="A1179" t="s">
        <v>8218</v>
      </c>
      <c r="B1179">
        <v>34</v>
      </c>
      <c r="D1179" t="s">
        <v>8220</v>
      </c>
      <c r="E1179">
        <v>12</v>
      </c>
    </row>
    <row r="1180" spans="1:5" x14ac:dyDescent="0.25">
      <c r="A1180" t="s">
        <v>8218</v>
      </c>
      <c r="B1180">
        <v>145</v>
      </c>
      <c r="D1180" t="s">
        <v>8220</v>
      </c>
      <c r="E1180">
        <v>90</v>
      </c>
    </row>
    <row r="1181" spans="1:5" x14ac:dyDescent="0.25">
      <c r="A1181" t="s">
        <v>8218</v>
      </c>
      <c r="B1181">
        <v>19</v>
      </c>
      <c r="D1181" t="s">
        <v>8220</v>
      </c>
      <c r="E1181">
        <v>2</v>
      </c>
    </row>
    <row r="1182" spans="1:5" x14ac:dyDescent="0.25">
      <c r="A1182" t="s">
        <v>8218</v>
      </c>
      <c r="B1182">
        <v>288</v>
      </c>
      <c r="D1182" t="s">
        <v>8220</v>
      </c>
      <c r="E1182">
        <v>5</v>
      </c>
    </row>
    <row r="1183" spans="1:5" x14ac:dyDescent="0.25">
      <c r="A1183" t="s">
        <v>8218</v>
      </c>
      <c r="B1183">
        <v>14</v>
      </c>
      <c r="D1183" t="s">
        <v>8220</v>
      </c>
      <c r="E1183">
        <v>31</v>
      </c>
    </row>
    <row r="1184" spans="1:5" x14ac:dyDescent="0.25">
      <c r="A1184" t="s">
        <v>8218</v>
      </c>
      <c r="B1184">
        <v>7</v>
      </c>
      <c r="D1184" t="s">
        <v>8220</v>
      </c>
      <c r="E1184">
        <v>4</v>
      </c>
    </row>
    <row r="1185" spans="1:5" x14ac:dyDescent="0.25">
      <c r="A1185" t="s">
        <v>8218</v>
      </c>
      <c r="B1185">
        <v>211</v>
      </c>
      <c r="D1185" t="s">
        <v>8220</v>
      </c>
      <c r="E1185">
        <v>29</v>
      </c>
    </row>
    <row r="1186" spans="1:5" x14ac:dyDescent="0.25">
      <c r="A1186" t="s">
        <v>8218</v>
      </c>
      <c r="B1186">
        <v>85</v>
      </c>
      <c r="D1186" t="s">
        <v>8220</v>
      </c>
      <c r="E1186">
        <v>2</v>
      </c>
    </row>
    <row r="1187" spans="1:5" x14ac:dyDescent="0.25">
      <c r="A1187" t="s">
        <v>8218</v>
      </c>
      <c r="B1187">
        <v>103</v>
      </c>
      <c r="D1187" t="s">
        <v>8220</v>
      </c>
      <c r="E1187">
        <v>114</v>
      </c>
    </row>
    <row r="1188" spans="1:5" x14ac:dyDescent="0.25">
      <c r="A1188" t="s">
        <v>8218</v>
      </c>
      <c r="B1188">
        <v>113</v>
      </c>
      <c r="D1188" t="s">
        <v>8220</v>
      </c>
      <c r="E1188">
        <v>1</v>
      </c>
    </row>
    <row r="1189" spans="1:5" x14ac:dyDescent="0.25">
      <c r="A1189" t="s">
        <v>8218</v>
      </c>
      <c r="B1189">
        <v>167</v>
      </c>
      <c r="D1189" t="s">
        <v>8220</v>
      </c>
      <c r="E1189">
        <v>76</v>
      </c>
    </row>
    <row r="1190" spans="1:5" x14ac:dyDescent="0.25">
      <c r="A1190" t="s">
        <v>8218</v>
      </c>
      <c r="B1190">
        <v>73</v>
      </c>
      <c r="D1190" t="s">
        <v>8220</v>
      </c>
      <c r="E1190">
        <v>9</v>
      </c>
    </row>
    <row r="1191" spans="1:5" x14ac:dyDescent="0.25">
      <c r="A1191" t="s">
        <v>8218</v>
      </c>
      <c r="B1191">
        <v>75</v>
      </c>
      <c r="D1191" t="s">
        <v>8220</v>
      </c>
      <c r="E1191">
        <v>37</v>
      </c>
    </row>
    <row r="1192" spans="1:5" x14ac:dyDescent="0.25">
      <c r="A1192" t="s">
        <v>8218</v>
      </c>
      <c r="B1192">
        <v>614</v>
      </c>
      <c r="D1192" t="s">
        <v>8220</v>
      </c>
      <c r="E1192">
        <v>0</v>
      </c>
    </row>
    <row r="1193" spans="1:5" x14ac:dyDescent="0.25">
      <c r="A1193" t="s">
        <v>8218</v>
      </c>
      <c r="B1193">
        <v>107</v>
      </c>
      <c r="D1193" t="s">
        <v>8220</v>
      </c>
      <c r="E1193">
        <v>1</v>
      </c>
    </row>
    <row r="1194" spans="1:5" x14ac:dyDescent="0.25">
      <c r="A1194" t="s">
        <v>8218</v>
      </c>
      <c r="B1194">
        <v>1224</v>
      </c>
      <c r="D1194" t="s">
        <v>8220</v>
      </c>
      <c r="E1194">
        <v>10</v>
      </c>
    </row>
    <row r="1195" spans="1:5" x14ac:dyDescent="0.25">
      <c r="A1195" t="s">
        <v>8218</v>
      </c>
      <c r="B1195">
        <v>104</v>
      </c>
      <c r="D1195" t="s">
        <v>8220</v>
      </c>
      <c r="E1195">
        <v>1</v>
      </c>
    </row>
    <row r="1196" spans="1:5" x14ac:dyDescent="0.25">
      <c r="A1196" t="s">
        <v>8218</v>
      </c>
      <c r="B1196">
        <v>79</v>
      </c>
      <c r="D1196" t="s">
        <v>8220</v>
      </c>
      <c r="E1196">
        <v>2</v>
      </c>
    </row>
    <row r="1197" spans="1:5" x14ac:dyDescent="0.25">
      <c r="A1197" t="s">
        <v>8218</v>
      </c>
      <c r="B1197">
        <v>157</v>
      </c>
      <c r="D1197" t="s">
        <v>8220</v>
      </c>
      <c r="E1197">
        <v>1</v>
      </c>
    </row>
    <row r="1198" spans="1:5" x14ac:dyDescent="0.25">
      <c r="A1198" t="s">
        <v>8218</v>
      </c>
      <c r="B1198">
        <v>50</v>
      </c>
      <c r="D1198" t="s">
        <v>8220</v>
      </c>
      <c r="E1198">
        <v>10</v>
      </c>
    </row>
    <row r="1199" spans="1:5" x14ac:dyDescent="0.25">
      <c r="A1199" t="s">
        <v>8218</v>
      </c>
      <c r="B1199">
        <v>64</v>
      </c>
      <c r="D1199" t="s">
        <v>8220</v>
      </c>
      <c r="E1199">
        <v>9</v>
      </c>
    </row>
    <row r="1200" spans="1:5" x14ac:dyDescent="0.25">
      <c r="A1200" t="s">
        <v>8218</v>
      </c>
      <c r="B1200">
        <v>200</v>
      </c>
      <c r="D1200" t="s">
        <v>8220</v>
      </c>
      <c r="E1200">
        <v>19</v>
      </c>
    </row>
    <row r="1201" spans="1:5" x14ac:dyDescent="0.25">
      <c r="A1201" t="s">
        <v>8218</v>
      </c>
      <c r="B1201">
        <v>22</v>
      </c>
      <c r="D1201" t="s">
        <v>8220</v>
      </c>
      <c r="E1201">
        <v>0</v>
      </c>
    </row>
    <row r="1202" spans="1:5" x14ac:dyDescent="0.25">
      <c r="A1202" t="s">
        <v>8218</v>
      </c>
      <c r="B1202">
        <v>163</v>
      </c>
      <c r="D1202" t="s">
        <v>8220</v>
      </c>
      <c r="E1202">
        <v>4</v>
      </c>
    </row>
    <row r="1203" spans="1:5" x14ac:dyDescent="0.25">
      <c r="A1203" t="s">
        <v>8218</v>
      </c>
      <c r="B1203">
        <v>77</v>
      </c>
      <c r="D1203" t="s">
        <v>8220</v>
      </c>
      <c r="E1203">
        <v>8</v>
      </c>
    </row>
    <row r="1204" spans="1:5" x14ac:dyDescent="0.25">
      <c r="A1204" t="s">
        <v>8218</v>
      </c>
      <c r="B1204">
        <v>89</v>
      </c>
      <c r="D1204" t="s">
        <v>8220</v>
      </c>
      <c r="E1204">
        <v>24</v>
      </c>
    </row>
    <row r="1205" spans="1:5" x14ac:dyDescent="0.25">
      <c r="A1205" t="s">
        <v>8218</v>
      </c>
      <c r="B1205">
        <v>3355</v>
      </c>
      <c r="D1205" t="s">
        <v>8220</v>
      </c>
      <c r="E1205">
        <v>0</v>
      </c>
    </row>
    <row r="1206" spans="1:5" x14ac:dyDescent="0.25">
      <c r="A1206" t="s">
        <v>8218</v>
      </c>
      <c r="B1206">
        <v>537</v>
      </c>
      <c r="D1206" t="s">
        <v>8220</v>
      </c>
      <c r="E1206">
        <v>39</v>
      </c>
    </row>
    <row r="1207" spans="1:5" x14ac:dyDescent="0.25">
      <c r="A1207" t="s">
        <v>8218</v>
      </c>
      <c r="B1207">
        <v>125</v>
      </c>
      <c r="D1207" t="s">
        <v>8220</v>
      </c>
      <c r="E1207">
        <v>6</v>
      </c>
    </row>
    <row r="1208" spans="1:5" x14ac:dyDescent="0.25">
      <c r="A1208" t="s">
        <v>8218</v>
      </c>
      <c r="B1208">
        <v>163</v>
      </c>
      <c r="D1208" t="s">
        <v>8220</v>
      </c>
      <c r="E1208">
        <v>4</v>
      </c>
    </row>
    <row r="1209" spans="1:5" x14ac:dyDescent="0.25">
      <c r="A1209" t="s">
        <v>8218</v>
      </c>
      <c r="B1209">
        <v>283</v>
      </c>
      <c r="D1209" t="s">
        <v>8220</v>
      </c>
      <c r="E1209">
        <v>3</v>
      </c>
    </row>
    <row r="1210" spans="1:5" x14ac:dyDescent="0.25">
      <c r="A1210" t="s">
        <v>8218</v>
      </c>
      <c r="B1210">
        <v>352</v>
      </c>
      <c r="D1210" t="s">
        <v>8220</v>
      </c>
      <c r="E1210">
        <v>53</v>
      </c>
    </row>
    <row r="1211" spans="1:5" x14ac:dyDescent="0.25">
      <c r="A1211" t="s">
        <v>8218</v>
      </c>
      <c r="B1211">
        <v>94</v>
      </c>
      <c r="D1211" t="s">
        <v>8220</v>
      </c>
      <c r="E1211">
        <v>1</v>
      </c>
    </row>
    <row r="1212" spans="1:5" x14ac:dyDescent="0.25">
      <c r="A1212" t="s">
        <v>8218</v>
      </c>
      <c r="B1212">
        <v>67</v>
      </c>
      <c r="D1212" t="s">
        <v>8220</v>
      </c>
      <c r="E1212">
        <v>2</v>
      </c>
    </row>
    <row r="1213" spans="1:5" x14ac:dyDescent="0.25">
      <c r="A1213" t="s">
        <v>8218</v>
      </c>
      <c r="B1213">
        <v>221</v>
      </c>
      <c r="D1213" t="s">
        <v>8220</v>
      </c>
      <c r="E1213">
        <v>25</v>
      </c>
    </row>
    <row r="1214" spans="1:5" x14ac:dyDescent="0.25">
      <c r="A1214" t="s">
        <v>8218</v>
      </c>
      <c r="B1214">
        <v>2165</v>
      </c>
      <c r="D1214" t="s">
        <v>8220</v>
      </c>
      <c r="E1214">
        <v>6</v>
      </c>
    </row>
    <row r="1215" spans="1:5" x14ac:dyDescent="0.25">
      <c r="A1215" t="s">
        <v>8218</v>
      </c>
      <c r="B1215">
        <v>179</v>
      </c>
      <c r="D1215" t="s">
        <v>8220</v>
      </c>
      <c r="E1215">
        <v>0</v>
      </c>
    </row>
    <row r="1216" spans="1:5" x14ac:dyDescent="0.25">
      <c r="A1216" t="s">
        <v>8218</v>
      </c>
      <c r="B1216">
        <v>123</v>
      </c>
      <c r="D1216" t="s">
        <v>8220</v>
      </c>
      <c r="E1216">
        <v>12</v>
      </c>
    </row>
    <row r="1217" spans="1:5" x14ac:dyDescent="0.25">
      <c r="A1217" t="s">
        <v>8218</v>
      </c>
      <c r="B1217">
        <v>1104</v>
      </c>
      <c r="D1217" t="s">
        <v>8220</v>
      </c>
      <c r="E1217">
        <v>0</v>
      </c>
    </row>
    <row r="1218" spans="1:5" x14ac:dyDescent="0.25">
      <c r="A1218" t="s">
        <v>8218</v>
      </c>
      <c r="B1218">
        <v>403</v>
      </c>
      <c r="D1218" t="s">
        <v>8220</v>
      </c>
      <c r="E1218">
        <v>36</v>
      </c>
    </row>
    <row r="1219" spans="1:5" x14ac:dyDescent="0.25">
      <c r="A1219" t="s">
        <v>8218</v>
      </c>
      <c r="B1219">
        <v>109</v>
      </c>
      <c r="D1219" t="s">
        <v>8220</v>
      </c>
      <c r="E1219">
        <v>0</v>
      </c>
    </row>
    <row r="1220" spans="1:5" x14ac:dyDescent="0.25">
      <c r="A1220" t="s">
        <v>8218</v>
      </c>
      <c r="B1220">
        <v>372</v>
      </c>
      <c r="D1220" t="s">
        <v>8220</v>
      </c>
      <c r="E1220">
        <v>2</v>
      </c>
    </row>
    <row r="1221" spans="1:5" x14ac:dyDescent="0.25">
      <c r="A1221" t="s">
        <v>8218</v>
      </c>
      <c r="B1221">
        <v>311</v>
      </c>
      <c r="D1221" t="s">
        <v>8220</v>
      </c>
      <c r="E1221">
        <v>1</v>
      </c>
    </row>
    <row r="1222" spans="1:5" x14ac:dyDescent="0.25">
      <c r="A1222" t="s">
        <v>8218</v>
      </c>
      <c r="B1222">
        <v>61</v>
      </c>
      <c r="D1222" t="s">
        <v>8220</v>
      </c>
      <c r="E1222">
        <v>59</v>
      </c>
    </row>
    <row r="1223" spans="1:5" x14ac:dyDescent="0.25">
      <c r="A1223" t="s">
        <v>8218</v>
      </c>
      <c r="B1223">
        <v>115</v>
      </c>
      <c r="D1223" t="s">
        <v>8220</v>
      </c>
      <c r="E1223">
        <v>1</v>
      </c>
    </row>
    <row r="1224" spans="1:5" x14ac:dyDescent="0.25">
      <c r="A1224" t="s">
        <v>8218</v>
      </c>
      <c r="B1224">
        <v>111</v>
      </c>
      <c r="D1224" t="s">
        <v>8220</v>
      </c>
      <c r="E1224">
        <v>31</v>
      </c>
    </row>
    <row r="1225" spans="1:5" x14ac:dyDescent="0.25">
      <c r="A1225" t="s">
        <v>8218</v>
      </c>
      <c r="B1225">
        <v>337</v>
      </c>
      <c r="D1225" t="s">
        <v>8220</v>
      </c>
      <c r="E1225">
        <v>18</v>
      </c>
    </row>
    <row r="1226" spans="1:5" x14ac:dyDescent="0.25">
      <c r="A1226" t="s">
        <v>8218</v>
      </c>
      <c r="B1226">
        <v>9</v>
      </c>
      <c r="D1226" t="s">
        <v>8220</v>
      </c>
      <c r="E1226">
        <v>10</v>
      </c>
    </row>
    <row r="1227" spans="1:5" x14ac:dyDescent="0.25">
      <c r="A1227" t="s">
        <v>8218</v>
      </c>
      <c r="B1227">
        <v>120</v>
      </c>
      <c r="D1227" t="s">
        <v>8220</v>
      </c>
      <c r="E1227">
        <v>0</v>
      </c>
    </row>
    <row r="1228" spans="1:5" x14ac:dyDescent="0.25">
      <c r="A1228" t="s">
        <v>8218</v>
      </c>
      <c r="B1228">
        <v>102</v>
      </c>
      <c r="D1228" t="s">
        <v>8220</v>
      </c>
      <c r="E1228">
        <v>14</v>
      </c>
    </row>
    <row r="1229" spans="1:5" x14ac:dyDescent="0.25">
      <c r="A1229" t="s">
        <v>8218</v>
      </c>
      <c r="B1229">
        <v>186</v>
      </c>
      <c r="D1229" t="s">
        <v>8220</v>
      </c>
      <c r="E1229">
        <v>2</v>
      </c>
    </row>
    <row r="1230" spans="1:5" x14ac:dyDescent="0.25">
      <c r="A1230" t="s">
        <v>8218</v>
      </c>
      <c r="B1230">
        <v>15</v>
      </c>
      <c r="D1230" t="s">
        <v>8220</v>
      </c>
      <c r="E1230">
        <v>1</v>
      </c>
    </row>
    <row r="1231" spans="1:5" x14ac:dyDescent="0.25">
      <c r="A1231" t="s">
        <v>8218</v>
      </c>
      <c r="B1231">
        <v>67</v>
      </c>
      <c r="D1231" t="s">
        <v>8220</v>
      </c>
      <c r="E1231">
        <v>3</v>
      </c>
    </row>
    <row r="1232" spans="1:5" x14ac:dyDescent="0.25">
      <c r="A1232" t="s">
        <v>8218</v>
      </c>
      <c r="B1232">
        <v>130</v>
      </c>
      <c r="D1232" t="s">
        <v>8220</v>
      </c>
      <c r="E1232">
        <v>0</v>
      </c>
    </row>
    <row r="1233" spans="1:5" x14ac:dyDescent="0.25">
      <c r="A1233" t="s">
        <v>8218</v>
      </c>
      <c r="B1233">
        <v>16</v>
      </c>
      <c r="D1233" t="s">
        <v>8220</v>
      </c>
      <c r="E1233">
        <v>2</v>
      </c>
    </row>
    <row r="1234" spans="1:5" x14ac:dyDescent="0.25">
      <c r="A1234" t="s">
        <v>8218</v>
      </c>
      <c r="B1234">
        <v>67</v>
      </c>
      <c r="D1234" t="s">
        <v>8220</v>
      </c>
      <c r="E1234">
        <v>0</v>
      </c>
    </row>
    <row r="1235" spans="1:5" x14ac:dyDescent="0.25">
      <c r="A1235" t="s">
        <v>8218</v>
      </c>
      <c r="B1235">
        <v>124</v>
      </c>
      <c r="D1235" t="s">
        <v>8220</v>
      </c>
      <c r="E1235">
        <v>12</v>
      </c>
    </row>
    <row r="1236" spans="1:5" x14ac:dyDescent="0.25">
      <c r="A1236" t="s">
        <v>8218</v>
      </c>
      <c r="B1236">
        <v>80</v>
      </c>
      <c r="D1236" t="s">
        <v>8220</v>
      </c>
      <c r="E1236">
        <v>1</v>
      </c>
    </row>
    <row r="1237" spans="1:5" x14ac:dyDescent="0.25">
      <c r="A1237" t="s">
        <v>8218</v>
      </c>
      <c r="B1237">
        <v>282</v>
      </c>
      <c r="D1237" t="s">
        <v>8220</v>
      </c>
      <c r="E1237">
        <v>8</v>
      </c>
    </row>
    <row r="1238" spans="1:5" x14ac:dyDescent="0.25">
      <c r="A1238" t="s">
        <v>8218</v>
      </c>
      <c r="B1238">
        <v>68</v>
      </c>
      <c r="D1238" t="s">
        <v>8220</v>
      </c>
      <c r="E1238">
        <v>2</v>
      </c>
    </row>
    <row r="1239" spans="1:5" x14ac:dyDescent="0.25">
      <c r="A1239" t="s">
        <v>8218</v>
      </c>
      <c r="B1239">
        <v>86</v>
      </c>
      <c r="D1239" t="s">
        <v>8220</v>
      </c>
      <c r="E1239">
        <v>31</v>
      </c>
    </row>
    <row r="1240" spans="1:5" x14ac:dyDescent="0.25">
      <c r="A1240" t="s">
        <v>8218</v>
      </c>
      <c r="B1240">
        <v>115</v>
      </c>
      <c r="D1240" t="s">
        <v>8220</v>
      </c>
      <c r="E1240">
        <v>5</v>
      </c>
    </row>
    <row r="1241" spans="1:5" x14ac:dyDescent="0.25">
      <c r="A1241" t="s">
        <v>8218</v>
      </c>
      <c r="B1241">
        <v>75</v>
      </c>
      <c r="D1241" t="s">
        <v>8220</v>
      </c>
      <c r="E1241">
        <v>1</v>
      </c>
    </row>
    <row r="1242" spans="1:5" x14ac:dyDescent="0.25">
      <c r="A1242" t="s">
        <v>8218</v>
      </c>
      <c r="B1242">
        <v>43</v>
      </c>
      <c r="D1242" t="s">
        <v>8220</v>
      </c>
      <c r="E1242">
        <v>12</v>
      </c>
    </row>
    <row r="1243" spans="1:5" x14ac:dyDescent="0.25">
      <c r="A1243" t="s">
        <v>8218</v>
      </c>
      <c r="B1243">
        <v>48</v>
      </c>
      <c r="D1243" t="s">
        <v>8220</v>
      </c>
      <c r="E1243">
        <v>4</v>
      </c>
    </row>
    <row r="1244" spans="1:5" x14ac:dyDescent="0.25">
      <c r="A1244" t="s">
        <v>8218</v>
      </c>
      <c r="B1244">
        <v>52</v>
      </c>
      <c r="D1244" t="s">
        <v>8220</v>
      </c>
      <c r="E1244">
        <v>0</v>
      </c>
    </row>
    <row r="1245" spans="1:5" x14ac:dyDescent="0.25">
      <c r="A1245" t="s">
        <v>8218</v>
      </c>
      <c r="B1245">
        <v>43</v>
      </c>
      <c r="D1245" t="s">
        <v>8220</v>
      </c>
      <c r="E1245">
        <v>7</v>
      </c>
    </row>
    <row r="1246" spans="1:5" x14ac:dyDescent="0.25">
      <c r="A1246" t="s">
        <v>8218</v>
      </c>
      <c r="B1246">
        <v>58</v>
      </c>
      <c r="D1246" t="s">
        <v>8220</v>
      </c>
      <c r="E1246">
        <v>2</v>
      </c>
    </row>
    <row r="1247" spans="1:5" x14ac:dyDescent="0.25">
      <c r="A1247" t="s">
        <v>8218</v>
      </c>
      <c r="B1247">
        <v>47</v>
      </c>
      <c r="D1247" t="s">
        <v>8220</v>
      </c>
      <c r="E1247">
        <v>1</v>
      </c>
    </row>
    <row r="1248" spans="1:5" x14ac:dyDescent="0.25">
      <c r="A1248" t="s">
        <v>8218</v>
      </c>
      <c r="B1248">
        <v>36</v>
      </c>
      <c r="D1248" t="s">
        <v>8220</v>
      </c>
      <c r="E1248">
        <v>4</v>
      </c>
    </row>
    <row r="1249" spans="1:5" x14ac:dyDescent="0.25">
      <c r="A1249" t="s">
        <v>8218</v>
      </c>
      <c r="B1249">
        <v>17</v>
      </c>
      <c r="D1249" t="s">
        <v>8220</v>
      </c>
      <c r="E1249">
        <v>6</v>
      </c>
    </row>
    <row r="1250" spans="1:5" x14ac:dyDescent="0.25">
      <c r="A1250" t="s">
        <v>8218</v>
      </c>
      <c r="B1250">
        <v>104</v>
      </c>
      <c r="D1250" t="s">
        <v>8220</v>
      </c>
      <c r="E1250">
        <v>8</v>
      </c>
    </row>
    <row r="1251" spans="1:5" x14ac:dyDescent="0.25">
      <c r="A1251" t="s">
        <v>8218</v>
      </c>
      <c r="B1251">
        <v>47</v>
      </c>
      <c r="D1251" t="s">
        <v>8220</v>
      </c>
      <c r="E1251">
        <v>14</v>
      </c>
    </row>
    <row r="1252" spans="1:5" x14ac:dyDescent="0.25">
      <c r="A1252" t="s">
        <v>8218</v>
      </c>
      <c r="B1252">
        <v>38</v>
      </c>
      <c r="D1252" t="s">
        <v>8220</v>
      </c>
      <c r="E1252">
        <v>0</v>
      </c>
    </row>
    <row r="1253" spans="1:5" x14ac:dyDescent="0.25">
      <c r="A1253" t="s">
        <v>8218</v>
      </c>
      <c r="B1253">
        <v>81</v>
      </c>
      <c r="D1253" t="s">
        <v>8220</v>
      </c>
      <c r="E1253">
        <v>4</v>
      </c>
    </row>
    <row r="1254" spans="1:5" x14ac:dyDescent="0.25">
      <c r="A1254" t="s">
        <v>8218</v>
      </c>
      <c r="B1254">
        <v>55</v>
      </c>
      <c r="D1254" t="s">
        <v>8220</v>
      </c>
      <c r="E1254">
        <v>0</v>
      </c>
    </row>
    <row r="1255" spans="1:5" x14ac:dyDescent="0.25">
      <c r="A1255" t="s">
        <v>8218</v>
      </c>
      <c r="B1255">
        <v>41</v>
      </c>
      <c r="D1255" t="s">
        <v>8220</v>
      </c>
      <c r="E1255">
        <v>0</v>
      </c>
    </row>
    <row r="1256" spans="1:5" x14ac:dyDescent="0.25">
      <c r="A1256" t="s">
        <v>8218</v>
      </c>
      <c r="B1256">
        <v>79</v>
      </c>
      <c r="D1256" t="s">
        <v>8220</v>
      </c>
      <c r="E1256">
        <v>1</v>
      </c>
    </row>
    <row r="1257" spans="1:5" x14ac:dyDescent="0.25">
      <c r="A1257" t="s">
        <v>8218</v>
      </c>
      <c r="B1257">
        <v>16</v>
      </c>
      <c r="D1257" t="s">
        <v>8220</v>
      </c>
      <c r="E1257">
        <v>1</v>
      </c>
    </row>
    <row r="1258" spans="1:5" x14ac:dyDescent="0.25">
      <c r="A1258" t="s">
        <v>8218</v>
      </c>
      <c r="B1258">
        <v>8</v>
      </c>
      <c r="D1258" t="s">
        <v>8220</v>
      </c>
      <c r="E1258">
        <v>1</v>
      </c>
    </row>
    <row r="1259" spans="1:5" x14ac:dyDescent="0.25">
      <c r="A1259" t="s">
        <v>8218</v>
      </c>
      <c r="B1259">
        <v>95</v>
      </c>
      <c r="D1259" t="s">
        <v>8220</v>
      </c>
      <c r="E1259">
        <v>1</v>
      </c>
    </row>
    <row r="1260" spans="1:5" x14ac:dyDescent="0.25">
      <c r="A1260" t="s">
        <v>8218</v>
      </c>
      <c r="B1260">
        <v>25</v>
      </c>
      <c r="D1260" t="s">
        <v>8220</v>
      </c>
      <c r="E1260">
        <v>4</v>
      </c>
    </row>
    <row r="1261" spans="1:5" x14ac:dyDescent="0.25">
      <c r="A1261" t="s">
        <v>8218</v>
      </c>
      <c r="B1261">
        <v>19</v>
      </c>
      <c r="D1261" t="s">
        <v>8220</v>
      </c>
      <c r="E1261">
        <v>0</v>
      </c>
    </row>
    <row r="1262" spans="1:5" x14ac:dyDescent="0.25">
      <c r="A1262" t="s">
        <v>8218</v>
      </c>
      <c r="B1262">
        <v>90</v>
      </c>
      <c r="D1262" t="s">
        <v>8220</v>
      </c>
      <c r="E1262">
        <v>0</v>
      </c>
    </row>
    <row r="1263" spans="1:5" x14ac:dyDescent="0.25">
      <c r="A1263" t="s">
        <v>8218</v>
      </c>
      <c r="B1263">
        <v>41</v>
      </c>
      <c r="D1263" t="s">
        <v>8220</v>
      </c>
      <c r="E1263">
        <v>2</v>
      </c>
    </row>
    <row r="1264" spans="1:5" x14ac:dyDescent="0.25">
      <c r="A1264" t="s">
        <v>8218</v>
      </c>
      <c r="B1264">
        <v>30</v>
      </c>
      <c r="D1264" t="s">
        <v>8220</v>
      </c>
      <c r="E1264">
        <v>24</v>
      </c>
    </row>
    <row r="1265" spans="1:5" x14ac:dyDescent="0.25">
      <c r="A1265" t="s">
        <v>8218</v>
      </c>
      <c r="B1265">
        <v>38</v>
      </c>
      <c r="D1265" t="s">
        <v>8220</v>
      </c>
      <c r="E1265">
        <v>1</v>
      </c>
    </row>
    <row r="1266" spans="1:5" x14ac:dyDescent="0.25">
      <c r="A1266" t="s">
        <v>8218</v>
      </c>
      <c r="B1266">
        <v>65</v>
      </c>
      <c r="D1266" t="s">
        <v>8220</v>
      </c>
      <c r="E1266">
        <v>2</v>
      </c>
    </row>
    <row r="1267" spans="1:5" x14ac:dyDescent="0.25">
      <c r="A1267" t="s">
        <v>8218</v>
      </c>
      <c r="B1267">
        <v>75</v>
      </c>
      <c r="D1267" t="s">
        <v>8220</v>
      </c>
      <c r="E1267">
        <v>1</v>
      </c>
    </row>
    <row r="1268" spans="1:5" x14ac:dyDescent="0.25">
      <c r="A1268" t="s">
        <v>8218</v>
      </c>
      <c r="B1268">
        <v>16</v>
      </c>
      <c r="D1268" t="s">
        <v>8220</v>
      </c>
      <c r="E1268">
        <v>37</v>
      </c>
    </row>
    <row r="1269" spans="1:5" x14ac:dyDescent="0.25">
      <c r="A1269" t="s">
        <v>8218</v>
      </c>
      <c r="B1269">
        <v>10</v>
      </c>
      <c r="D1269" t="s">
        <v>8220</v>
      </c>
      <c r="E1269">
        <v>5</v>
      </c>
    </row>
    <row r="1270" spans="1:5" x14ac:dyDescent="0.25">
      <c r="A1270" t="s">
        <v>8218</v>
      </c>
      <c r="B1270">
        <v>27</v>
      </c>
      <c r="D1270" t="s">
        <v>8220</v>
      </c>
      <c r="E1270">
        <v>4</v>
      </c>
    </row>
    <row r="1271" spans="1:5" x14ac:dyDescent="0.25">
      <c r="A1271" t="s">
        <v>8218</v>
      </c>
      <c r="B1271">
        <v>259</v>
      </c>
      <c r="D1271" t="s">
        <v>8220</v>
      </c>
      <c r="E1271">
        <v>16</v>
      </c>
    </row>
    <row r="1272" spans="1:5" x14ac:dyDescent="0.25">
      <c r="A1272" t="s">
        <v>8218</v>
      </c>
      <c r="B1272">
        <v>39</v>
      </c>
      <c r="D1272" t="s">
        <v>8220</v>
      </c>
      <c r="E1272">
        <v>9</v>
      </c>
    </row>
    <row r="1273" spans="1:5" x14ac:dyDescent="0.25">
      <c r="A1273" t="s">
        <v>8218</v>
      </c>
      <c r="B1273">
        <v>42</v>
      </c>
      <c r="D1273" t="s">
        <v>8220</v>
      </c>
      <c r="E1273">
        <v>0</v>
      </c>
    </row>
    <row r="1274" spans="1:5" x14ac:dyDescent="0.25">
      <c r="A1274" t="s">
        <v>8218</v>
      </c>
      <c r="B1274">
        <v>10</v>
      </c>
      <c r="D1274" t="s">
        <v>8220</v>
      </c>
      <c r="E1274">
        <v>40</v>
      </c>
    </row>
    <row r="1275" spans="1:5" x14ac:dyDescent="0.25">
      <c r="A1275" t="s">
        <v>8218</v>
      </c>
      <c r="B1275">
        <v>56</v>
      </c>
      <c r="D1275" t="s">
        <v>8220</v>
      </c>
      <c r="E1275">
        <v>0</v>
      </c>
    </row>
    <row r="1276" spans="1:5" x14ac:dyDescent="0.25">
      <c r="A1276" t="s">
        <v>8218</v>
      </c>
      <c r="B1276">
        <v>20</v>
      </c>
      <c r="D1276" t="s">
        <v>8220</v>
      </c>
      <c r="E1276">
        <v>2</v>
      </c>
    </row>
    <row r="1277" spans="1:5" x14ac:dyDescent="0.25">
      <c r="A1277" t="s">
        <v>8218</v>
      </c>
      <c r="B1277">
        <v>170</v>
      </c>
      <c r="D1277" t="s">
        <v>8220</v>
      </c>
      <c r="E1277">
        <v>1</v>
      </c>
    </row>
    <row r="1278" spans="1:5" x14ac:dyDescent="0.25">
      <c r="A1278" t="s">
        <v>8218</v>
      </c>
      <c r="B1278">
        <v>29</v>
      </c>
      <c r="D1278" t="s">
        <v>8220</v>
      </c>
      <c r="E1278">
        <v>9</v>
      </c>
    </row>
    <row r="1279" spans="1:5" x14ac:dyDescent="0.25">
      <c r="A1279" t="s">
        <v>8218</v>
      </c>
      <c r="B1279">
        <v>132</v>
      </c>
      <c r="D1279" t="s">
        <v>8220</v>
      </c>
      <c r="E1279">
        <v>34</v>
      </c>
    </row>
    <row r="1280" spans="1:5" x14ac:dyDescent="0.25">
      <c r="A1280" t="s">
        <v>8218</v>
      </c>
      <c r="B1280">
        <v>27</v>
      </c>
      <c r="D1280" t="s">
        <v>8220</v>
      </c>
      <c r="E1280">
        <v>23</v>
      </c>
    </row>
    <row r="1281" spans="1:5" x14ac:dyDescent="0.25">
      <c r="A1281" t="s">
        <v>8218</v>
      </c>
      <c r="B1281">
        <v>26</v>
      </c>
      <c r="D1281" t="s">
        <v>8220</v>
      </c>
      <c r="E1281">
        <v>19</v>
      </c>
    </row>
    <row r="1282" spans="1:5" x14ac:dyDescent="0.25">
      <c r="A1282" t="s">
        <v>8218</v>
      </c>
      <c r="B1282">
        <v>43</v>
      </c>
      <c r="D1282" t="s">
        <v>8220</v>
      </c>
      <c r="E1282">
        <v>50</v>
      </c>
    </row>
    <row r="1283" spans="1:5" x14ac:dyDescent="0.25">
      <c r="A1283" t="s">
        <v>8218</v>
      </c>
      <c r="B1283">
        <v>80</v>
      </c>
      <c r="D1283" t="s">
        <v>8220</v>
      </c>
      <c r="E1283">
        <v>12</v>
      </c>
    </row>
    <row r="1284" spans="1:5" x14ac:dyDescent="0.25">
      <c r="A1284" t="s">
        <v>8218</v>
      </c>
      <c r="B1284">
        <v>33</v>
      </c>
      <c r="D1284" t="s">
        <v>8220</v>
      </c>
      <c r="E1284">
        <v>8</v>
      </c>
    </row>
    <row r="1285" spans="1:5" x14ac:dyDescent="0.25">
      <c r="A1285" t="s">
        <v>8218</v>
      </c>
      <c r="B1285">
        <v>71</v>
      </c>
      <c r="D1285" t="s">
        <v>8220</v>
      </c>
      <c r="E1285">
        <v>9</v>
      </c>
    </row>
    <row r="1286" spans="1:5" x14ac:dyDescent="0.25">
      <c r="A1286" t="s">
        <v>8218</v>
      </c>
      <c r="B1286">
        <v>81</v>
      </c>
      <c r="D1286" t="s">
        <v>8220</v>
      </c>
      <c r="E1286">
        <v>43</v>
      </c>
    </row>
    <row r="1287" spans="1:5" x14ac:dyDescent="0.25">
      <c r="A1287" t="s">
        <v>8218</v>
      </c>
      <c r="B1287">
        <v>76</v>
      </c>
      <c r="D1287" t="s">
        <v>8220</v>
      </c>
      <c r="E1287">
        <v>28</v>
      </c>
    </row>
    <row r="1288" spans="1:5" x14ac:dyDescent="0.25">
      <c r="A1288" t="s">
        <v>8218</v>
      </c>
      <c r="B1288">
        <v>48</v>
      </c>
      <c r="D1288" t="s">
        <v>8220</v>
      </c>
      <c r="E1288">
        <v>4</v>
      </c>
    </row>
    <row r="1289" spans="1:5" x14ac:dyDescent="0.25">
      <c r="A1289" t="s">
        <v>8218</v>
      </c>
      <c r="B1289">
        <v>61</v>
      </c>
      <c r="D1289" t="s">
        <v>8220</v>
      </c>
      <c r="E1289">
        <v>24</v>
      </c>
    </row>
    <row r="1290" spans="1:5" x14ac:dyDescent="0.25">
      <c r="A1290" t="s">
        <v>8218</v>
      </c>
      <c r="B1290">
        <v>60</v>
      </c>
      <c r="D1290" t="s">
        <v>8220</v>
      </c>
      <c r="E1290">
        <v>2</v>
      </c>
    </row>
    <row r="1291" spans="1:5" x14ac:dyDescent="0.25">
      <c r="A1291" t="s">
        <v>8218</v>
      </c>
      <c r="B1291">
        <v>136</v>
      </c>
      <c r="D1291" t="s">
        <v>8220</v>
      </c>
      <c r="E1291">
        <v>2</v>
      </c>
    </row>
    <row r="1292" spans="1:5" x14ac:dyDescent="0.25">
      <c r="A1292" t="s">
        <v>8218</v>
      </c>
      <c r="B1292">
        <v>14</v>
      </c>
      <c r="D1292" t="s">
        <v>8220</v>
      </c>
      <c r="E1292">
        <v>20</v>
      </c>
    </row>
    <row r="1293" spans="1:5" x14ac:dyDescent="0.25">
      <c r="A1293" t="s">
        <v>8218</v>
      </c>
      <c r="B1293">
        <v>78</v>
      </c>
      <c r="D1293" t="s">
        <v>8220</v>
      </c>
      <c r="E1293">
        <v>1</v>
      </c>
    </row>
    <row r="1294" spans="1:5" x14ac:dyDescent="0.25">
      <c r="A1294" t="s">
        <v>8218</v>
      </c>
      <c r="B1294">
        <v>4</v>
      </c>
      <c r="D1294" t="s">
        <v>8220</v>
      </c>
      <c r="E1294">
        <v>1</v>
      </c>
    </row>
    <row r="1295" spans="1:5" x14ac:dyDescent="0.25">
      <c r="A1295" t="s">
        <v>8218</v>
      </c>
      <c r="B1295">
        <v>11</v>
      </c>
      <c r="D1295" t="s">
        <v>8220</v>
      </c>
      <c r="E1295">
        <v>4</v>
      </c>
    </row>
    <row r="1296" spans="1:5" x14ac:dyDescent="0.25">
      <c r="A1296" t="s">
        <v>8218</v>
      </c>
      <c r="B1296">
        <v>185</v>
      </c>
      <c r="D1296" t="s">
        <v>8220</v>
      </c>
      <c r="E1296">
        <v>1</v>
      </c>
    </row>
    <row r="1297" spans="1:5" x14ac:dyDescent="0.25">
      <c r="A1297" t="s">
        <v>8218</v>
      </c>
      <c r="B1297">
        <v>59</v>
      </c>
      <c r="D1297" t="s">
        <v>8220</v>
      </c>
      <c r="E1297">
        <v>1</v>
      </c>
    </row>
    <row r="1298" spans="1:5" x14ac:dyDescent="0.25">
      <c r="A1298" t="s">
        <v>8218</v>
      </c>
      <c r="B1298">
        <v>27</v>
      </c>
      <c r="D1298" t="s">
        <v>8220</v>
      </c>
      <c r="E1298">
        <v>13</v>
      </c>
    </row>
    <row r="1299" spans="1:5" x14ac:dyDescent="0.25">
      <c r="A1299" t="s">
        <v>8218</v>
      </c>
      <c r="B1299">
        <v>63</v>
      </c>
      <c r="D1299" t="s">
        <v>8220</v>
      </c>
      <c r="E1299">
        <v>1</v>
      </c>
    </row>
    <row r="1300" spans="1:5" x14ac:dyDescent="0.25">
      <c r="A1300" t="s">
        <v>8218</v>
      </c>
      <c r="B1300">
        <v>13</v>
      </c>
      <c r="D1300" t="s">
        <v>8220</v>
      </c>
      <c r="E1300">
        <v>1</v>
      </c>
    </row>
    <row r="1301" spans="1:5" x14ac:dyDescent="0.25">
      <c r="A1301" t="s">
        <v>8218</v>
      </c>
      <c r="B1301">
        <v>13</v>
      </c>
      <c r="D1301" t="s">
        <v>8220</v>
      </c>
      <c r="E1301">
        <v>0</v>
      </c>
    </row>
    <row r="1302" spans="1:5" x14ac:dyDescent="0.25">
      <c r="A1302" t="s">
        <v>8218</v>
      </c>
      <c r="B1302">
        <v>57</v>
      </c>
      <c r="D1302" t="s">
        <v>8220</v>
      </c>
      <c r="E1302">
        <v>3</v>
      </c>
    </row>
    <row r="1303" spans="1:5" x14ac:dyDescent="0.25">
      <c r="A1303" t="s">
        <v>8218</v>
      </c>
      <c r="B1303">
        <v>61</v>
      </c>
      <c r="D1303" t="s">
        <v>8220</v>
      </c>
      <c r="E1303">
        <v>14</v>
      </c>
    </row>
    <row r="1304" spans="1:5" x14ac:dyDescent="0.25">
      <c r="A1304" t="s">
        <v>8218</v>
      </c>
      <c r="B1304">
        <v>65</v>
      </c>
      <c r="D1304" t="s">
        <v>8220</v>
      </c>
      <c r="E1304">
        <v>2</v>
      </c>
    </row>
    <row r="1305" spans="1:5" x14ac:dyDescent="0.25">
      <c r="A1305" t="s">
        <v>8218</v>
      </c>
      <c r="B1305">
        <v>134</v>
      </c>
      <c r="D1305" t="s">
        <v>8220</v>
      </c>
      <c r="E1305">
        <v>5</v>
      </c>
    </row>
    <row r="1306" spans="1:5" x14ac:dyDescent="0.25">
      <c r="A1306" t="s">
        <v>8218</v>
      </c>
      <c r="B1306">
        <v>37</v>
      </c>
      <c r="D1306" t="s">
        <v>8220</v>
      </c>
      <c r="E1306">
        <v>14</v>
      </c>
    </row>
    <row r="1307" spans="1:5" x14ac:dyDescent="0.25">
      <c r="A1307" t="s">
        <v>8218</v>
      </c>
      <c r="B1307">
        <v>37</v>
      </c>
      <c r="D1307" t="s">
        <v>8220</v>
      </c>
      <c r="E1307">
        <v>9</v>
      </c>
    </row>
    <row r="1308" spans="1:5" x14ac:dyDescent="0.25">
      <c r="A1308" t="s">
        <v>8218</v>
      </c>
      <c r="B1308">
        <v>150</v>
      </c>
      <c r="D1308" t="s">
        <v>8220</v>
      </c>
      <c r="E1308">
        <v>8</v>
      </c>
    </row>
    <row r="1309" spans="1:5" x14ac:dyDescent="0.25">
      <c r="A1309" t="s">
        <v>8218</v>
      </c>
      <c r="B1309">
        <v>56</v>
      </c>
      <c r="D1309" t="s">
        <v>8220</v>
      </c>
      <c r="E1309">
        <v>7</v>
      </c>
    </row>
    <row r="1310" spans="1:5" x14ac:dyDescent="0.25">
      <c r="A1310" t="s">
        <v>8218</v>
      </c>
      <c r="B1310">
        <v>18</v>
      </c>
      <c r="D1310" t="s">
        <v>8220</v>
      </c>
      <c r="E1310">
        <v>0</v>
      </c>
    </row>
    <row r="1311" spans="1:5" x14ac:dyDescent="0.25">
      <c r="A1311" t="s">
        <v>8218</v>
      </c>
      <c r="B1311">
        <v>60</v>
      </c>
      <c r="D1311" t="s">
        <v>8220</v>
      </c>
      <c r="E1311">
        <v>84</v>
      </c>
    </row>
    <row r="1312" spans="1:5" x14ac:dyDescent="0.25">
      <c r="A1312" t="s">
        <v>8218</v>
      </c>
      <c r="B1312">
        <v>67</v>
      </c>
      <c r="D1312" t="s">
        <v>8220</v>
      </c>
      <c r="E1312">
        <v>11</v>
      </c>
    </row>
    <row r="1313" spans="1:5" x14ac:dyDescent="0.25">
      <c r="A1313" t="s">
        <v>8218</v>
      </c>
      <c r="B1313">
        <v>35</v>
      </c>
      <c r="D1313" t="s">
        <v>8220</v>
      </c>
      <c r="E1313">
        <v>1</v>
      </c>
    </row>
    <row r="1314" spans="1:5" x14ac:dyDescent="0.25">
      <c r="A1314" t="s">
        <v>8218</v>
      </c>
      <c r="B1314">
        <v>34</v>
      </c>
      <c r="D1314" t="s">
        <v>8220</v>
      </c>
      <c r="E1314">
        <v>4</v>
      </c>
    </row>
    <row r="1315" spans="1:5" x14ac:dyDescent="0.25">
      <c r="A1315" t="s">
        <v>8218</v>
      </c>
      <c r="B1315">
        <v>36</v>
      </c>
      <c r="D1315" t="s">
        <v>8220</v>
      </c>
      <c r="E1315">
        <v>10</v>
      </c>
    </row>
    <row r="1316" spans="1:5" x14ac:dyDescent="0.25">
      <c r="A1316" t="s">
        <v>8218</v>
      </c>
      <c r="B1316">
        <v>18</v>
      </c>
      <c r="D1316" t="s">
        <v>8220</v>
      </c>
      <c r="E1316">
        <v>16</v>
      </c>
    </row>
    <row r="1317" spans="1:5" x14ac:dyDescent="0.25">
      <c r="A1317" t="s">
        <v>8218</v>
      </c>
      <c r="B1317">
        <v>25</v>
      </c>
      <c r="D1317" t="s">
        <v>8220</v>
      </c>
      <c r="E1317">
        <v>2</v>
      </c>
    </row>
    <row r="1318" spans="1:5" x14ac:dyDescent="0.25">
      <c r="A1318" t="s">
        <v>8218</v>
      </c>
      <c r="B1318">
        <v>21</v>
      </c>
      <c r="D1318" t="s">
        <v>8220</v>
      </c>
      <c r="E1318">
        <v>5</v>
      </c>
    </row>
    <row r="1319" spans="1:5" x14ac:dyDescent="0.25">
      <c r="A1319" t="s">
        <v>8218</v>
      </c>
      <c r="B1319">
        <v>151</v>
      </c>
      <c r="D1319" t="s">
        <v>8220</v>
      </c>
      <c r="E1319">
        <v>1</v>
      </c>
    </row>
    <row r="1320" spans="1:5" x14ac:dyDescent="0.25">
      <c r="A1320" t="s">
        <v>8218</v>
      </c>
      <c r="B1320">
        <v>489</v>
      </c>
      <c r="D1320" t="s">
        <v>8220</v>
      </c>
      <c r="E1320">
        <v>31</v>
      </c>
    </row>
    <row r="1321" spans="1:5" x14ac:dyDescent="0.25">
      <c r="A1321" t="s">
        <v>8218</v>
      </c>
      <c r="B1321">
        <v>50</v>
      </c>
      <c r="D1321" t="s">
        <v>8220</v>
      </c>
      <c r="E1321">
        <v>0</v>
      </c>
    </row>
    <row r="1322" spans="1:5" x14ac:dyDescent="0.25">
      <c r="A1322" t="s">
        <v>8218</v>
      </c>
      <c r="B1322">
        <v>321</v>
      </c>
      <c r="D1322" t="s">
        <v>8220</v>
      </c>
      <c r="E1322">
        <v>2</v>
      </c>
    </row>
    <row r="1323" spans="1:5" x14ac:dyDescent="0.25">
      <c r="A1323" t="s">
        <v>8218</v>
      </c>
      <c r="B1323">
        <v>1762</v>
      </c>
      <c r="D1323" t="s">
        <v>8220</v>
      </c>
      <c r="E1323">
        <v>7</v>
      </c>
    </row>
    <row r="1324" spans="1:5" x14ac:dyDescent="0.25">
      <c r="A1324" t="s">
        <v>8218</v>
      </c>
      <c r="B1324">
        <v>385</v>
      </c>
      <c r="D1324" t="s">
        <v>8220</v>
      </c>
      <c r="E1324">
        <v>16</v>
      </c>
    </row>
    <row r="1325" spans="1:5" x14ac:dyDescent="0.25">
      <c r="A1325" t="s">
        <v>8218</v>
      </c>
      <c r="B1325">
        <v>398</v>
      </c>
      <c r="D1325" t="s">
        <v>8220</v>
      </c>
      <c r="E1325">
        <v>4</v>
      </c>
    </row>
    <row r="1326" spans="1:5" x14ac:dyDescent="0.25">
      <c r="A1326" t="s">
        <v>8218</v>
      </c>
      <c r="B1326">
        <v>304</v>
      </c>
      <c r="D1326" t="s">
        <v>8220</v>
      </c>
      <c r="E1326">
        <v>4</v>
      </c>
    </row>
    <row r="1327" spans="1:5" x14ac:dyDescent="0.25">
      <c r="A1327" t="s">
        <v>8218</v>
      </c>
      <c r="B1327">
        <v>676</v>
      </c>
      <c r="D1327" t="s">
        <v>8220</v>
      </c>
      <c r="E1327">
        <v>4</v>
      </c>
    </row>
    <row r="1328" spans="1:5" x14ac:dyDescent="0.25">
      <c r="A1328" t="s">
        <v>8218</v>
      </c>
      <c r="B1328">
        <v>577</v>
      </c>
      <c r="D1328" t="s">
        <v>8220</v>
      </c>
      <c r="E1328">
        <v>3</v>
      </c>
    </row>
    <row r="1329" spans="1:5" x14ac:dyDescent="0.25">
      <c r="A1329" t="s">
        <v>8218</v>
      </c>
      <c r="B1329">
        <v>3663</v>
      </c>
      <c r="D1329" t="s">
        <v>8220</v>
      </c>
      <c r="E1329">
        <v>36</v>
      </c>
    </row>
    <row r="1330" spans="1:5" x14ac:dyDescent="0.25">
      <c r="A1330" t="s">
        <v>8218</v>
      </c>
      <c r="B1330">
        <v>294</v>
      </c>
      <c r="D1330" t="s">
        <v>8220</v>
      </c>
      <c r="E1330">
        <v>1</v>
      </c>
    </row>
    <row r="1331" spans="1:5" x14ac:dyDescent="0.25">
      <c r="A1331" t="s">
        <v>8218</v>
      </c>
      <c r="B1331">
        <v>28</v>
      </c>
      <c r="D1331" t="s">
        <v>8220</v>
      </c>
      <c r="E1331">
        <v>7</v>
      </c>
    </row>
    <row r="1332" spans="1:5" x14ac:dyDescent="0.25">
      <c r="A1332" t="s">
        <v>8218</v>
      </c>
      <c r="B1332">
        <v>100</v>
      </c>
      <c r="D1332" t="s">
        <v>8220</v>
      </c>
      <c r="E1332">
        <v>27</v>
      </c>
    </row>
    <row r="1333" spans="1:5" x14ac:dyDescent="0.25">
      <c r="A1333" t="s">
        <v>8218</v>
      </c>
      <c r="B1333">
        <v>72</v>
      </c>
      <c r="D1333" t="s">
        <v>8220</v>
      </c>
      <c r="E1333">
        <v>1</v>
      </c>
    </row>
    <row r="1334" spans="1:5" x14ac:dyDescent="0.25">
      <c r="A1334" t="s">
        <v>8218</v>
      </c>
      <c r="B1334">
        <v>238</v>
      </c>
      <c r="D1334" t="s">
        <v>8220</v>
      </c>
      <c r="E1334">
        <v>0</v>
      </c>
    </row>
    <row r="1335" spans="1:5" x14ac:dyDescent="0.25">
      <c r="A1335" t="s">
        <v>8218</v>
      </c>
      <c r="B1335">
        <v>159</v>
      </c>
      <c r="D1335" t="s">
        <v>8220</v>
      </c>
      <c r="E1335">
        <v>1</v>
      </c>
    </row>
    <row r="1336" spans="1:5" x14ac:dyDescent="0.25">
      <c r="A1336" t="s">
        <v>8218</v>
      </c>
      <c r="B1336">
        <v>77</v>
      </c>
      <c r="D1336" t="s">
        <v>8220</v>
      </c>
      <c r="E1336">
        <v>3</v>
      </c>
    </row>
    <row r="1337" spans="1:5" x14ac:dyDescent="0.25">
      <c r="A1337" t="s">
        <v>8218</v>
      </c>
      <c r="B1337">
        <v>53</v>
      </c>
      <c r="D1337" t="s">
        <v>8220</v>
      </c>
      <c r="E1337">
        <v>3</v>
      </c>
    </row>
    <row r="1338" spans="1:5" x14ac:dyDescent="0.25">
      <c r="A1338" t="s">
        <v>8218</v>
      </c>
      <c r="B1338">
        <v>1251</v>
      </c>
      <c r="D1338" t="s">
        <v>8220</v>
      </c>
      <c r="E1338">
        <v>3</v>
      </c>
    </row>
    <row r="1339" spans="1:5" x14ac:dyDescent="0.25">
      <c r="A1339" t="s">
        <v>8218</v>
      </c>
      <c r="B1339">
        <v>465</v>
      </c>
      <c r="D1339" t="s">
        <v>8220</v>
      </c>
      <c r="E1339">
        <v>0</v>
      </c>
    </row>
    <row r="1340" spans="1:5" x14ac:dyDescent="0.25">
      <c r="A1340" t="s">
        <v>8218</v>
      </c>
      <c r="B1340">
        <v>74</v>
      </c>
      <c r="D1340" t="s">
        <v>8220</v>
      </c>
      <c r="E1340">
        <v>6</v>
      </c>
    </row>
    <row r="1341" spans="1:5" x14ac:dyDescent="0.25">
      <c r="A1341" t="s">
        <v>8218</v>
      </c>
      <c r="B1341">
        <v>62</v>
      </c>
      <c r="D1341" t="s">
        <v>8220</v>
      </c>
      <c r="E1341">
        <v>17</v>
      </c>
    </row>
    <row r="1342" spans="1:5" x14ac:dyDescent="0.25">
      <c r="A1342" t="s">
        <v>8218</v>
      </c>
      <c r="B1342">
        <v>3468</v>
      </c>
      <c r="D1342" t="s">
        <v>8220</v>
      </c>
      <c r="E1342">
        <v>40</v>
      </c>
    </row>
    <row r="1343" spans="1:5" x14ac:dyDescent="0.25">
      <c r="A1343" t="s">
        <v>8218</v>
      </c>
      <c r="B1343">
        <v>52</v>
      </c>
      <c r="D1343" t="s">
        <v>8220</v>
      </c>
      <c r="E1343">
        <v>3</v>
      </c>
    </row>
    <row r="1344" spans="1:5" x14ac:dyDescent="0.25">
      <c r="A1344" t="s">
        <v>8218</v>
      </c>
      <c r="B1344">
        <v>50</v>
      </c>
      <c r="D1344" t="s">
        <v>8220</v>
      </c>
      <c r="E1344">
        <v>1</v>
      </c>
    </row>
    <row r="1345" spans="1:5" x14ac:dyDescent="0.25">
      <c r="A1345" t="s">
        <v>8218</v>
      </c>
      <c r="B1345">
        <v>45</v>
      </c>
      <c r="D1345" t="s">
        <v>8220</v>
      </c>
      <c r="E1345">
        <v>2</v>
      </c>
    </row>
    <row r="1346" spans="1:5" x14ac:dyDescent="0.25">
      <c r="A1346" t="s">
        <v>8218</v>
      </c>
      <c r="B1346">
        <v>21</v>
      </c>
      <c r="D1346" t="s">
        <v>8220</v>
      </c>
      <c r="E1346">
        <v>7</v>
      </c>
    </row>
    <row r="1347" spans="1:5" x14ac:dyDescent="0.25">
      <c r="A1347" t="s">
        <v>8218</v>
      </c>
      <c r="B1347">
        <v>100</v>
      </c>
      <c r="D1347" t="s">
        <v>8220</v>
      </c>
      <c r="E1347">
        <v>14</v>
      </c>
    </row>
    <row r="1348" spans="1:5" x14ac:dyDescent="0.25">
      <c r="A1348" t="s">
        <v>8218</v>
      </c>
      <c r="B1348">
        <v>81</v>
      </c>
      <c r="D1348" t="s">
        <v>8220</v>
      </c>
      <c r="E1348">
        <v>0</v>
      </c>
    </row>
    <row r="1349" spans="1:5" x14ac:dyDescent="0.25">
      <c r="A1349" t="s">
        <v>8218</v>
      </c>
      <c r="B1349">
        <v>286</v>
      </c>
      <c r="D1349" t="s">
        <v>8220</v>
      </c>
      <c r="E1349">
        <v>0</v>
      </c>
    </row>
    <row r="1350" spans="1:5" x14ac:dyDescent="0.25">
      <c r="A1350" t="s">
        <v>8218</v>
      </c>
      <c r="B1350">
        <v>42</v>
      </c>
      <c r="D1350" t="s">
        <v>8220</v>
      </c>
      <c r="E1350">
        <v>1</v>
      </c>
    </row>
    <row r="1351" spans="1:5" x14ac:dyDescent="0.25">
      <c r="A1351" t="s">
        <v>8218</v>
      </c>
      <c r="B1351">
        <v>199</v>
      </c>
      <c r="D1351" t="s">
        <v>8220</v>
      </c>
      <c r="E1351">
        <v>12</v>
      </c>
    </row>
    <row r="1352" spans="1:5" x14ac:dyDescent="0.25">
      <c r="A1352" t="s">
        <v>8218</v>
      </c>
      <c r="B1352">
        <v>25</v>
      </c>
      <c r="D1352" t="s">
        <v>8220</v>
      </c>
      <c r="E1352">
        <v>12</v>
      </c>
    </row>
    <row r="1353" spans="1:5" x14ac:dyDescent="0.25">
      <c r="A1353" t="s">
        <v>8218</v>
      </c>
      <c r="B1353">
        <v>84</v>
      </c>
      <c r="D1353" t="s">
        <v>8220</v>
      </c>
      <c r="E1353">
        <v>23</v>
      </c>
    </row>
    <row r="1354" spans="1:5" x14ac:dyDescent="0.25">
      <c r="A1354" t="s">
        <v>8218</v>
      </c>
      <c r="B1354">
        <v>50</v>
      </c>
      <c r="D1354" t="s">
        <v>8220</v>
      </c>
      <c r="E1354">
        <v>0</v>
      </c>
    </row>
    <row r="1355" spans="1:5" x14ac:dyDescent="0.25">
      <c r="A1355" t="s">
        <v>8218</v>
      </c>
      <c r="B1355">
        <v>26</v>
      </c>
      <c r="D1355" t="s">
        <v>8220</v>
      </c>
      <c r="E1355">
        <v>10</v>
      </c>
    </row>
    <row r="1356" spans="1:5" x14ac:dyDescent="0.25">
      <c r="A1356" t="s">
        <v>8218</v>
      </c>
      <c r="B1356">
        <v>14</v>
      </c>
      <c r="D1356" t="s">
        <v>8220</v>
      </c>
      <c r="E1356">
        <v>5</v>
      </c>
    </row>
    <row r="1357" spans="1:5" x14ac:dyDescent="0.25">
      <c r="A1357" t="s">
        <v>8218</v>
      </c>
      <c r="B1357">
        <v>49</v>
      </c>
      <c r="D1357" t="s">
        <v>8220</v>
      </c>
      <c r="E1357">
        <v>1</v>
      </c>
    </row>
    <row r="1358" spans="1:5" x14ac:dyDescent="0.25">
      <c r="A1358" t="s">
        <v>8218</v>
      </c>
      <c r="B1358">
        <v>69</v>
      </c>
      <c r="D1358" t="s">
        <v>8220</v>
      </c>
      <c r="E1358">
        <v>2</v>
      </c>
    </row>
    <row r="1359" spans="1:5" x14ac:dyDescent="0.25">
      <c r="A1359" t="s">
        <v>8218</v>
      </c>
      <c r="B1359">
        <v>60</v>
      </c>
      <c r="D1359" t="s">
        <v>8220</v>
      </c>
      <c r="E1359">
        <v>2</v>
      </c>
    </row>
    <row r="1360" spans="1:5" x14ac:dyDescent="0.25">
      <c r="A1360" t="s">
        <v>8218</v>
      </c>
      <c r="B1360">
        <v>80</v>
      </c>
      <c r="D1360" t="s">
        <v>8220</v>
      </c>
      <c r="E1360">
        <v>0</v>
      </c>
    </row>
    <row r="1361" spans="1:5" x14ac:dyDescent="0.25">
      <c r="A1361" t="s">
        <v>8218</v>
      </c>
      <c r="B1361">
        <v>56</v>
      </c>
      <c r="D1361" t="s">
        <v>8220</v>
      </c>
      <c r="E1361">
        <v>13</v>
      </c>
    </row>
    <row r="1362" spans="1:5" x14ac:dyDescent="0.25">
      <c r="A1362" t="s">
        <v>8218</v>
      </c>
      <c r="B1362">
        <v>104</v>
      </c>
      <c r="D1362" t="s">
        <v>8220</v>
      </c>
      <c r="E1362">
        <v>0</v>
      </c>
    </row>
    <row r="1363" spans="1:5" x14ac:dyDescent="0.25">
      <c r="A1363" t="s">
        <v>8218</v>
      </c>
      <c r="B1363">
        <v>46</v>
      </c>
      <c r="D1363" t="s">
        <v>8220</v>
      </c>
      <c r="E1363">
        <v>1</v>
      </c>
    </row>
    <row r="1364" spans="1:5" x14ac:dyDescent="0.25">
      <c r="A1364" t="s">
        <v>8218</v>
      </c>
      <c r="B1364">
        <v>206</v>
      </c>
      <c r="D1364" t="s">
        <v>8220</v>
      </c>
      <c r="E1364">
        <v>5</v>
      </c>
    </row>
    <row r="1365" spans="1:5" x14ac:dyDescent="0.25">
      <c r="A1365" t="s">
        <v>8218</v>
      </c>
      <c r="B1365">
        <v>18</v>
      </c>
      <c r="D1365" t="s">
        <v>8220</v>
      </c>
      <c r="E1365">
        <v>2</v>
      </c>
    </row>
    <row r="1366" spans="1:5" x14ac:dyDescent="0.25">
      <c r="A1366" t="s">
        <v>8218</v>
      </c>
      <c r="B1366">
        <v>28</v>
      </c>
      <c r="D1366" t="s">
        <v>8220</v>
      </c>
      <c r="E1366">
        <v>0</v>
      </c>
    </row>
    <row r="1367" spans="1:5" x14ac:dyDescent="0.25">
      <c r="A1367" t="s">
        <v>8218</v>
      </c>
      <c r="B1367">
        <v>11</v>
      </c>
      <c r="D1367" t="s">
        <v>8220</v>
      </c>
      <c r="E1367">
        <v>32</v>
      </c>
    </row>
    <row r="1368" spans="1:5" x14ac:dyDescent="0.25">
      <c r="A1368" t="s">
        <v>8218</v>
      </c>
      <c r="B1368">
        <v>263</v>
      </c>
      <c r="D1368" t="s">
        <v>8220</v>
      </c>
      <c r="E1368">
        <v>1</v>
      </c>
    </row>
    <row r="1369" spans="1:5" x14ac:dyDescent="0.25">
      <c r="A1369" t="s">
        <v>8218</v>
      </c>
      <c r="B1369">
        <v>394</v>
      </c>
      <c r="D1369" t="s">
        <v>8220</v>
      </c>
      <c r="E1369">
        <v>1</v>
      </c>
    </row>
    <row r="1370" spans="1:5" x14ac:dyDescent="0.25">
      <c r="A1370" t="s">
        <v>8218</v>
      </c>
      <c r="B1370">
        <v>1049</v>
      </c>
      <c r="D1370" t="s">
        <v>8220</v>
      </c>
      <c r="E1370">
        <v>1</v>
      </c>
    </row>
    <row r="1371" spans="1:5" x14ac:dyDescent="0.25">
      <c r="A1371" t="s">
        <v>8218</v>
      </c>
      <c r="B1371">
        <v>308</v>
      </c>
      <c r="D1371" t="s">
        <v>8220</v>
      </c>
      <c r="E1371">
        <v>0</v>
      </c>
    </row>
    <row r="1372" spans="1:5" x14ac:dyDescent="0.25">
      <c r="A1372" t="s">
        <v>8218</v>
      </c>
      <c r="B1372">
        <v>1088</v>
      </c>
      <c r="D1372" t="s">
        <v>8220</v>
      </c>
      <c r="E1372">
        <v>0</v>
      </c>
    </row>
    <row r="1373" spans="1:5" x14ac:dyDescent="0.25">
      <c r="A1373" t="s">
        <v>8218</v>
      </c>
      <c r="B1373">
        <v>73</v>
      </c>
      <c r="D1373" t="s">
        <v>8220</v>
      </c>
      <c r="E1373">
        <v>8</v>
      </c>
    </row>
    <row r="1374" spans="1:5" x14ac:dyDescent="0.25">
      <c r="A1374" t="s">
        <v>8218</v>
      </c>
      <c r="B1374">
        <v>143</v>
      </c>
      <c r="D1374" t="s">
        <v>8220</v>
      </c>
      <c r="E1374">
        <v>0</v>
      </c>
    </row>
    <row r="1375" spans="1:5" x14ac:dyDescent="0.25">
      <c r="A1375" t="s">
        <v>8218</v>
      </c>
      <c r="B1375">
        <v>1420</v>
      </c>
      <c r="D1375" t="s">
        <v>8220</v>
      </c>
      <c r="E1375">
        <v>1</v>
      </c>
    </row>
    <row r="1376" spans="1:5" x14ac:dyDescent="0.25">
      <c r="A1376" t="s">
        <v>8218</v>
      </c>
      <c r="B1376">
        <v>305</v>
      </c>
      <c r="D1376" t="s">
        <v>8220</v>
      </c>
      <c r="E1376">
        <v>16</v>
      </c>
    </row>
    <row r="1377" spans="1:5" x14ac:dyDescent="0.25">
      <c r="A1377" t="s">
        <v>8218</v>
      </c>
      <c r="B1377">
        <v>551</v>
      </c>
      <c r="D1377" t="s">
        <v>8220</v>
      </c>
      <c r="E1377">
        <v>12</v>
      </c>
    </row>
    <row r="1378" spans="1:5" x14ac:dyDescent="0.25">
      <c r="A1378" t="s">
        <v>8218</v>
      </c>
      <c r="B1378">
        <v>187</v>
      </c>
      <c r="D1378" t="s">
        <v>8220</v>
      </c>
      <c r="E1378">
        <v>4</v>
      </c>
    </row>
    <row r="1379" spans="1:5" x14ac:dyDescent="0.25">
      <c r="A1379" t="s">
        <v>8218</v>
      </c>
      <c r="B1379">
        <v>325</v>
      </c>
      <c r="D1379" t="s">
        <v>8220</v>
      </c>
      <c r="E1379">
        <v>2</v>
      </c>
    </row>
    <row r="1380" spans="1:5" x14ac:dyDescent="0.25">
      <c r="A1380" t="s">
        <v>8218</v>
      </c>
      <c r="B1380">
        <v>148</v>
      </c>
      <c r="D1380" t="s">
        <v>8220</v>
      </c>
      <c r="E1380">
        <v>3</v>
      </c>
    </row>
    <row r="1381" spans="1:5" x14ac:dyDescent="0.25">
      <c r="A1381" t="s">
        <v>8218</v>
      </c>
      <c r="B1381">
        <v>69</v>
      </c>
      <c r="D1381" t="s">
        <v>8220</v>
      </c>
      <c r="E1381">
        <v>0</v>
      </c>
    </row>
    <row r="1382" spans="1:5" x14ac:dyDescent="0.25">
      <c r="A1382" t="s">
        <v>8218</v>
      </c>
      <c r="B1382">
        <v>173</v>
      </c>
      <c r="D1382" t="s">
        <v>8220</v>
      </c>
      <c r="E1382">
        <v>3</v>
      </c>
    </row>
    <row r="1383" spans="1:5" x14ac:dyDescent="0.25">
      <c r="A1383" t="s">
        <v>8218</v>
      </c>
      <c r="B1383">
        <v>269</v>
      </c>
      <c r="D1383" t="s">
        <v>8220</v>
      </c>
      <c r="E1383">
        <v>4</v>
      </c>
    </row>
    <row r="1384" spans="1:5" x14ac:dyDescent="0.25">
      <c r="A1384" t="s">
        <v>8218</v>
      </c>
      <c r="B1384">
        <v>185</v>
      </c>
      <c r="D1384" t="s">
        <v>8220</v>
      </c>
      <c r="E1384">
        <v>2</v>
      </c>
    </row>
    <row r="1385" spans="1:5" x14ac:dyDescent="0.25">
      <c r="A1385" t="s">
        <v>8218</v>
      </c>
      <c r="B1385">
        <v>176</v>
      </c>
      <c r="D1385" t="s">
        <v>8220</v>
      </c>
      <c r="E1385">
        <v>10</v>
      </c>
    </row>
    <row r="1386" spans="1:5" x14ac:dyDescent="0.25">
      <c r="A1386" t="s">
        <v>8218</v>
      </c>
      <c r="B1386">
        <v>1019</v>
      </c>
      <c r="D1386" t="s">
        <v>8220</v>
      </c>
      <c r="E1386">
        <v>11</v>
      </c>
    </row>
    <row r="1387" spans="1:5" x14ac:dyDescent="0.25">
      <c r="A1387" t="s">
        <v>8218</v>
      </c>
      <c r="B1387">
        <v>113</v>
      </c>
      <c r="D1387" t="s">
        <v>8220</v>
      </c>
      <c r="E1387">
        <v>6</v>
      </c>
    </row>
    <row r="1388" spans="1:5" x14ac:dyDescent="0.25">
      <c r="A1388" t="s">
        <v>8218</v>
      </c>
      <c r="B1388">
        <v>404</v>
      </c>
      <c r="D1388" t="s">
        <v>8220</v>
      </c>
      <c r="E1388">
        <v>2</v>
      </c>
    </row>
    <row r="1389" spans="1:5" x14ac:dyDescent="0.25">
      <c r="A1389" t="s">
        <v>8218</v>
      </c>
      <c r="B1389">
        <v>707</v>
      </c>
      <c r="D1389" t="s">
        <v>8220</v>
      </c>
      <c r="E1389">
        <v>6</v>
      </c>
    </row>
    <row r="1390" spans="1:5" x14ac:dyDescent="0.25">
      <c r="A1390" t="s">
        <v>8218</v>
      </c>
      <c r="B1390">
        <v>392</v>
      </c>
      <c r="D1390" t="s">
        <v>8220</v>
      </c>
      <c r="E1390">
        <v>8</v>
      </c>
    </row>
    <row r="1391" spans="1:5" x14ac:dyDescent="0.25">
      <c r="A1391" t="s">
        <v>8218</v>
      </c>
      <c r="B1391">
        <v>23</v>
      </c>
      <c r="D1391" t="s">
        <v>8220</v>
      </c>
      <c r="E1391">
        <v>37</v>
      </c>
    </row>
    <row r="1392" spans="1:5" x14ac:dyDescent="0.25">
      <c r="A1392" t="s">
        <v>8218</v>
      </c>
      <c r="B1392">
        <v>682</v>
      </c>
      <c r="D1392" t="s">
        <v>8220</v>
      </c>
      <c r="E1392">
        <v>11</v>
      </c>
    </row>
    <row r="1393" spans="1:5" x14ac:dyDescent="0.25">
      <c r="A1393" t="s">
        <v>8218</v>
      </c>
      <c r="B1393">
        <v>37</v>
      </c>
      <c r="D1393" t="s">
        <v>8220</v>
      </c>
      <c r="E1393">
        <v>0</v>
      </c>
    </row>
    <row r="1394" spans="1:5" x14ac:dyDescent="0.25">
      <c r="A1394" t="s">
        <v>8218</v>
      </c>
      <c r="B1394">
        <v>146</v>
      </c>
      <c r="D1394" t="s">
        <v>8220</v>
      </c>
      <c r="E1394">
        <v>10</v>
      </c>
    </row>
    <row r="1395" spans="1:5" x14ac:dyDescent="0.25">
      <c r="A1395" t="s">
        <v>8218</v>
      </c>
      <c r="B1395">
        <v>119</v>
      </c>
      <c r="D1395" t="s">
        <v>8220</v>
      </c>
      <c r="E1395">
        <v>6</v>
      </c>
    </row>
    <row r="1396" spans="1:5" x14ac:dyDescent="0.25">
      <c r="A1396" t="s">
        <v>8218</v>
      </c>
      <c r="B1396">
        <v>163</v>
      </c>
      <c r="D1396" t="s">
        <v>8220</v>
      </c>
      <c r="E1396">
        <v>8</v>
      </c>
    </row>
    <row r="1397" spans="1:5" x14ac:dyDescent="0.25">
      <c r="A1397" t="s">
        <v>8218</v>
      </c>
      <c r="B1397">
        <v>339</v>
      </c>
      <c r="D1397" t="s">
        <v>8220</v>
      </c>
      <c r="E1397">
        <v>6</v>
      </c>
    </row>
    <row r="1398" spans="1:5" x14ac:dyDescent="0.25">
      <c r="A1398" t="s">
        <v>8218</v>
      </c>
      <c r="B1398">
        <v>58</v>
      </c>
      <c r="D1398" t="s">
        <v>8220</v>
      </c>
      <c r="E1398">
        <v>7</v>
      </c>
    </row>
    <row r="1399" spans="1:5" x14ac:dyDescent="0.25">
      <c r="A1399" t="s">
        <v>8218</v>
      </c>
      <c r="B1399">
        <v>456</v>
      </c>
      <c r="D1399" t="s">
        <v>8220</v>
      </c>
      <c r="E1399">
        <v>7</v>
      </c>
    </row>
    <row r="1400" spans="1:5" x14ac:dyDescent="0.25">
      <c r="A1400" t="s">
        <v>8218</v>
      </c>
      <c r="B1400">
        <v>15</v>
      </c>
      <c r="D1400" t="s">
        <v>8220</v>
      </c>
      <c r="E1400">
        <v>5</v>
      </c>
    </row>
    <row r="1401" spans="1:5" x14ac:dyDescent="0.25">
      <c r="A1401" t="s">
        <v>8218</v>
      </c>
      <c r="B1401">
        <v>191</v>
      </c>
      <c r="D1401" t="s">
        <v>8220</v>
      </c>
      <c r="E1401">
        <v>46</v>
      </c>
    </row>
    <row r="1402" spans="1:5" x14ac:dyDescent="0.25">
      <c r="A1402" t="s">
        <v>8218</v>
      </c>
      <c r="B1402">
        <v>17</v>
      </c>
      <c r="D1402" t="s">
        <v>8220</v>
      </c>
      <c r="E1402">
        <v>10</v>
      </c>
    </row>
    <row r="1403" spans="1:5" x14ac:dyDescent="0.25">
      <c r="A1403" t="s">
        <v>8218</v>
      </c>
      <c r="B1403">
        <v>28</v>
      </c>
      <c r="D1403" t="s">
        <v>8220</v>
      </c>
      <c r="E1403">
        <v>19</v>
      </c>
    </row>
    <row r="1404" spans="1:5" x14ac:dyDescent="0.25">
      <c r="A1404" t="s">
        <v>8218</v>
      </c>
      <c r="B1404">
        <v>18</v>
      </c>
      <c r="D1404" t="s">
        <v>8220</v>
      </c>
      <c r="E1404">
        <v>13</v>
      </c>
    </row>
    <row r="1405" spans="1:5" x14ac:dyDescent="0.25">
      <c r="A1405" t="s">
        <v>8218</v>
      </c>
      <c r="B1405">
        <v>61</v>
      </c>
      <c r="D1405" t="s">
        <v>8220</v>
      </c>
      <c r="E1405">
        <v>13</v>
      </c>
    </row>
    <row r="1406" spans="1:5" x14ac:dyDescent="0.25">
      <c r="A1406" t="s">
        <v>8218</v>
      </c>
      <c r="B1406">
        <v>108</v>
      </c>
      <c r="D1406" t="s">
        <v>8220</v>
      </c>
      <c r="E1406">
        <v>4</v>
      </c>
    </row>
    <row r="1407" spans="1:5" x14ac:dyDescent="0.25">
      <c r="A1407" t="s">
        <v>8218</v>
      </c>
      <c r="B1407">
        <v>142</v>
      </c>
      <c r="D1407" t="s">
        <v>8220</v>
      </c>
      <c r="E1407">
        <v>0</v>
      </c>
    </row>
    <row r="1408" spans="1:5" x14ac:dyDescent="0.25">
      <c r="A1408" t="s">
        <v>8218</v>
      </c>
      <c r="B1408">
        <v>74</v>
      </c>
      <c r="D1408" t="s">
        <v>8220</v>
      </c>
      <c r="E1408">
        <v>3</v>
      </c>
    </row>
    <row r="1409" spans="1:5" x14ac:dyDescent="0.25">
      <c r="A1409" t="s">
        <v>8218</v>
      </c>
      <c r="B1409">
        <v>38</v>
      </c>
      <c r="D1409" t="s">
        <v>8220</v>
      </c>
      <c r="E1409">
        <v>1</v>
      </c>
    </row>
    <row r="1410" spans="1:5" x14ac:dyDescent="0.25">
      <c r="A1410" t="s">
        <v>8218</v>
      </c>
      <c r="B1410">
        <v>20</v>
      </c>
      <c r="D1410" t="s">
        <v>8220</v>
      </c>
      <c r="E1410">
        <v>9</v>
      </c>
    </row>
    <row r="1411" spans="1:5" x14ac:dyDescent="0.25">
      <c r="A1411" t="s">
        <v>8218</v>
      </c>
      <c r="B1411">
        <v>24</v>
      </c>
      <c r="D1411" t="s">
        <v>8220</v>
      </c>
      <c r="E1411">
        <v>1</v>
      </c>
    </row>
    <row r="1412" spans="1:5" x14ac:dyDescent="0.25">
      <c r="A1412" t="s">
        <v>8218</v>
      </c>
      <c r="B1412">
        <v>66</v>
      </c>
      <c r="D1412" t="s">
        <v>8220</v>
      </c>
      <c r="E1412">
        <v>1</v>
      </c>
    </row>
    <row r="1413" spans="1:5" x14ac:dyDescent="0.25">
      <c r="A1413" t="s">
        <v>8218</v>
      </c>
      <c r="B1413">
        <v>28</v>
      </c>
      <c r="D1413" t="s">
        <v>8220</v>
      </c>
      <c r="E1413">
        <v>4</v>
      </c>
    </row>
    <row r="1414" spans="1:5" x14ac:dyDescent="0.25">
      <c r="A1414" t="s">
        <v>8218</v>
      </c>
      <c r="B1414">
        <v>24</v>
      </c>
      <c r="D1414" t="s">
        <v>8220</v>
      </c>
      <c r="E1414">
        <v>17</v>
      </c>
    </row>
    <row r="1415" spans="1:5" x14ac:dyDescent="0.25">
      <c r="A1415" t="s">
        <v>8218</v>
      </c>
      <c r="B1415">
        <v>73</v>
      </c>
      <c r="D1415" t="s">
        <v>8220</v>
      </c>
      <c r="E1415">
        <v>0</v>
      </c>
    </row>
    <row r="1416" spans="1:5" x14ac:dyDescent="0.25">
      <c r="A1416" t="s">
        <v>8218</v>
      </c>
      <c r="B1416">
        <v>3</v>
      </c>
      <c r="D1416" t="s">
        <v>8220</v>
      </c>
      <c r="E1416">
        <v>12</v>
      </c>
    </row>
    <row r="1417" spans="1:5" x14ac:dyDescent="0.25">
      <c r="A1417" t="s">
        <v>8218</v>
      </c>
      <c r="B1417">
        <v>20</v>
      </c>
      <c r="D1417" t="s">
        <v>8220</v>
      </c>
      <c r="E1417">
        <v>14</v>
      </c>
    </row>
    <row r="1418" spans="1:5" x14ac:dyDescent="0.25">
      <c r="A1418" t="s">
        <v>8218</v>
      </c>
      <c r="B1418">
        <v>21</v>
      </c>
      <c r="D1418" t="s">
        <v>8220</v>
      </c>
      <c r="E1418">
        <v>1</v>
      </c>
    </row>
    <row r="1419" spans="1:5" x14ac:dyDescent="0.25">
      <c r="A1419" t="s">
        <v>8218</v>
      </c>
      <c r="B1419">
        <v>94</v>
      </c>
      <c r="D1419" t="s">
        <v>8220</v>
      </c>
      <c r="E1419">
        <v>14</v>
      </c>
    </row>
    <row r="1420" spans="1:5" x14ac:dyDescent="0.25">
      <c r="A1420" t="s">
        <v>8218</v>
      </c>
      <c r="B1420">
        <v>139</v>
      </c>
      <c r="D1420" t="s">
        <v>8220</v>
      </c>
      <c r="E1420">
        <v>4</v>
      </c>
    </row>
    <row r="1421" spans="1:5" x14ac:dyDescent="0.25">
      <c r="A1421" t="s">
        <v>8218</v>
      </c>
      <c r="B1421">
        <v>130</v>
      </c>
      <c r="D1421" t="s">
        <v>8220</v>
      </c>
      <c r="E1421">
        <v>2</v>
      </c>
    </row>
    <row r="1422" spans="1:5" x14ac:dyDescent="0.25">
      <c r="A1422" t="s">
        <v>8218</v>
      </c>
      <c r="B1422">
        <v>31</v>
      </c>
      <c r="D1422" t="s">
        <v>8220</v>
      </c>
      <c r="E1422">
        <v>1</v>
      </c>
    </row>
    <row r="1423" spans="1:5" x14ac:dyDescent="0.25">
      <c r="A1423" t="s">
        <v>8218</v>
      </c>
      <c r="B1423">
        <v>13</v>
      </c>
      <c r="D1423" t="s">
        <v>8220</v>
      </c>
      <c r="E1423">
        <v>2</v>
      </c>
    </row>
    <row r="1424" spans="1:5" x14ac:dyDescent="0.25">
      <c r="A1424" t="s">
        <v>8218</v>
      </c>
      <c r="B1424">
        <v>90</v>
      </c>
      <c r="D1424" t="s">
        <v>8220</v>
      </c>
      <c r="E1424">
        <v>1</v>
      </c>
    </row>
    <row r="1425" spans="1:5" x14ac:dyDescent="0.25">
      <c r="A1425" t="s">
        <v>8218</v>
      </c>
      <c r="B1425">
        <v>141</v>
      </c>
      <c r="D1425" t="s">
        <v>8220</v>
      </c>
      <c r="E1425">
        <v>1</v>
      </c>
    </row>
    <row r="1426" spans="1:5" x14ac:dyDescent="0.25">
      <c r="A1426" t="s">
        <v>8218</v>
      </c>
      <c r="B1426">
        <v>23</v>
      </c>
      <c r="D1426" t="s">
        <v>8220</v>
      </c>
      <c r="E1426">
        <v>4</v>
      </c>
    </row>
    <row r="1427" spans="1:5" x14ac:dyDescent="0.25">
      <c r="A1427" t="s">
        <v>8218</v>
      </c>
      <c r="B1427">
        <v>18</v>
      </c>
      <c r="D1427" t="s">
        <v>8220</v>
      </c>
      <c r="E1427">
        <v>3</v>
      </c>
    </row>
    <row r="1428" spans="1:5" x14ac:dyDescent="0.25">
      <c r="A1428" t="s">
        <v>8218</v>
      </c>
      <c r="B1428">
        <v>76</v>
      </c>
      <c r="D1428" t="s">
        <v>8220</v>
      </c>
      <c r="E1428">
        <v>38</v>
      </c>
    </row>
    <row r="1429" spans="1:5" x14ac:dyDescent="0.25">
      <c r="A1429" t="s">
        <v>8218</v>
      </c>
      <c r="B1429">
        <v>93</v>
      </c>
      <c r="D1429" t="s">
        <v>8220</v>
      </c>
      <c r="E1429">
        <v>4</v>
      </c>
    </row>
    <row r="1430" spans="1:5" x14ac:dyDescent="0.25">
      <c r="A1430" t="s">
        <v>8218</v>
      </c>
      <c r="B1430">
        <v>69</v>
      </c>
      <c r="D1430" t="s">
        <v>8220</v>
      </c>
      <c r="E1430">
        <v>0</v>
      </c>
    </row>
    <row r="1431" spans="1:5" x14ac:dyDescent="0.25">
      <c r="A1431" t="s">
        <v>8218</v>
      </c>
      <c r="B1431">
        <v>21</v>
      </c>
      <c r="D1431" t="s">
        <v>8220</v>
      </c>
      <c r="E1431">
        <v>2</v>
      </c>
    </row>
    <row r="1432" spans="1:5" x14ac:dyDescent="0.25">
      <c r="A1432" t="s">
        <v>8218</v>
      </c>
      <c r="B1432">
        <v>57</v>
      </c>
      <c r="D1432" t="s">
        <v>8220</v>
      </c>
      <c r="E1432">
        <v>0</v>
      </c>
    </row>
    <row r="1433" spans="1:5" x14ac:dyDescent="0.25">
      <c r="A1433" t="s">
        <v>8218</v>
      </c>
      <c r="B1433">
        <v>108</v>
      </c>
      <c r="D1433" t="s">
        <v>8220</v>
      </c>
      <c r="E1433">
        <v>1</v>
      </c>
    </row>
    <row r="1434" spans="1:5" x14ac:dyDescent="0.25">
      <c r="A1434" t="s">
        <v>8218</v>
      </c>
      <c r="B1434">
        <v>83</v>
      </c>
      <c r="D1434" t="s">
        <v>8220</v>
      </c>
      <c r="E1434">
        <v>7</v>
      </c>
    </row>
    <row r="1435" spans="1:5" x14ac:dyDescent="0.25">
      <c r="A1435" t="s">
        <v>8218</v>
      </c>
      <c r="B1435">
        <v>96</v>
      </c>
      <c r="D1435" t="s">
        <v>8220</v>
      </c>
      <c r="E1435">
        <v>2</v>
      </c>
    </row>
    <row r="1436" spans="1:5" x14ac:dyDescent="0.25">
      <c r="A1436" t="s">
        <v>8218</v>
      </c>
      <c r="B1436">
        <v>64</v>
      </c>
      <c r="D1436" t="s">
        <v>8220</v>
      </c>
      <c r="E1436">
        <v>4</v>
      </c>
    </row>
    <row r="1437" spans="1:5" x14ac:dyDescent="0.25">
      <c r="A1437" t="s">
        <v>8218</v>
      </c>
      <c r="B1437">
        <v>14</v>
      </c>
      <c r="D1437" t="s">
        <v>8220</v>
      </c>
      <c r="E1437">
        <v>4</v>
      </c>
    </row>
    <row r="1438" spans="1:5" x14ac:dyDescent="0.25">
      <c r="A1438" t="s">
        <v>8218</v>
      </c>
      <c r="B1438">
        <v>169</v>
      </c>
      <c r="D1438" t="s">
        <v>8220</v>
      </c>
      <c r="E1438">
        <v>3</v>
      </c>
    </row>
    <row r="1439" spans="1:5" x14ac:dyDescent="0.25">
      <c r="A1439" t="s">
        <v>8218</v>
      </c>
      <c r="B1439">
        <v>33</v>
      </c>
      <c r="D1439" t="s">
        <v>8220</v>
      </c>
      <c r="E1439">
        <v>2</v>
      </c>
    </row>
    <row r="1440" spans="1:5" x14ac:dyDescent="0.25">
      <c r="A1440" t="s">
        <v>8218</v>
      </c>
      <c r="B1440">
        <v>102</v>
      </c>
      <c r="D1440" t="s">
        <v>8220</v>
      </c>
      <c r="E1440">
        <v>197</v>
      </c>
    </row>
    <row r="1441" spans="1:5" x14ac:dyDescent="0.25">
      <c r="A1441" t="s">
        <v>8218</v>
      </c>
      <c r="B1441">
        <v>104</v>
      </c>
      <c r="D1441" t="s">
        <v>8220</v>
      </c>
      <c r="E1441">
        <v>0</v>
      </c>
    </row>
    <row r="1442" spans="1:5" x14ac:dyDescent="0.25">
      <c r="A1442" t="s">
        <v>8218</v>
      </c>
      <c r="B1442">
        <v>20</v>
      </c>
      <c r="D1442" t="s">
        <v>8220</v>
      </c>
      <c r="E1442">
        <v>1</v>
      </c>
    </row>
    <row r="1443" spans="1:5" x14ac:dyDescent="0.25">
      <c r="A1443" t="s">
        <v>8218</v>
      </c>
      <c r="B1443">
        <v>35</v>
      </c>
      <c r="D1443" t="s">
        <v>8220</v>
      </c>
      <c r="E1443">
        <v>4</v>
      </c>
    </row>
    <row r="1444" spans="1:5" x14ac:dyDescent="0.25">
      <c r="A1444" t="s">
        <v>8218</v>
      </c>
      <c r="B1444">
        <v>94</v>
      </c>
      <c r="D1444" t="s">
        <v>8220</v>
      </c>
      <c r="E1444">
        <v>0</v>
      </c>
    </row>
    <row r="1445" spans="1:5" x14ac:dyDescent="0.25">
      <c r="A1445" t="s">
        <v>8218</v>
      </c>
      <c r="B1445">
        <v>14</v>
      </c>
      <c r="D1445" t="s">
        <v>8220</v>
      </c>
      <c r="E1445">
        <v>7</v>
      </c>
    </row>
    <row r="1446" spans="1:5" x14ac:dyDescent="0.25">
      <c r="A1446" t="s">
        <v>8218</v>
      </c>
      <c r="B1446">
        <v>15</v>
      </c>
      <c r="D1446" t="s">
        <v>8220</v>
      </c>
      <c r="E1446">
        <v>11</v>
      </c>
    </row>
    <row r="1447" spans="1:5" x14ac:dyDescent="0.25">
      <c r="A1447" t="s">
        <v>8218</v>
      </c>
      <c r="B1447">
        <v>51</v>
      </c>
      <c r="D1447" t="s">
        <v>8220</v>
      </c>
      <c r="E1447">
        <v>0</v>
      </c>
    </row>
    <row r="1448" spans="1:5" x14ac:dyDescent="0.25">
      <c r="A1448" t="s">
        <v>8218</v>
      </c>
      <c r="B1448">
        <v>19</v>
      </c>
      <c r="D1448" t="s">
        <v>8220</v>
      </c>
      <c r="E1448">
        <v>6</v>
      </c>
    </row>
    <row r="1449" spans="1:5" x14ac:dyDescent="0.25">
      <c r="A1449" t="s">
        <v>8218</v>
      </c>
      <c r="B1449">
        <v>23</v>
      </c>
      <c r="D1449" t="s">
        <v>8220</v>
      </c>
      <c r="E1449">
        <v>0</v>
      </c>
    </row>
    <row r="1450" spans="1:5" x14ac:dyDescent="0.25">
      <c r="A1450" t="s">
        <v>8218</v>
      </c>
      <c r="B1450">
        <v>97</v>
      </c>
      <c r="D1450" t="s">
        <v>8220</v>
      </c>
      <c r="E1450">
        <v>7</v>
      </c>
    </row>
    <row r="1451" spans="1:5" x14ac:dyDescent="0.25">
      <c r="A1451" t="s">
        <v>8218</v>
      </c>
      <c r="B1451">
        <v>76</v>
      </c>
      <c r="D1451" t="s">
        <v>8220</v>
      </c>
      <c r="E1451">
        <v>94</v>
      </c>
    </row>
    <row r="1452" spans="1:5" x14ac:dyDescent="0.25">
      <c r="A1452" t="s">
        <v>8218</v>
      </c>
      <c r="B1452">
        <v>11</v>
      </c>
      <c r="D1452" t="s">
        <v>8220</v>
      </c>
      <c r="E1452">
        <v>2</v>
      </c>
    </row>
    <row r="1453" spans="1:5" x14ac:dyDescent="0.25">
      <c r="A1453" t="s">
        <v>8218</v>
      </c>
      <c r="B1453">
        <v>52</v>
      </c>
      <c r="D1453" t="s">
        <v>8220</v>
      </c>
      <c r="E1453">
        <v>25</v>
      </c>
    </row>
    <row r="1454" spans="1:5" x14ac:dyDescent="0.25">
      <c r="A1454" t="s">
        <v>8218</v>
      </c>
      <c r="B1454">
        <v>95</v>
      </c>
      <c r="D1454" t="s">
        <v>8220</v>
      </c>
      <c r="E1454">
        <v>17</v>
      </c>
    </row>
    <row r="1455" spans="1:5" x14ac:dyDescent="0.25">
      <c r="A1455" t="s">
        <v>8218</v>
      </c>
      <c r="B1455">
        <v>35</v>
      </c>
      <c r="D1455" t="s">
        <v>8220</v>
      </c>
      <c r="E1455">
        <v>2</v>
      </c>
    </row>
    <row r="1456" spans="1:5" x14ac:dyDescent="0.25">
      <c r="A1456" t="s">
        <v>8218</v>
      </c>
      <c r="B1456">
        <v>21</v>
      </c>
      <c r="D1456" t="s">
        <v>8220</v>
      </c>
      <c r="E1456">
        <v>4</v>
      </c>
    </row>
    <row r="1457" spans="1:5" x14ac:dyDescent="0.25">
      <c r="A1457" t="s">
        <v>8218</v>
      </c>
      <c r="B1457">
        <v>93</v>
      </c>
      <c r="D1457" t="s">
        <v>8220</v>
      </c>
      <c r="E1457">
        <v>5</v>
      </c>
    </row>
    <row r="1458" spans="1:5" x14ac:dyDescent="0.25">
      <c r="A1458" t="s">
        <v>8218</v>
      </c>
      <c r="B1458">
        <v>11</v>
      </c>
      <c r="D1458" t="s">
        <v>8220</v>
      </c>
      <c r="E1458">
        <v>2</v>
      </c>
    </row>
    <row r="1459" spans="1:5" x14ac:dyDescent="0.25">
      <c r="A1459" t="s">
        <v>8218</v>
      </c>
      <c r="B1459">
        <v>21</v>
      </c>
      <c r="D1459" t="s">
        <v>8220</v>
      </c>
      <c r="E1459">
        <v>2</v>
      </c>
    </row>
    <row r="1460" spans="1:5" x14ac:dyDescent="0.25">
      <c r="A1460" t="s">
        <v>8218</v>
      </c>
      <c r="B1460">
        <v>54</v>
      </c>
      <c r="D1460" t="s">
        <v>8220</v>
      </c>
      <c r="E1460">
        <v>3</v>
      </c>
    </row>
    <row r="1461" spans="1:5" x14ac:dyDescent="0.25">
      <c r="A1461" t="s">
        <v>8218</v>
      </c>
      <c r="B1461">
        <v>31</v>
      </c>
      <c r="D1461" t="s">
        <v>8220</v>
      </c>
      <c r="E1461">
        <v>0</v>
      </c>
    </row>
    <row r="1462" spans="1:5" x14ac:dyDescent="0.25">
      <c r="A1462" t="s">
        <v>8218</v>
      </c>
      <c r="B1462">
        <v>132</v>
      </c>
      <c r="D1462" t="s">
        <v>8220</v>
      </c>
      <c r="E1462">
        <v>4</v>
      </c>
    </row>
    <row r="1463" spans="1:5" x14ac:dyDescent="0.25">
      <c r="A1463" t="s">
        <v>8218</v>
      </c>
      <c r="B1463">
        <v>3</v>
      </c>
      <c r="D1463" t="s">
        <v>8220</v>
      </c>
      <c r="E1463">
        <v>1</v>
      </c>
    </row>
    <row r="1464" spans="1:5" x14ac:dyDescent="0.25">
      <c r="A1464" t="s">
        <v>8218</v>
      </c>
      <c r="B1464">
        <v>6</v>
      </c>
      <c r="D1464" t="s">
        <v>8220</v>
      </c>
      <c r="E1464">
        <v>12</v>
      </c>
    </row>
    <row r="1465" spans="1:5" x14ac:dyDescent="0.25">
      <c r="A1465" t="s">
        <v>8218</v>
      </c>
      <c r="B1465">
        <v>10</v>
      </c>
      <c r="D1465" t="s">
        <v>8220</v>
      </c>
      <c r="E1465">
        <v>4</v>
      </c>
    </row>
    <row r="1466" spans="1:5" x14ac:dyDescent="0.25">
      <c r="A1466" t="s">
        <v>8218</v>
      </c>
      <c r="B1466">
        <v>147</v>
      </c>
      <c r="D1466" t="s">
        <v>8220</v>
      </c>
      <c r="E1466">
        <v>91</v>
      </c>
    </row>
    <row r="1467" spans="1:5" x14ac:dyDescent="0.25">
      <c r="A1467" t="s">
        <v>8218</v>
      </c>
      <c r="B1467">
        <v>199</v>
      </c>
      <c r="D1467" t="s">
        <v>8220</v>
      </c>
      <c r="E1467">
        <v>1</v>
      </c>
    </row>
    <row r="1468" spans="1:5" x14ac:dyDescent="0.25">
      <c r="A1468" t="s">
        <v>8218</v>
      </c>
      <c r="B1468">
        <v>50</v>
      </c>
      <c r="D1468" t="s">
        <v>8220</v>
      </c>
      <c r="E1468">
        <v>1</v>
      </c>
    </row>
    <row r="1469" spans="1:5" x14ac:dyDescent="0.25">
      <c r="A1469" t="s">
        <v>8218</v>
      </c>
      <c r="B1469">
        <v>21</v>
      </c>
      <c r="D1469" t="s">
        <v>8220</v>
      </c>
      <c r="E1469">
        <v>0</v>
      </c>
    </row>
    <row r="1470" spans="1:5" x14ac:dyDescent="0.25">
      <c r="A1470" t="s">
        <v>8218</v>
      </c>
      <c r="B1470">
        <v>24</v>
      </c>
      <c r="D1470" t="s">
        <v>8220</v>
      </c>
      <c r="E1470">
        <v>13</v>
      </c>
    </row>
    <row r="1471" spans="1:5" x14ac:dyDescent="0.25">
      <c r="A1471" t="s">
        <v>8218</v>
      </c>
      <c r="B1471">
        <v>32</v>
      </c>
      <c r="D1471" t="s">
        <v>8220</v>
      </c>
      <c r="E1471">
        <v>2</v>
      </c>
    </row>
    <row r="1472" spans="1:5" x14ac:dyDescent="0.25">
      <c r="A1472" t="s">
        <v>8218</v>
      </c>
      <c r="B1472">
        <v>62</v>
      </c>
      <c r="D1472" t="s">
        <v>8220</v>
      </c>
      <c r="E1472">
        <v>0</v>
      </c>
    </row>
    <row r="1473" spans="1:5" x14ac:dyDescent="0.25">
      <c r="A1473" t="s">
        <v>8218</v>
      </c>
      <c r="B1473">
        <v>9</v>
      </c>
      <c r="D1473" t="s">
        <v>8220</v>
      </c>
      <c r="E1473">
        <v>21</v>
      </c>
    </row>
    <row r="1474" spans="1:5" x14ac:dyDescent="0.25">
      <c r="A1474" t="s">
        <v>8218</v>
      </c>
      <c r="B1474">
        <v>38</v>
      </c>
      <c r="D1474" t="s">
        <v>8220</v>
      </c>
      <c r="E1474">
        <v>9</v>
      </c>
    </row>
    <row r="1475" spans="1:5" x14ac:dyDescent="0.25">
      <c r="A1475" t="s">
        <v>8218</v>
      </c>
      <c r="B1475">
        <v>54</v>
      </c>
      <c r="D1475" t="s">
        <v>8220</v>
      </c>
      <c r="E1475">
        <v>6</v>
      </c>
    </row>
    <row r="1476" spans="1:5" x14ac:dyDescent="0.25">
      <c r="A1476" t="s">
        <v>8218</v>
      </c>
      <c r="B1476">
        <v>37</v>
      </c>
      <c r="D1476" t="s">
        <v>8220</v>
      </c>
      <c r="E1476">
        <v>4</v>
      </c>
    </row>
    <row r="1477" spans="1:5" x14ac:dyDescent="0.25">
      <c r="A1477" t="s">
        <v>8218</v>
      </c>
      <c r="B1477">
        <v>39</v>
      </c>
      <c r="D1477" t="s">
        <v>8220</v>
      </c>
      <c r="E1477">
        <v>7</v>
      </c>
    </row>
    <row r="1478" spans="1:5" x14ac:dyDescent="0.25">
      <c r="A1478" t="s">
        <v>8218</v>
      </c>
      <c r="B1478">
        <v>34</v>
      </c>
      <c r="D1478" t="s">
        <v>8220</v>
      </c>
      <c r="E1478">
        <v>5</v>
      </c>
    </row>
    <row r="1479" spans="1:5" x14ac:dyDescent="0.25">
      <c r="A1479" t="s">
        <v>8218</v>
      </c>
      <c r="B1479">
        <v>55</v>
      </c>
      <c r="D1479" t="s">
        <v>8220</v>
      </c>
      <c r="E1479">
        <v>0</v>
      </c>
    </row>
    <row r="1480" spans="1:5" x14ac:dyDescent="0.25">
      <c r="A1480" t="s">
        <v>8218</v>
      </c>
      <c r="B1480">
        <v>32</v>
      </c>
      <c r="D1480" t="s">
        <v>8220</v>
      </c>
      <c r="E1480">
        <v>3</v>
      </c>
    </row>
    <row r="1481" spans="1:5" x14ac:dyDescent="0.25">
      <c r="A1481" t="s">
        <v>8218</v>
      </c>
      <c r="B1481">
        <v>25</v>
      </c>
      <c r="D1481" t="s">
        <v>8220</v>
      </c>
      <c r="E1481">
        <v>9</v>
      </c>
    </row>
    <row r="1482" spans="1:5" x14ac:dyDescent="0.25">
      <c r="A1482" t="s">
        <v>8218</v>
      </c>
      <c r="B1482">
        <v>33</v>
      </c>
      <c r="D1482" t="s">
        <v>8220</v>
      </c>
      <c r="E1482">
        <v>6</v>
      </c>
    </row>
    <row r="1483" spans="1:5" x14ac:dyDescent="0.25">
      <c r="A1483" t="s">
        <v>8218</v>
      </c>
      <c r="B1483">
        <v>108</v>
      </c>
      <c r="D1483" t="s">
        <v>8220</v>
      </c>
      <c r="E1483">
        <v>4</v>
      </c>
    </row>
    <row r="1484" spans="1:5" x14ac:dyDescent="0.25">
      <c r="A1484" t="s">
        <v>8218</v>
      </c>
      <c r="B1484">
        <v>20</v>
      </c>
      <c r="D1484" t="s">
        <v>8220</v>
      </c>
      <c r="E1484">
        <v>1</v>
      </c>
    </row>
    <row r="1485" spans="1:5" x14ac:dyDescent="0.25">
      <c r="A1485" t="s">
        <v>8218</v>
      </c>
      <c r="B1485">
        <v>98</v>
      </c>
      <c r="D1485" t="s">
        <v>8220</v>
      </c>
      <c r="E1485">
        <v>17</v>
      </c>
    </row>
    <row r="1486" spans="1:5" x14ac:dyDescent="0.25">
      <c r="A1486" t="s">
        <v>8218</v>
      </c>
      <c r="B1486">
        <v>196</v>
      </c>
      <c r="D1486" t="s">
        <v>8220</v>
      </c>
      <c r="E1486">
        <v>1</v>
      </c>
    </row>
    <row r="1487" spans="1:5" x14ac:dyDescent="0.25">
      <c r="A1487" t="s">
        <v>8218</v>
      </c>
      <c r="B1487">
        <v>39</v>
      </c>
      <c r="D1487" t="s">
        <v>8220</v>
      </c>
      <c r="E1487">
        <v>13</v>
      </c>
    </row>
    <row r="1488" spans="1:5" x14ac:dyDescent="0.25">
      <c r="A1488" t="s">
        <v>8218</v>
      </c>
      <c r="B1488">
        <v>128</v>
      </c>
      <c r="D1488" t="s">
        <v>8220</v>
      </c>
      <c r="E1488">
        <v>6</v>
      </c>
    </row>
    <row r="1489" spans="1:5" x14ac:dyDescent="0.25">
      <c r="A1489" t="s">
        <v>8218</v>
      </c>
      <c r="B1489">
        <v>71</v>
      </c>
      <c r="D1489" t="s">
        <v>8220</v>
      </c>
      <c r="E1489">
        <v>0</v>
      </c>
    </row>
    <row r="1490" spans="1:5" x14ac:dyDescent="0.25">
      <c r="A1490" t="s">
        <v>8218</v>
      </c>
      <c r="B1490">
        <v>47</v>
      </c>
      <c r="D1490" t="s">
        <v>8220</v>
      </c>
      <c r="E1490">
        <v>2</v>
      </c>
    </row>
    <row r="1491" spans="1:5" x14ac:dyDescent="0.25">
      <c r="A1491" t="s">
        <v>8218</v>
      </c>
      <c r="B1491">
        <v>17</v>
      </c>
      <c r="D1491" t="s">
        <v>8220</v>
      </c>
      <c r="E1491">
        <v>2</v>
      </c>
    </row>
    <row r="1492" spans="1:5" x14ac:dyDescent="0.25">
      <c r="A1492" t="s">
        <v>8218</v>
      </c>
      <c r="B1492">
        <v>91</v>
      </c>
      <c r="D1492" t="s">
        <v>8220</v>
      </c>
      <c r="E1492">
        <v>21</v>
      </c>
    </row>
    <row r="1493" spans="1:5" x14ac:dyDescent="0.25">
      <c r="A1493" t="s">
        <v>8218</v>
      </c>
      <c r="B1493">
        <v>43</v>
      </c>
      <c r="D1493" t="s">
        <v>8220</v>
      </c>
      <c r="E1493">
        <v>13</v>
      </c>
    </row>
    <row r="1494" spans="1:5" x14ac:dyDescent="0.25">
      <c r="A1494" t="s">
        <v>8218</v>
      </c>
      <c r="B1494">
        <v>17</v>
      </c>
      <c r="D1494" t="s">
        <v>8220</v>
      </c>
      <c r="E1494">
        <v>0</v>
      </c>
    </row>
    <row r="1495" spans="1:5" x14ac:dyDescent="0.25">
      <c r="A1495" t="s">
        <v>8218</v>
      </c>
      <c r="B1495">
        <v>33</v>
      </c>
      <c r="D1495" t="s">
        <v>8220</v>
      </c>
      <c r="E1495">
        <v>6</v>
      </c>
    </row>
    <row r="1496" spans="1:5" x14ac:dyDescent="0.25">
      <c r="A1496" t="s">
        <v>8218</v>
      </c>
      <c r="B1496">
        <v>87</v>
      </c>
      <c r="D1496" t="s">
        <v>8220</v>
      </c>
      <c r="E1496">
        <v>0</v>
      </c>
    </row>
    <row r="1497" spans="1:5" x14ac:dyDescent="0.25">
      <c r="A1497" t="s">
        <v>8218</v>
      </c>
      <c r="B1497">
        <v>113</v>
      </c>
      <c r="D1497" t="s">
        <v>8220</v>
      </c>
      <c r="E1497">
        <v>1</v>
      </c>
    </row>
    <row r="1498" spans="1:5" x14ac:dyDescent="0.25">
      <c r="A1498" t="s">
        <v>8218</v>
      </c>
      <c r="B1498">
        <v>14</v>
      </c>
      <c r="D1498" t="s">
        <v>8220</v>
      </c>
      <c r="E1498">
        <v>0</v>
      </c>
    </row>
    <row r="1499" spans="1:5" x14ac:dyDescent="0.25">
      <c r="A1499" t="s">
        <v>8218</v>
      </c>
      <c r="B1499">
        <v>30</v>
      </c>
      <c r="D1499" t="s">
        <v>8220</v>
      </c>
      <c r="E1499">
        <v>12</v>
      </c>
    </row>
    <row r="1500" spans="1:5" x14ac:dyDescent="0.25">
      <c r="A1500" t="s">
        <v>8218</v>
      </c>
      <c r="B1500">
        <v>16</v>
      </c>
      <c r="D1500" t="s">
        <v>8220</v>
      </c>
      <c r="E1500">
        <v>2</v>
      </c>
    </row>
    <row r="1501" spans="1:5" x14ac:dyDescent="0.25">
      <c r="A1501" t="s">
        <v>8218</v>
      </c>
      <c r="B1501">
        <v>46</v>
      </c>
      <c r="D1501" t="s">
        <v>8220</v>
      </c>
      <c r="E1501">
        <v>6</v>
      </c>
    </row>
    <row r="1502" spans="1:5" x14ac:dyDescent="0.25">
      <c r="A1502" t="s">
        <v>8218</v>
      </c>
      <c r="B1502">
        <v>24</v>
      </c>
      <c r="D1502" t="s">
        <v>8220</v>
      </c>
      <c r="E1502">
        <v>1</v>
      </c>
    </row>
    <row r="1503" spans="1:5" x14ac:dyDescent="0.25">
      <c r="A1503" t="s">
        <v>8218</v>
      </c>
      <c r="B1503">
        <v>97</v>
      </c>
      <c r="D1503" t="s">
        <v>8220</v>
      </c>
      <c r="E1503">
        <v>1</v>
      </c>
    </row>
    <row r="1504" spans="1:5" x14ac:dyDescent="0.25">
      <c r="A1504" t="s">
        <v>8218</v>
      </c>
      <c r="B1504">
        <v>59</v>
      </c>
      <c r="D1504" t="s">
        <v>8220</v>
      </c>
      <c r="E1504">
        <v>5</v>
      </c>
    </row>
    <row r="1505" spans="1:5" x14ac:dyDescent="0.25">
      <c r="A1505" t="s">
        <v>8218</v>
      </c>
      <c r="B1505">
        <v>1095</v>
      </c>
      <c r="D1505" t="s">
        <v>8220</v>
      </c>
      <c r="E1505">
        <v>0</v>
      </c>
    </row>
    <row r="1506" spans="1:5" x14ac:dyDescent="0.25">
      <c r="A1506" t="s">
        <v>8218</v>
      </c>
      <c r="B1506">
        <v>218</v>
      </c>
      <c r="D1506" t="s">
        <v>8220</v>
      </c>
      <c r="E1506">
        <v>3</v>
      </c>
    </row>
    <row r="1507" spans="1:5" x14ac:dyDescent="0.25">
      <c r="A1507" t="s">
        <v>8218</v>
      </c>
      <c r="B1507">
        <v>111</v>
      </c>
      <c r="D1507" t="s">
        <v>8220</v>
      </c>
      <c r="E1507">
        <v>8</v>
      </c>
    </row>
    <row r="1508" spans="1:5" x14ac:dyDescent="0.25">
      <c r="A1508" t="s">
        <v>8218</v>
      </c>
      <c r="B1508">
        <v>56</v>
      </c>
      <c r="D1508" t="s">
        <v>8220</v>
      </c>
      <c r="E1508">
        <v>3</v>
      </c>
    </row>
    <row r="1509" spans="1:5" x14ac:dyDescent="0.25">
      <c r="A1509" t="s">
        <v>8218</v>
      </c>
      <c r="B1509">
        <v>265</v>
      </c>
      <c r="D1509" t="s">
        <v>8220</v>
      </c>
      <c r="E1509">
        <v>8</v>
      </c>
    </row>
    <row r="1510" spans="1:5" x14ac:dyDescent="0.25">
      <c r="A1510" t="s">
        <v>8218</v>
      </c>
      <c r="B1510">
        <v>28</v>
      </c>
      <c r="D1510" t="s">
        <v>8220</v>
      </c>
      <c r="E1510">
        <v>1</v>
      </c>
    </row>
    <row r="1511" spans="1:5" x14ac:dyDescent="0.25">
      <c r="A1511" t="s">
        <v>8218</v>
      </c>
      <c r="B1511">
        <v>364</v>
      </c>
      <c r="D1511" t="s">
        <v>8220</v>
      </c>
      <c r="E1511">
        <v>4</v>
      </c>
    </row>
    <row r="1512" spans="1:5" x14ac:dyDescent="0.25">
      <c r="A1512" t="s">
        <v>8218</v>
      </c>
      <c r="B1512">
        <v>27</v>
      </c>
      <c r="D1512" t="s">
        <v>8220</v>
      </c>
      <c r="E1512">
        <v>8</v>
      </c>
    </row>
    <row r="1513" spans="1:5" x14ac:dyDescent="0.25">
      <c r="A1513" t="s">
        <v>8218</v>
      </c>
      <c r="B1513">
        <v>93</v>
      </c>
      <c r="D1513" t="s">
        <v>8220</v>
      </c>
      <c r="E1513">
        <v>1</v>
      </c>
    </row>
    <row r="1514" spans="1:5" x14ac:dyDescent="0.25">
      <c r="A1514" t="s">
        <v>8218</v>
      </c>
      <c r="B1514">
        <v>64</v>
      </c>
      <c r="D1514" t="s">
        <v>8220</v>
      </c>
      <c r="E1514">
        <v>5</v>
      </c>
    </row>
    <row r="1515" spans="1:5" x14ac:dyDescent="0.25">
      <c r="A1515" t="s">
        <v>8218</v>
      </c>
      <c r="B1515">
        <v>22</v>
      </c>
      <c r="D1515" t="s">
        <v>8220</v>
      </c>
      <c r="E1515">
        <v>0</v>
      </c>
    </row>
    <row r="1516" spans="1:5" x14ac:dyDescent="0.25">
      <c r="A1516" t="s">
        <v>8218</v>
      </c>
      <c r="B1516">
        <v>59</v>
      </c>
      <c r="D1516" t="s">
        <v>8220</v>
      </c>
      <c r="E1516">
        <v>0</v>
      </c>
    </row>
    <row r="1517" spans="1:5" x14ac:dyDescent="0.25">
      <c r="A1517" t="s">
        <v>8218</v>
      </c>
      <c r="B1517">
        <v>249</v>
      </c>
      <c r="D1517" t="s">
        <v>8220</v>
      </c>
      <c r="E1517">
        <v>1</v>
      </c>
    </row>
    <row r="1518" spans="1:5" x14ac:dyDescent="0.25">
      <c r="A1518" t="s">
        <v>8218</v>
      </c>
      <c r="B1518">
        <v>392</v>
      </c>
      <c r="D1518" t="s">
        <v>8220</v>
      </c>
      <c r="E1518">
        <v>0</v>
      </c>
    </row>
    <row r="1519" spans="1:5" x14ac:dyDescent="0.25">
      <c r="A1519" t="s">
        <v>8218</v>
      </c>
      <c r="B1519">
        <v>115</v>
      </c>
      <c r="D1519" t="s">
        <v>8220</v>
      </c>
      <c r="E1519">
        <v>0</v>
      </c>
    </row>
    <row r="1520" spans="1:5" x14ac:dyDescent="0.25">
      <c r="A1520" t="s">
        <v>8218</v>
      </c>
      <c r="B1520">
        <v>433</v>
      </c>
      <c r="D1520" t="s">
        <v>8220</v>
      </c>
      <c r="E1520">
        <v>6</v>
      </c>
    </row>
    <row r="1521" spans="1:5" x14ac:dyDescent="0.25">
      <c r="A1521" t="s">
        <v>8218</v>
      </c>
      <c r="B1521">
        <v>20</v>
      </c>
      <c r="D1521" t="s">
        <v>8220</v>
      </c>
      <c r="E1521">
        <v>6</v>
      </c>
    </row>
    <row r="1522" spans="1:5" x14ac:dyDescent="0.25">
      <c r="A1522" t="s">
        <v>8218</v>
      </c>
      <c r="B1522">
        <v>8</v>
      </c>
      <c r="D1522" t="s">
        <v>8220</v>
      </c>
      <c r="E1522">
        <v>14</v>
      </c>
    </row>
    <row r="1523" spans="1:5" x14ac:dyDescent="0.25">
      <c r="A1523" t="s">
        <v>8218</v>
      </c>
      <c r="B1523">
        <v>175</v>
      </c>
      <c r="D1523" t="s">
        <v>8220</v>
      </c>
      <c r="E1523">
        <v>6</v>
      </c>
    </row>
    <row r="1524" spans="1:5" x14ac:dyDescent="0.25">
      <c r="A1524" t="s">
        <v>8218</v>
      </c>
      <c r="B1524">
        <v>104</v>
      </c>
      <c r="D1524" t="s">
        <v>8220</v>
      </c>
      <c r="E1524">
        <v>33</v>
      </c>
    </row>
    <row r="1525" spans="1:5" x14ac:dyDescent="0.25">
      <c r="A1525" t="s">
        <v>8218</v>
      </c>
      <c r="B1525">
        <v>17</v>
      </c>
      <c r="D1525" t="s">
        <v>8220</v>
      </c>
      <c r="E1525">
        <v>4</v>
      </c>
    </row>
    <row r="1526" spans="1:5" x14ac:dyDescent="0.25">
      <c r="A1526" t="s">
        <v>8218</v>
      </c>
      <c r="B1526">
        <v>277</v>
      </c>
      <c r="D1526" t="s">
        <v>8220</v>
      </c>
      <c r="E1526">
        <v>1</v>
      </c>
    </row>
    <row r="1527" spans="1:5" x14ac:dyDescent="0.25">
      <c r="A1527" t="s">
        <v>8218</v>
      </c>
      <c r="B1527">
        <v>118</v>
      </c>
      <c r="D1527" t="s">
        <v>8220</v>
      </c>
      <c r="E1527">
        <v>0</v>
      </c>
    </row>
    <row r="1528" spans="1:5" x14ac:dyDescent="0.25">
      <c r="A1528" t="s">
        <v>8218</v>
      </c>
      <c r="B1528">
        <v>97</v>
      </c>
      <c r="D1528" t="s">
        <v>8220</v>
      </c>
      <c r="E1528">
        <v>6</v>
      </c>
    </row>
    <row r="1529" spans="1:5" x14ac:dyDescent="0.25">
      <c r="A1529" t="s">
        <v>8218</v>
      </c>
      <c r="B1529">
        <v>20</v>
      </c>
      <c r="D1529" t="s">
        <v>8220</v>
      </c>
      <c r="E1529">
        <v>6</v>
      </c>
    </row>
    <row r="1530" spans="1:5" x14ac:dyDescent="0.25">
      <c r="A1530" t="s">
        <v>8218</v>
      </c>
      <c r="B1530">
        <v>26</v>
      </c>
      <c r="D1530" t="s">
        <v>8220</v>
      </c>
      <c r="E1530">
        <v>1</v>
      </c>
    </row>
    <row r="1531" spans="1:5" x14ac:dyDescent="0.25">
      <c r="A1531" t="s">
        <v>8218</v>
      </c>
      <c r="B1531">
        <v>128</v>
      </c>
      <c r="D1531" t="s">
        <v>8220</v>
      </c>
      <c r="E1531">
        <v>3</v>
      </c>
    </row>
    <row r="1532" spans="1:5" x14ac:dyDescent="0.25">
      <c r="A1532" t="s">
        <v>8218</v>
      </c>
      <c r="B1532">
        <v>15</v>
      </c>
    </row>
    <row r="1533" spans="1:5" x14ac:dyDescent="0.25">
      <c r="A1533" t="s">
        <v>8218</v>
      </c>
      <c r="B1533">
        <v>25</v>
      </c>
    </row>
    <row r="1534" spans="1:5" x14ac:dyDescent="0.25">
      <c r="A1534" t="s">
        <v>8218</v>
      </c>
      <c r="B1534">
        <v>55</v>
      </c>
    </row>
    <row r="1535" spans="1:5" x14ac:dyDescent="0.25">
      <c r="A1535" t="s">
        <v>8218</v>
      </c>
      <c r="B1535">
        <v>107</v>
      </c>
    </row>
    <row r="1536" spans="1:5" x14ac:dyDescent="0.25">
      <c r="A1536" t="s">
        <v>8218</v>
      </c>
      <c r="B1536">
        <v>557</v>
      </c>
    </row>
    <row r="1537" spans="1:2" x14ac:dyDescent="0.25">
      <c r="A1537" t="s">
        <v>8218</v>
      </c>
      <c r="B1537">
        <v>40</v>
      </c>
    </row>
    <row r="1538" spans="1:2" x14ac:dyDescent="0.25">
      <c r="A1538" t="s">
        <v>8218</v>
      </c>
      <c r="B1538">
        <v>36</v>
      </c>
    </row>
    <row r="1539" spans="1:2" x14ac:dyDescent="0.25">
      <c r="A1539" t="s">
        <v>8218</v>
      </c>
      <c r="B1539">
        <v>159</v>
      </c>
    </row>
    <row r="1540" spans="1:2" x14ac:dyDescent="0.25">
      <c r="A1540" t="s">
        <v>8218</v>
      </c>
      <c r="B1540">
        <v>41</v>
      </c>
    </row>
    <row r="1541" spans="1:2" x14ac:dyDescent="0.25">
      <c r="A1541" t="s">
        <v>8218</v>
      </c>
      <c r="B1541">
        <v>226</v>
      </c>
    </row>
    <row r="1542" spans="1:2" x14ac:dyDescent="0.25">
      <c r="A1542" t="s">
        <v>8218</v>
      </c>
      <c r="B1542">
        <v>30</v>
      </c>
    </row>
    <row r="1543" spans="1:2" x14ac:dyDescent="0.25">
      <c r="A1543" t="s">
        <v>8218</v>
      </c>
      <c r="B1543">
        <v>103</v>
      </c>
    </row>
    <row r="1544" spans="1:2" x14ac:dyDescent="0.25">
      <c r="A1544" t="s">
        <v>8218</v>
      </c>
      <c r="B1544">
        <v>62</v>
      </c>
    </row>
    <row r="1545" spans="1:2" x14ac:dyDescent="0.25">
      <c r="A1545" t="s">
        <v>8218</v>
      </c>
      <c r="B1545">
        <v>6</v>
      </c>
    </row>
    <row r="1546" spans="1:2" x14ac:dyDescent="0.25">
      <c r="A1546" t="s">
        <v>8218</v>
      </c>
      <c r="B1546">
        <v>182</v>
      </c>
    </row>
    <row r="1547" spans="1:2" x14ac:dyDescent="0.25">
      <c r="A1547" t="s">
        <v>8218</v>
      </c>
      <c r="B1547">
        <v>145</v>
      </c>
    </row>
    <row r="1548" spans="1:2" x14ac:dyDescent="0.25">
      <c r="A1548" t="s">
        <v>8218</v>
      </c>
      <c r="B1548">
        <v>25</v>
      </c>
    </row>
    <row r="1549" spans="1:2" x14ac:dyDescent="0.25">
      <c r="A1549" t="s">
        <v>8218</v>
      </c>
      <c r="B1549">
        <v>320</v>
      </c>
    </row>
    <row r="1550" spans="1:2" x14ac:dyDescent="0.25">
      <c r="A1550" t="s">
        <v>8218</v>
      </c>
      <c r="B1550">
        <v>99</v>
      </c>
    </row>
    <row r="1551" spans="1:2" x14ac:dyDescent="0.25">
      <c r="A1551" t="s">
        <v>8218</v>
      </c>
      <c r="B1551">
        <v>348</v>
      </c>
    </row>
    <row r="1552" spans="1:2" x14ac:dyDescent="0.25">
      <c r="A1552" t="s">
        <v>8218</v>
      </c>
      <c r="B1552">
        <v>41</v>
      </c>
    </row>
    <row r="1553" spans="1:2" x14ac:dyDescent="0.25">
      <c r="A1553" t="s">
        <v>8218</v>
      </c>
      <c r="B1553">
        <v>29</v>
      </c>
    </row>
    <row r="1554" spans="1:2" x14ac:dyDescent="0.25">
      <c r="A1554" t="s">
        <v>8218</v>
      </c>
      <c r="B1554">
        <v>25</v>
      </c>
    </row>
    <row r="1555" spans="1:2" x14ac:dyDescent="0.25">
      <c r="A1555" t="s">
        <v>8218</v>
      </c>
      <c r="B1555">
        <v>23</v>
      </c>
    </row>
    <row r="1556" spans="1:2" x14ac:dyDescent="0.25">
      <c r="A1556" t="s">
        <v>8218</v>
      </c>
      <c r="B1556">
        <v>1260</v>
      </c>
    </row>
    <row r="1557" spans="1:2" x14ac:dyDescent="0.25">
      <c r="A1557" t="s">
        <v>8218</v>
      </c>
      <c r="B1557">
        <v>307</v>
      </c>
    </row>
    <row r="1558" spans="1:2" x14ac:dyDescent="0.25">
      <c r="A1558" t="s">
        <v>8218</v>
      </c>
      <c r="B1558">
        <v>329</v>
      </c>
    </row>
    <row r="1559" spans="1:2" x14ac:dyDescent="0.25">
      <c r="A1559" t="s">
        <v>8218</v>
      </c>
      <c r="B1559">
        <v>32</v>
      </c>
    </row>
    <row r="1560" spans="1:2" x14ac:dyDescent="0.25">
      <c r="A1560" t="s">
        <v>8218</v>
      </c>
      <c r="B1560">
        <v>27</v>
      </c>
    </row>
    <row r="1561" spans="1:2" x14ac:dyDescent="0.25">
      <c r="A1561" t="s">
        <v>8218</v>
      </c>
      <c r="B1561">
        <v>236</v>
      </c>
    </row>
    <row r="1562" spans="1:2" x14ac:dyDescent="0.25">
      <c r="A1562" t="s">
        <v>8218</v>
      </c>
      <c r="B1562">
        <v>42</v>
      </c>
    </row>
    <row r="1563" spans="1:2" x14ac:dyDescent="0.25">
      <c r="A1563" t="s">
        <v>8218</v>
      </c>
      <c r="B1563">
        <v>95</v>
      </c>
    </row>
    <row r="1564" spans="1:2" x14ac:dyDescent="0.25">
      <c r="A1564" t="s">
        <v>8218</v>
      </c>
      <c r="B1564">
        <v>37</v>
      </c>
    </row>
    <row r="1565" spans="1:2" x14ac:dyDescent="0.25">
      <c r="A1565" t="s">
        <v>8218</v>
      </c>
      <c r="B1565">
        <v>128</v>
      </c>
    </row>
    <row r="1566" spans="1:2" x14ac:dyDescent="0.25">
      <c r="A1566" t="s">
        <v>8218</v>
      </c>
      <c r="B1566">
        <v>156</v>
      </c>
    </row>
    <row r="1567" spans="1:2" x14ac:dyDescent="0.25">
      <c r="A1567" t="s">
        <v>8218</v>
      </c>
      <c r="B1567">
        <v>64</v>
      </c>
    </row>
    <row r="1568" spans="1:2" x14ac:dyDescent="0.25">
      <c r="A1568" t="s">
        <v>8218</v>
      </c>
      <c r="B1568">
        <v>58</v>
      </c>
    </row>
    <row r="1569" spans="1:2" x14ac:dyDescent="0.25">
      <c r="A1569" t="s">
        <v>8218</v>
      </c>
      <c r="B1569">
        <v>20</v>
      </c>
    </row>
    <row r="1570" spans="1:2" x14ac:dyDescent="0.25">
      <c r="A1570" t="s">
        <v>8218</v>
      </c>
      <c r="B1570">
        <v>47</v>
      </c>
    </row>
    <row r="1571" spans="1:2" x14ac:dyDescent="0.25">
      <c r="A1571" t="s">
        <v>8218</v>
      </c>
      <c r="B1571">
        <v>54</v>
      </c>
    </row>
    <row r="1572" spans="1:2" x14ac:dyDescent="0.25">
      <c r="A1572" t="s">
        <v>8218</v>
      </c>
      <c r="B1572">
        <v>9</v>
      </c>
    </row>
    <row r="1573" spans="1:2" x14ac:dyDescent="0.25">
      <c r="A1573" t="s">
        <v>8218</v>
      </c>
      <c r="B1573">
        <v>213</v>
      </c>
    </row>
    <row r="1574" spans="1:2" x14ac:dyDescent="0.25">
      <c r="A1574" t="s">
        <v>8218</v>
      </c>
      <c r="B1574">
        <v>57</v>
      </c>
    </row>
    <row r="1575" spans="1:2" x14ac:dyDescent="0.25">
      <c r="A1575" t="s">
        <v>8218</v>
      </c>
      <c r="B1575">
        <v>25</v>
      </c>
    </row>
    <row r="1576" spans="1:2" x14ac:dyDescent="0.25">
      <c r="A1576" t="s">
        <v>8218</v>
      </c>
      <c r="B1576">
        <v>104</v>
      </c>
    </row>
    <row r="1577" spans="1:2" x14ac:dyDescent="0.25">
      <c r="A1577" t="s">
        <v>8218</v>
      </c>
      <c r="B1577">
        <v>34</v>
      </c>
    </row>
    <row r="1578" spans="1:2" x14ac:dyDescent="0.25">
      <c r="A1578" t="s">
        <v>8218</v>
      </c>
      <c r="B1578">
        <v>67</v>
      </c>
    </row>
    <row r="1579" spans="1:2" x14ac:dyDescent="0.25">
      <c r="A1579" t="s">
        <v>8218</v>
      </c>
      <c r="B1579">
        <v>241</v>
      </c>
    </row>
    <row r="1580" spans="1:2" x14ac:dyDescent="0.25">
      <c r="A1580" t="s">
        <v>8218</v>
      </c>
      <c r="B1580">
        <v>123</v>
      </c>
    </row>
    <row r="1581" spans="1:2" x14ac:dyDescent="0.25">
      <c r="A1581" t="s">
        <v>8218</v>
      </c>
      <c r="B1581">
        <v>302</v>
      </c>
    </row>
    <row r="1582" spans="1:2" x14ac:dyDescent="0.25">
      <c r="A1582" t="s">
        <v>8218</v>
      </c>
      <c r="B1582">
        <v>89</v>
      </c>
    </row>
    <row r="1583" spans="1:2" x14ac:dyDescent="0.25">
      <c r="A1583" t="s">
        <v>8218</v>
      </c>
      <c r="B1583">
        <v>41</v>
      </c>
    </row>
    <row r="1584" spans="1:2" x14ac:dyDescent="0.25">
      <c r="A1584" t="s">
        <v>8218</v>
      </c>
      <c r="B1584">
        <v>69</v>
      </c>
    </row>
    <row r="1585" spans="1:2" x14ac:dyDescent="0.25">
      <c r="A1585" t="s">
        <v>8218</v>
      </c>
      <c r="B1585">
        <v>52</v>
      </c>
    </row>
    <row r="1586" spans="1:2" x14ac:dyDescent="0.25">
      <c r="A1586" t="s">
        <v>8218</v>
      </c>
      <c r="B1586">
        <v>57</v>
      </c>
    </row>
    <row r="1587" spans="1:2" x14ac:dyDescent="0.25">
      <c r="A1587" t="s">
        <v>8218</v>
      </c>
      <c r="B1587">
        <v>74</v>
      </c>
    </row>
    <row r="1588" spans="1:2" x14ac:dyDescent="0.25">
      <c r="A1588" t="s">
        <v>8218</v>
      </c>
      <c r="B1588">
        <v>63</v>
      </c>
    </row>
    <row r="1589" spans="1:2" x14ac:dyDescent="0.25">
      <c r="A1589" t="s">
        <v>8218</v>
      </c>
      <c r="B1589">
        <v>72</v>
      </c>
    </row>
    <row r="1590" spans="1:2" x14ac:dyDescent="0.25">
      <c r="A1590" t="s">
        <v>8218</v>
      </c>
      <c r="B1590">
        <v>71</v>
      </c>
    </row>
    <row r="1591" spans="1:2" x14ac:dyDescent="0.25">
      <c r="A1591" t="s">
        <v>8218</v>
      </c>
      <c r="B1591">
        <v>21</v>
      </c>
    </row>
    <row r="1592" spans="1:2" x14ac:dyDescent="0.25">
      <c r="A1592" t="s">
        <v>8218</v>
      </c>
      <c r="B1592">
        <v>930</v>
      </c>
    </row>
    <row r="1593" spans="1:2" x14ac:dyDescent="0.25">
      <c r="A1593" t="s">
        <v>8218</v>
      </c>
      <c r="B1593">
        <v>55</v>
      </c>
    </row>
    <row r="1594" spans="1:2" x14ac:dyDescent="0.25">
      <c r="A1594" t="s">
        <v>8218</v>
      </c>
      <c r="B1594">
        <v>61</v>
      </c>
    </row>
    <row r="1595" spans="1:2" x14ac:dyDescent="0.25">
      <c r="A1595" t="s">
        <v>8218</v>
      </c>
      <c r="B1595">
        <v>82</v>
      </c>
    </row>
    <row r="1596" spans="1:2" x14ac:dyDescent="0.25">
      <c r="A1596" t="s">
        <v>8218</v>
      </c>
      <c r="B1596">
        <v>71</v>
      </c>
    </row>
    <row r="1597" spans="1:2" x14ac:dyDescent="0.25">
      <c r="A1597" t="s">
        <v>8218</v>
      </c>
      <c r="B1597">
        <v>117</v>
      </c>
    </row>
    <row r="1598" spans="1:2" x14ac:dyDescent="0.25">
      <c r="A1598" t="s">
        <v>8218</v>
      </c>
      <c r="B1598">
        <v>29</v>
      </c>
    </row>
    <row r="1599" spans="1:2" x14ac:dyDescent="0.25">
      <c r="A1599" t="s">
        <v>8218</v>
      </c>
      <c r="B1599">
        <v>74</v>
      </c>
    </row>
    <row r="1600" spans="1:2" x14ac:dyDescent="0.25">
      <c r="A1600" t="s">
        <v>8218</v>
      </c>
      <c r="B1600">
        <v>23</v>
      </c>
    </row>
    <row r="1601" spans="1:2" x14ac:dyDescent="0.25">
      <c r="A1601" t="s">
        <v>8218</v>
      </c>
      <c r="B1601">
        <v>60</v>
      </c>
    </row>
    <row r="1602" spans="1:2" x14ac:dyDescent="0.25">
      <c r="A1602" t="s">
        <v>8218</v>
      </c>
      <c r="B1602">
        <v>55</v>
      </c>
    </row>
    <row r="1603" spans="1:2" x14ac:dyDescent="0.25">
      <c r="A1603" t="s">
        <v>8218</v>
      </c>
      <c r="B1603">
        <v>51</v>
      </c>
    </row>
    <row r="1604" spans="1:2" x14ac:dyDescent="0.25">
      <c r="A1604" t="s">
        <v>8218</v>
      </c>
      <c r="B1604">
        <v>78</v>
      </c>
    </row>
    <row r="1605" spans="1:2" x14ac:dyDescent="0.25">
      <c r="A1605" t="s">
        <v>8218</v>
      </c>
      <c r="B1605">
        <v>62</v>
      </c>
    </row>
    <row r="1606" spans="1:2" x14ac:dyDescent="0.25">
      <c r="A1606" t="s">
        <v>8218</v>
      </c>
      <c r="B1606">
        <v>45</v>
      </c>
    </row>
    <row r="1607" spans="1:2" x14ac:dyDescent="0.25">
      <c r="A1607" t="s">
        <v>8218</v>
      </c>
      <c r="B1607">
        <v>15</v>
      </c>
    </row>
    <row r="1608" spans="1:2" x14ac:dyDescent="0.25">
      <c r="A1608" t="s">
        <v>8218</v>
      </c>
      <c r="B1608">
        <v>151</v>
      </c>
    </row>
    <row r="1609" spans="1:2" x14ac:dyDescent="0.25">
      <c r="A1609" t="s">
        <v>8218</v>
      </c>
      <c r="B1609">
        <v>68</v>
      </c>
    </row>
    <row r="1610" spans="1:2" x14ac:dyDescent="0.25">
      <c r="A1610" t="s">
        <v>8218</v>
      </c>
      <c r="B1610">
        <v>46</v>
      </c>
    </row>
    <row r="1611" spans="1:2" x14ac:dyDescent="0.25">
      <c r="A1611" t="s">
        <v>8218</v>
      </c>
      <c r="B1611">
        <v>24</v>
      </c>
    </row>
    <row r="1612" spans="1:2" x14ac:dyDescent="0.25">
      <c r="A1612" t="s">
        <v>8218</v>
      </c>
      <c r="B1612">
        <v>70</v>
      </c>
    </row>
    <row r="1613" spans="1:2" x14ac:dyDescent="0.25">
      <c r="A1613" t="s">
        <v>8218</v>
      </c>
      <c r="B1613">
        <v>244</v>
      </c>
    </row>
    <row r="1614" spans="1:2" x14ac:dyDescent="0.25">
      <c r="A1614" t="s">
        <v>8218</v>
      </c>
      <c r="B1614">
        <v>82</v>
      </c>
    </row>
    <row r="1615" spans="1:2" x14ac:dyDescent="0.25">
      <c r="A1615" t="s">
        <v>8218</v>
      </c>
      <c r="B1615">
        <v>226</v>
      </c>
    </row>
    <row r="1616" spans="1:2" x14ac:dyDescent="0.25">
      <c r="A1616" t="s">
        <v>8218</v>
      </c>
      <c r="B1616">
        <v>60</v>
      </c>
    </row>
    <row r="1617" spans="1:2" x14ac:dyDescent="0.25">
      <c r="A1617" t="s">
        <v>8218</v>
      </c>
      <c r="B1617">
        <v>322</v>
      </c>
    </row>
    <row r="1618" spans="1:2" x14ac:dyDescent="0.25">
      <c r="A1618" t="s">
        <v>8218</v>
      </c>
      <c r="B1618">
        <v>94</v>
      </c>
    </row>
    <row r="1619" spans="1:2" x14ac:dyDescent="0.25">
      <c r="A1619" t="s">
        <v>8218</v>
      </c>
      <c r="B1619">
        <v>47</v>
      </c>
    </row>
    <row r="1620" spans="1:2" x14ac:dyDescent="0.25">
      <c r="A1620" t="s">
        <v>8218</v>
      </c>
      <c r="B1620">
        <v>115</v>
      </c>
    </row>
    <row r="1621" spans="1:2" x14ac:dyDescent="0.25">
      <c r="A1621" t="s">
        <v>8218</v>
      </c>
      <c r="B1621">
        <v>134</v>
      </c>
    </row>
    <row r="1622" spans="1:2" x14ac:dyDescent="0.25">
      <c r="A1622" t="s">
        <v>8218</v>
      </c>
      <c r="B1622">
        <v>35</v>
      </c>
    </row>
    <row r="1623" spans="1:2" x14ac:dyDescent="0.25">
      <c r="A1623" t="s">
        <v>8218</v>
      </c>
      <c r="B1623">
        <v>104</v>
      </c>
    </row>
    <row r="1624" spans="1:2" x14ac:dyDescent="0.25">
      <c r="A1624" t="s">
        <v>8218</v>
      </c>
      <c r="B1624">
        <v>184</v>
      </c>
    </row>
    <row r="1625" spans="1:2" x14ac:dyDescent="0.25">
      <c r="A1625" t="s">
        <v>8218</v>
      </c>
      <c r="B1625">
        <v>119</v>
      </c>
    </row>
    <row r="1626" spans="1:2" x14ac:dyDescent="0.25">
      <c r="A1626" t="s">
        <v>8218</v>
      </c>
      <c r="B1626">
        <v>59</v>
      </c>
    </row>
    <row r="1627" spans="1:2" x14ac:dyDescent="0.25">
      <c r="A1627" t="s">
        <v>8218</v>
      </c>
      <c r="B1627">
        <v>113</v>
      </c>
    </row>
    <row r="1628" spans="1:2" x14ac:dyDescent="0.25">
      <c r="A1628" t="s">
        <v>8218</v>
      </c>
      <c r="B1628">
        <v>84</v>
      </c>
    </row>
    <row r="1629" spans="1:2" x14ac:dyDescent="0.25">
      <c r="A1629" t="s">
        <v>8218</v>
      </c>
      <c r="B1629">
        <v>74</v>
      </c>
    </row>
    <row r="1630" spans="1:2" x14ac:dyDescent="0.25">
      <c r="A1630" t="s">
        <v>8218</v>
      </c>
      <c r="B1630">
        <v>216</v>
      </c>
    </row>
    <row r="1631" spans="1:2" x14ac:dyDescent="0.25">
      <c r="A1631" t="s">
        <v>8218</v>
      </c>
      <c r="B1631">
        <v>39</v>
      </c>
    </row>
    <row r="1632" spans="1:2" x14ac:dyDescent="0.25">
      <c r="A1632" t="s">
        <v>8218</v>
      </c>
      <c r="B1632">
        <v>21</v>
      </c>
    </row>
    <row r="1633" spans="1:2" x14ac:dyDescent="0.25">
      <c r="A1633" t="s">
        <v>8218</v>
      </c>
      <c r="B1633">
        <v>30</v>
      </c>
    </row>
    <row r="1634" spans="1:2" x14ac:dyDescent="0.25">
      <c r="A1634" t="s">
        <v>8218</v>
      </c>
      <c r="B1634">
        <v>37</v>
      </c>
    </row>
    <row r="1635" spans="1:2" x14ac:dyDescent="0.25">
      <c r="A1635" t="s">
        <v>8218</v>
      </c>
      <c r="B1635">
        <v>202</v>
      </c>
    </row>
    <row r="1636" spans="1:2" x14ac:dyDescent="0.25">
      <c r="A1636" t="s">
        <v>8218</v>
      </c>
      <c r="B1636">
        <v>37</v>
      </c>
    </row>
    <row r="1637" spans="1:2" x14ac:dyDescent="0.25">
      <c r="A1637" t="s">
        <v>8218</v>
      </c>
      <c r="B1637">
        <v>28</v>
      </c>
    </row>
    <row r="1638" spans="1:2" x14ac:dyDescent="0.25">
      <c r="A1638" t="s">
        <v>8218</v>
      </c>
      <c r="B1638">
        <v>26</v>
      </c>
    </row>
    <row r="1639" spans="1:2" x14ac:dyDescent="0.25">
      <c r="A1639" t="s">
        <v>8218</v>
      </c>
      <c r="B1639">
        <v>61</v>
      </c>
    </row>
    <row r="1640" spans="1:2" x14ac:dyDescent="0.25">
      <c r="A1640" t="s">
        <v>8218</v>
      </c>
      <c r="B1640">
        <v>115</v>
      </c>
    </row>
    <row r="1641" spans="1:2" x14ac:dyDescent="0.25">
      <c r="A1641" t="s">
        <v>8218</v>
      </c>
      <c r="B1641">
        <v>181</v>
      </c>
    </row>
    <row r="1642" spans="1:2" x14ac:dyDescent="0.25">
      <c r="A1642" t="s">
        <v>8218</v>
      </c>
      <c r="B1642">
        <v>110</v>
      </c>
    </row>
    <row r="1643" spans="1:2" x14ac:dyDescent="0.25">
      <c r="A1643" t="s">
        <v>8218</v>
      </c>
      <c r="B1643">
        <v>269</v>
      </c>
    </row>
    <row r="1644" spans="1:2" x14ac:dyDescent="0.25">
      <c r="A1644" t="s">
        <v>8218</v>
      </c>
      <c r="B1644">
        <v>79</v>
      </c>
    </row>
    <row r="1645" spans="1:2" x14ac:dyDescent="0.25">
      <c r="A1645" t="s">
        <v>8218</v>
      </c>
      <c r="B1645">
        <v>104</v>
      </c>
    </row>
    <row r="1646" spans="1:2" x14ac:dyDescent="0.25">
      <c r="A1646" t="s">
        <v>8218</v>
      </c>
      <c r="B1646">
        <v>34</v>
      </c>
    </row>
    <row r="1647" spans="1:2" x14ac:dyDescent="0.25">
      <c r="A1647" t="s">
        <v>8218</v>
      </c>
      <c r="B1647">
        <v>167</v>
      </c>
    </row>
    <row r="1648" spans="1:2" x14ac:dyDescent="0.25">
      <c r="A1648" t="s">
        <v>8218</v>
      </c>
      <c r="B1648">
        <v>183</v>
      </c>
    </row>
    <row r="1649" spans="1:2" x14ac:dyDescent="0.25">
      <c r="A1649" t="s">
        <v>8218</v>
      </c>
      <c r="B1649">
        <v>71</v>
      </c>
    </row>
    <row r="1650" spans="1:2" x14ac:dyDescent="0.25">
      <c r="A1650" t="s">
        <v>8218</v>
      </c>
      <c r="B1650">
        <v>69</v>
      </c>
    </row>
    <row r="1651" spans="1:2" x14ac:dyDescent="0.25">
      <c r="A1651" t="s">
        <v>8218</v>
      </c>
      <c r="B1651">
        <v>270</v>
      </c>
    </row>
    <row r="1652" spans="1:2" x14ac:dyDescent="0.25">
      <c r="A1652" t="s">
        <v>8218</v>
      </c>
      <c r="B1652">
        <v>193</v>
      </c>
    </row>
    <row r="1653" spans="1:2" x14ac:dyDescent="0.25">
      <c r="A1653" t="s">
        <v>8218</v>
      </c>
      <c r="B1653">
        <v>57</v>
      </c>
    </row>
    <row r="1654" spans="1:2" x14ac:dyDescent="0.25">
      <c r="A1654" t="s">
        <v>8218</v>
      </c>
      <c r="B1654">
        <v>200</v>
      </c>
    </row>
    <row r="1655" spans="1:2" x14ac:dyDescent="0.25">
      <c r="A1655" t="s">
        <v>8218</v>
      </c>
      <c r="B1655">
        <v>88</v>
      </c>
    </row>
    <row r="1656" spans="1:2" x14ac:dyDescent="0.25">
      <c r="A1656" t="s">
        <v>8218</v>
      </c>
      <c r="B1656">
        <v>213</v>
      </c>
    </row>
    <row r="1657" spans="1:2" x14ac:dyDescent="0.25">
      <c r="A1657" t="s">
        <v>8218</v>
      </c>
      <c r="B1657">
        <v>20</v>
      </c>
    </row>
    <row r="1658" spans="1:2" x14ac:dyDescent="0.25">
      <c r="A1658" t="s">
        <v>8218</v>
      </c>
      <c r="B1658">
        <v>50</v>
      </c>
    </row>
    <row r="1659" spans="1:2" x14ac:dyDescent="0.25">
      <c r="A1659" t="s">
        <v>8218</v>
      </c>
      <c r="B1659">
        <v>115</v>
      </c>
    </row>
    <row r="1660" spans="1:2" x14ac:dyDescent="0.25">
      <c r="A1660" t="s">
        <v>8218</v>
      </c>
      <c r="B1660">
        <v>186</v>
      </c>
    </row>
    <row r="1661" spans="1:2" x14ac:dyDescent="0.25">
      <c r="A1661" t="s">
        <v>8218</v>
      </c>
      <c r="B1661">
        <v>18</v>
      </c>
    </row>
    <row r="1662" spans="1:2" x14ac:dyDescent="0.25">
      <c r="A1662" t="s">
        <v>8218</v>
      </c>
      <c r="B1662">
        <v>176</v>
      </c>
    </row>
    <row r="1663" spans="1:2" x14ac:dyDescent="0.25">
      <c r="A1663" t="s">
        <v>8218</v>
      </c>
      <c r="B1663">
        <v>41</v>
      </c>
    </row>
    <row r="1664" spans="1:2" x14ac:dyDescent="0.25">
      <c r="A1664" t="s">
        <v>8218</v>
      </c>
      <c r="B1664">
        <v>75</v>
      </c>
    </row>
    <row r="1665" spans="1:2" x14ac:dyDescent="0.25">
      <c r="A1665" t="s">
        <v>8218</v>
      </c>
      <c r="B1665">
        <v>97</v>
      </c>
    </row>
    <row r="1666" spans="1:2" x14ac:dyDescent="0.25">
      <c r="A1666" t="s">
        <v>8218</v>
      </c>
      <c r="B1666">
        <v>73</v>
      </c>
    </row>
    <row r="1667" spans="1:2" x14ac:dyDescent="0.25">
      <c r="A1667" t="s">
        <v>8218</v>
      </c>
      <c r="B1667">
        <v>49</v>
      </c>
    </row>
    <row r="1668" spans="1:2" x14ac:dyDescent="0.25">
      <c r="A1668" t="s">
        <v>8218</v>
      </c>
      <c r="B1668">
        <v>134</v>
      </c>
    </row>
    <row r="1669" spans="1:2" x14ac:dyDescent="0.25">
      <c r="A1669" t="s">
        <v>8218</v>
      </c>
      <c r="B1669">
        <v>68</v>
      </c>
    </row>
    <row r="1670" spans="1:2" x14ac:dyDescent="0.25">
      <c r="A1670" t="s">
        <v>8218</v>
      </c>
      <c r="B1670">
        <v>49</v>
      </c>
    </row>
    <row r="1671" spans="1:2" x14ac:dyDescent="0.25">
      <c r="A1671" t="s">
        <v>8218</v>
      </c>
      <c r="B1671">
        <v>63</v>
      </c>
    </row>
    <row r="1672" spans="1:2" x14ac:dyDescent="0.25">
      <c r="A1672" t="s">
        <v>8218</v>
      </c>
      <c r="B1672">
        <v>163</v>
      </c>
    </row>
    <row r="1673" spans="1:2" x14ac:dyDescent="0.25">
      <c r="A1673" t="s">
        <v>8218</v>
      </c>
      <c r="B1673">
        <v>288</v>
      </c>
    </row>
    <row r="1674" spans="1:2" x14ac:dyDescent="0.25">
      <c r="A1674" t="s">
        <v>8218</v>
      </c>
      <c r="B1674">
        <v>42</v>
      </c>
    </row>
    <row r="1675" spans="1:2" x14ac:dyDescent="0.25">
      <c r="A1675" t="s">
        <v>8218</v>
      </c>
      <c r="B1675">
        <v>70</v>
      </c>
    </row>
    <row r="1676" spans="1:2" x14ac:dyDescent="0.25">
      <c r="A1676" t="s">
        <v>8218</v>
      </c>
      <c r="B1676">
        <v>30</v>
      </c>
    </row>
    <row r="1677" spans="1:2" x14ac:dyDescent="0.25">
      <c r="A1677" t="s">
        <v>8218</v>
      </c>
      <c r="B1677">
        <v>51</v>
      </c>
    </row>
    <row r="1678" spans="1:2" x14ac:dyDescent="0.25">
      <c r="A1678" t="s">
        <v>8218</v>
      </c>
      <c r="B1678">
        <v>145</v>
      </c>
    </row>
    <row r="1679" spans="1:2" x14ac:dyDescent="0.25">
      <c r="A1679" t="s">
        <v>8218</v>
      </c>
      <c r="B1679">
        <v>21</v>
      </c>
    </row>
    <row r="1680" spans="1:2" x14ac:dyDescent="0.25">
      <c r="A1680" t="s">
        <v>8218</v>
      </c>
      <c r="B1680">
        <v>286</v>
      </c>
    </row>
    <row r="1681" spans="1:2" x14ac:dyDescent="0.25">
      <c r="A1681" t="s">
        <v>8218</v>
      </c>
      <c r="B1681">
        <v>12</v>
      </c>
    </row>
    <row r="1682" spans="1:2" x14ac:dyDescent="0.25">
      <c r="A1682" t="s">
        <v>8218</v>
      </c>
      <c r="B1682">
        <v>100</v>
      </c>
    </row>
    <row r="1683" spans="1:2" x14ac:dyDescent="0.25">
      <c r="A1683" t="s">
        <v>8218</v>
      </c>
      <c r="B1683">
        <v>100</v>
      </c>
    </row>
    <row r="1684" spans="1:2" x14ac:dyDescent="0.25">
      <c r="A1684" t="s">
        <v>8218</v>
      </c>
      <c r="B1684">
        <v>34</v>
      </c>
    </row>
    <row r="1685" spans="1:2" x14ac:dyDescent="0.25">
      <c r="A1685" t="s">
        <v>8218</v>
      </c>
      <c r="B1685">
        <v>63</v>
      </c>
    </row>
    <row r="1686" spans="1:2" x14ac:dyDescent="0.25">
      <c r="A1686" t="s">
        <v>8218</v>
      </c>
      <c r="B1686">
        <v>30</v>
      </c>
    </row>
    <row r="1687" spans="1:2" x14ac:dyDescent="0.25">
      <c r="A1687" t="s">
        <v>8218</v>
      </c>
      <c r="B1687">
        <v>47</v>
      </c>
    </row>
    <row r="1688" spans="1:2" x14ac:dyDescent="0.25">
      <c r="A1688" t="s">
        <v>8218</v>
      </c>
      <c r="B1688">
        <v>237</v>
      </c>
    </row>
    <row r="1689" spans="1:2" x14ac:dyDescent="0.25">
      <c r="A1689" t="s">
        <v>8218</v>
      </c>
      <c r="B1689">
        <v>47</v>
      </c>
    </row>
    <row r="1690" spans="1:2" x14ac:dyDescent="0.25">
      <c r="A1690" t="s">
        <v>8218</v>
      </c>
      <c r="B1690">
        <v>15</v>
      </c>
    </row>
    <row r="1691" spans="1:2" x14ac:dyDescent="0.25">
      <c r="A1691" t="s">
        <v>8218</v>
      </c>
      <c r="B1691">
        <v>81</v>
      </c>
    </row>
    <row r="1692" spans="1:2" x14ac:dyDescent="0.25">
      <c r="A1692" t="s">
        <v>8218</v>
      </c>
      <c r="B1692">
        <v>122</v>
      </c>
    </row>
    <row r="1693" spans="1:2" x14ac:dyDescent="0.25">
      <c r="A1693" t="s">
        <v>8218</v>
      </c>
      <c r="B1693">
        <v>34</v>
      </c>
    </row>
    <row r="1694" spans="1:2" x14ac:dyDescent="0.25">
      <c r="A1694" t="s">
        <v>8218</v>
      </c>
      <c r="B1694">
        <v>207</v>
      </c>
    </row>
    <row r="1695" spans="1:2" x14ac:dyDescent="0.25">
      <c r="A1695" t="s">
        <v>8218</v>
      </c>
      <c r="B1695">
        <v>25</v>
      </c>
    </row>
    <row r="1696" spans="1:2" x14ac:dyDescent="0.25">
      <c r="A1696" t="s">
        <v>8218</v>
      </c>
      <c r="B1696">
        <v>72</v>
      </c>
    </row>
    <row r="1697" spans="1:2" x14ac:dyDescent="0.25">
      <c r="A1697" t="s">
        <v>8218</v>
      </c>
      <c r="B1697">
        <v>14</v>
      </c>
    </row>
    <row r="1698" spans="1:2" x14ac:dyDescent="0.25">
      <c r="A1698" t="s">
        <v>8218</v>
      </c>
      <c r="B1698">
        <v>15</v>
      </c>
    </row>
    <row r="1699" spans="1:2" x14ac:dyDescent="0.25">
      <c r="A1699" t="s">
        <v>8218</v>
      </c>
      <c r="B1699">
        <v>91</v>
      </c>
    </row>
    <row r="1700" spans="1:2" x14ac:dyDescent="0.25">
      <c r="A1700" t="s">
        <v>8218</v>
      </c>
      <c r="B1700">
        <v>24</v>
      </c>
    </row>
    <row r="1701" spans="1:2" x14ac:dyDescent="0.25">
      <c r="A1701" t="s">
        <v>8218</v>
      </c>
      <c r="B1701">
        <v>27</v>
      </c>
    </row>
    <row r="1702" spans="1:2" x14ac:dyDescent="0.25">
      <c r="A1702" t="s">
        <v>8218</v>
      </c>
      <c r="B1702">
        <v>47</v>
      </c>
    </row>
    <row r="1703" spans="1:2" x14ac:dyDescent="0.25">
      <c r="A1703" t="s">
        <v>8218</v>
      </c>
      <c r="B1703">
        <v>44</v>
      </c>
    </row>
    <row r="1704" spans="1:2" x14ac:dyDescent="0.25">
      <c r="A1704" t="s">
        <v>8218</v>
      </c>
      <c r="B1704">
        <v>72</v>
      </c>
    </row>
    <row r="1705" spans="1:2" x14ac:dyDescent="0.25">
      <c r="A1705" t="s">
        <v>8218</v>
      </c>
      <c r="B1705">
        <v>63</v>
      </c>
    </row>
    <row r="1706" spans="1:2" x14ac:dyDescent="0.25">
      <c r="A1706" t="s">
        <v>8218</v>
      </c>
      <c r="B1706">
        <v>88</v>
      </c>
    </row>
    <row r="1707" spans="1:2" x14ac:dyDescent="0.25">
      <c r="A1707" t="s">
        <v>8218</v>
      </c>
      <c r="B1707">
        <v>70</v>
      </c>
    </row>
    <row r="1708" spans="1:2" x14ac:dyDescent="0.25">
      <c r="A1708" t="s">
        <v>8218</v>
      </c>
      <c r="B1708">
        <v>50</v>
      </c>
    </row>
    <row r="1709" spans="1:2" x14ac:dyDescent="0.25">
      <c r="A1709" t="s">
        <v>8218</v>
      </c>
      <c r="B1709">
        <v>35</v>
      </c>
    </row>
    <row r="1710" spans="1:2" x14ac:dyDescent="0.25">
      <c r="A1710" t="s">
        <v>8218</v>
      </c>
      <c r="B1710">
        <v>175</v>
      </c>
    </row>
    <row r="1711" spans="1:2" x14ac:dyDescent="0.25">
      <c r="A1711" t="s">
        <v>8218</v>
      </c>
      <c r="B1711">
        <v>20</v>
      </c>
    </row>
    <row r="1712" spans="1:2" x14ac:dyDescent="0.25">
      <c r="A1712" t="s">
        <v>8218</v>
      </c>
      <c r="B1712">
        <v>54</v>
      </c>
    </row>
    <row r="1713" spans="1:2" x14ac:dyDescent="0.25">
      <c r="A1713" t="s">
        <v>8218</v>
      </c>
      <c r="B1713">
        <v>20</v>
      </c>
    </row>
    <row r="1714" spans="1:2" x14ac:dyDescent="0.25">
      <c r="A1714" t="s">
        <v>8218</v>
      </c>
      <c r="B1714">
        <v>57</v>
      </c>
    </row>
    <row r="1715" spans="1:2" x14ac:dyDescent="0.25">
      <c r="A1715" t="s">
        <v>8218</v>
      </c>
      <c r="B1715">
        <v>31</v>
      </c>
    </row>
    <row r="1716" spans="1:2" x14ac:dyDescent="0.25">
      <c r="A1716" t="s">
        <v>8218</v>
      </c>
      <c r="B1716">
        <v>31</v>
      </c>
    </row>
    <row r="1717" spans="1:2" x14ac:dyDescent="0.25">
      <c r="A1717" t="s">
        <v>8218</v>
      </c>
      <c r="B1717">
        <v>45</v>
      </c>
    </row>
    <row r="1718" spans="1:2" x14ac:dyDescent="0.25">
      <c r="A1718" t="s">
        <v>8218</v>
      </c>
      <c r="B1718">
        <v>41</v>
      </c>
    </row>
    <row r="1719" spans="1:2" x14ac:dyDescent="0.25">
      <c r="A1719" t="s">
        <v>8218</v>
      </c>
      <c r="B1719">
        <v>29</v>
      </c>
    </row>
    <row r="1720" spans="1:2" x14ac:dyDescent="0.25">
      <c r="A1720" t="s">
        <v>8218</v>
      </c>
      <c r="B1720">
        <v>58</v>
      </c>
    </row>
    <row r="1721" spans="1:2" x14ac:dyDescent="0.25">
      <c r="A1721" t="s">
        <v>8218</v>
      </c>
      <c r="B1721">
        <v>89</v>
      </c>
    </row>
    <row r="1722" spans="1:2" x14ac:dyDescent="0.25">
      <c r="A1722" t="s">
        <v>8218</v>
      </c>
      <c r="B1722">
        <v>125</v>
      </c>
    </row>
    <row r="1723" spans="1:2" x14ac:dyDescent="0.25">
      <c r="A1723" t="s">
        <v>8218</v>
      </c>
      <c r="B1723">
        <v>18</v>
      </c>
    </row>
    <row r="1724" spans="1:2" x14ac:dyDescent="0.25">
      <c r="A1724" t="s">
        <v>8218</v>
      </c>
      <c r="B1724">
        <v>32</v>
      </c>
    </row>
    <row r="1725" spans="1:2" x14ac:dyDescent="0.25">
      <c r="A1725" t="s">
        <v>8218</v>
      </c>
      <c r="B1725">
        <v>16</v>
      </c>
    </row>
    <row r="1726" spans="1:2" x14ac:dyDescent="0.25">
      <c r="A1726" t="s">
        <v>8218</v>
      </c>
      <c r="B1726">
        <v>38</v>
      </c>
    </row>
    <row r="1727" spans="1:2" x14ac:dyDescent="0.25">
      <c r="A1727" t="s">
        <v>8218</v>
      </c>
      <c r="B1727">
        <v>15</v>
      </c>
    </row>
    <row r="1728" spans="1:2" x14ac:dyDescent="0.25">
      <c r="A1728" t="s">
        <v>8218</v>
      </c>
      <c r="B1728">
        <v>23</v>
      </c>
    </row>
    <row r="1729" spans="1:2" x14ac:dyDescent="0.25">
      <c r="A1729" t="s">
        <v>8218</v>
      </c>
      <c r="B1729">
        <v>49</v>
      </c>
    </row>
    <row r="1730" spans="1:2" x14ac:dyDescent="0.25">
      <c r="A1730" t="s">
        <v>8218</v>
      </c>
      <c r="B1730">
        <v>10</v>
      </c>
    </row>
    <row r="1731" spans="1:2" x14ac:dyDescent="0.25">
      <c r="A1731" t="s">
        <v>8218</v>
      </c>
      <c r="B1731">
        <v>15</v>
      </c>
    </row>
    <row r="1732" spans="1:2" x14ac:dyDescent="0.25">
      <c r="A1732" t="s">
        <v>8218</v>
      </c>
      <c r="B1732">
        <v>57</v>
      </c>
    </row>
    <row r="1733" spans="1:2" x14ac:dyDescent="0.25">
      <c r="A1733" t="s">
        <v>8218</v>
      </c>
      <c r="B1733">
        <v>33</v>
      </c>
    </row>
    <row r="1734" spans="1:2" x14ac:dyDescent="0.25">
      <c r="A1734" t="s">
        <v>8218</v>
      </c>
      <c r="B1734">
        <v>9</v>
      </c>
    </row>
    <row r="1735" spans="1:2" x14ac:dyDescent="0.25">
      <c r="A1735" t="s">
        <v>8218</v>
      </c>
      <c r="B1735">
        <v>26</v>
      </c>
    </row>
    <row r="1736" spans="1:2" x14ac:dyDescent="0.25">
      <c r="A1736" t="s">
        <v>8218</v>
      </c>
      <c r="B1736">
        <v>69</v>
      </c>
    </row>
    <row r="1737" spans="1:2" x14ac:dyDescent="0.25">
      <c r="A1737" t="s">
        <v>8218</v>
      </c>
      <c r="B1737">
        <v>65</v>
      </c>
    </row>
    <row r="1738" spans="1:2" x14ac:dyDescent="0.25">
      <c r="A1738" t="s">
        <v>8218</v>
      </c>
      <c r="B1738">
        <v>83</v>
      </c>
    </row>
    <row r="1739" spans="1:2" x14ac:dyDescent="0.25">
      <c r="A1739" t="s">
        <v>8218</v>
      </c>
      <c r="B1739">
        <v>111</v>
      </c>
    </row>
    <row r="1740" spans="1:2" x14ac:dyDescent="0.25">
      <c r="A1740" t="s">
        <v>8218</v>
      </c>
      <c r="B1740">
        <v>46</v>
      </c>
    </row>
    <row r="1741" spans="1:2" x14ac:dyDescent="0.25">
      <c r="A1741" t="s">
        <v>8218</v>
      </c>
      <c r="B1741">
        <v>63</v>
      </c>
    </row>
    <row r="1742" spans="1:2" x14ac:dyDescent="0.25">
      <c r="A1742" t="s">
        <v>8218</v>
      </c>
      <c r="B1742">
        <v>9</v>
      </c>
    </row>
    <row r="1743" spans="1:2" x14ac:dyDescent="0.25">
      <c r="A1743" t="s">
        <v>8218</v>
      </c>
      <c r="B1743">
        <v>34</v>
      </c>
    </row>
    <row r="1744" spans="1:2" x14ac:dyDescent="0.25">
      <c r="A1744" t="s">
        <v>8218</v>
      </c>
      <c r="B1744">
        <v>112</v>
      </c>
    </row>
    <row r="1745" spans="1:2" x14ac:dyDescent="0.25">
      <c r="A1745" t="s">
        <v>8218</v>
      </c>
      <c r="B1745">
        <v>47</v>
      </c>
    </row>
    <row r="1746" spans="1:2" x14ac:dyDescent="0.25">
      <c r="A1746" t="s">
        <v>8218</v>
      </c>
      <c r="B1746">
        <v>38</v>
      </c>
    </row>
    <row r="1747" spans="1:2" x14ac:dyDescent="0.25">
      <c r="A1747" t="s">
        <v>8218</v>
      </c>
      <c r="B1747">
        <v>28</v>
      </c>
    </row>
    <row r="1748" spans="1:2" x14ac:dyDescent="0.25">
      <c r="A1748" t="s">
        <v>8218</v>
      </c>
      <c r="B1748">
        <v>78</v>
      </c>
    </row>
    <row r="1749" spans="1:2" x14ac:dyDescent="0.25">
      <c r="A1749" t="s">
        <v>8218</v>
      </c>
      <c r="B1749">
        <v>23</v>
      </c>
    </row>
    <row r="1750" spans="1:2" x14ac:dyDescent="0.25">
      <c r="A1750" t="s">
        <v>8218</v>
      </c>
      <c r="B1750">
        <v>40</v>
      </c>
    </row>
    <row r="1751" spans="1:2" x14ac:dyDescent="0.25">
      <c r="A1751" t="s">
        <v>8218</v>
      </c>
      <c r="B1751">
        <v>13</v>
      </c>
    </row>
    <row r="1752" spans="1:2" x14ac:dyDescent="0.25">
      <c r="A1752" t="s">
        <v>8218</v>
      </c>
      <c r="B1752">
        <v>18</v>
      </c>
    </row>
    <row r="1753" spans="1:2" x14ac:dyDescent="0.25">
      <c r="A1753" t="s">
        <v>8218</v>
      </c>
      <c r="B1753">
        <v>22</v>
      </c>
    </row>
    <row r="1754" spans="1:2" x14ac:dyDescent="0.25">
      <c r="A1754" t="s">
        <v>8218</v>
      </c>
      <c r="B1754">
        <v>79</v>
      </c>
    </row>
    <row r="1755" spans="1:2" x14ac:dyDescent="0.25">
      <c r="A1755" t="s">
        <v>8218</v>
      </c>
      <c r="B1755">
        <v>14</v>
      </c>
    </row>
    <row r="1756" spans="1:2" x14ac:dyDescent="0.25">
      <c r="A1756" t="s">
        <v>8218</v>
      </c>
      <c r="B1756">
        <v>51</v>
      </c>
    </row>
    <row r="1757" spans="1:2" x14ac:dyDescent="0.25">
      <c r="A1757" t="s">
        <v>8218</v>
      </c>
      <c r="B1757">
        <v>54</v>
      </c>
    </row>
    <row r="1758" spans="1:2" x14ac:dyDescent="0.25">
      <c r="A1758" t="s">
        <v>8218</v>
      </c>
      <c r="B1758">
        <v>70</v>
      </c>
    </row>
    <row r="1759" spans="1:2" x14ac:dyDescent="0.25">
      <c r="A1759" t="s">
        <v>8218</v>
      </c>
      <c r="B1759">
        <v>44</v>
      </c>
    </row>
    <row r="1760" spans="1:2" x14ac:dyDescent="0.25">
      <c r="A1760" t="s">
        <v>8218</v>
      </c>
      <c r="B1760">
        <v>55</v>
      </c>
    </row>
    <row r="1761" spans="1:2" x14ac:dyDescent="0.25">
      <c r="A1761" t="s">
        <v>8218</v>
      </c>
      <c r="B1761">
        <v>15</v>
      </c>
    </row>
    <row r="1762" spans="1:2" x14ac:dyDescent="0.25">
      <c r="A1762" t="s">
        <v>8218</v>
      </c>
      <c r="B1762">
        <v>27</v>
      </c>
    </row>
    <row r="1763" spans="1:2" x14ac:dyDescent="0.25">
      <c r="A1763" t="s">
        <v>8218</v>
      </c>
      <c r="B1763">
        <v>21</v>
      </c>
    </row>
    <row r="1764" spans="1:2" x14ac:dyDescent="0.25">
      <c r="A1764" t="s">
        <v>8218</v>
      </c>
      <c r="B1764">
        <v>162</v>
      </c>
    </row>
    <row r="1765" spans="1:2" x14ac:dyDescent="0.25">
      <c r="A1765" t="s">
        <v>8218</v>
      </c>
      <c r="B1765">
        <v>23</v>
      </c>
    </row>
    <row r="1766" spans="1:2" x14ac:dyDescent="0.25">
      <c r="A1766" t="s">
        <v>8218</v>
      </c>
      <c r="B1766">
        <v>72</v>
      </c>
    </row>
    <row r="1767" spans="1:2" x14ac:dyDescent="0.25">
      <c r="A1767" t="s">
        <v>8218</v>
      </c>
      <c r="B1767">
        <v>68</v>
      </c>
    </row>
    <row r="1768" spans="1:2" x14ac:dyDescent="0.25">
      <c r="A1768" t="s">
        <v>8218</v>
      </c>
      <c r="B1768">
        <v>20</v>
      </c>
    </row>
    <row r="1769" spans="1:2" x14ac:dyDescent="0.25">
      <c r="A1769" t="s">
        <v>8218</v>
      </c>
      <c r="B1769">
        <v>26</v>
      </c>
    </row>
    <row r="1770" spans="1:2" x14ac:dyDescent="0.25">
      <c r="A1770" t="s">
        <v>8218</v>
      </c>
      <c r="B1770">
        <v>72</v>
      </c>
    </row>
    <row r="1771" spans="1:2" x14ac:dyDescent="0.25">
      <c r="A1771" t="s">
        <v>8218</v>
      </c>
      <c r="B1771">
        <v>3</v>
      </c>
    </row>
    <row r="1772" spans="1:2" x14ac:dyDescent="0.25">
      <c r="A1772" t="s">
        <v>8218</v>
      </c>
      <c r="B1772">
        <v>18</v>
      </c>
    </row>
    <row r="1773" spans="1:2" x14ac:dyDescent="0.25">
      <c r="A1773" t="s">
        <v>8218</v>
      </c>
      <c r="B1773">
        <v>30</v>
      </c>
    </row>
    <row r="1774" spans="1:2" x14ac:dyDescent="0.25">
      <c r="A1774" t="s">
        <v>8218</v>
      </c>
      <c r="B1774">
        <v>23</v>
      </c>
    </row>
    <row r="1775" spans="1:2" x14ac:dyDescent="0.25">
      <c r="A1775" t="s">
        <v>8218</v>
      </c>
      <c r="B1775">
        <v>54</v>
      </c>
    </row>
    <row r="1776" spans="1:2" x14ac:dyDescent="0.25">
      <c r="A1776" t="s">
        <v>8218</v>
      </c>
      <c r="B1776">
        <v>26</v>
      </c>
    </row>
    <row r="1777" spans="1:2" x14ac:dyDescent="0.25">
      <c r="A1777" t="s">
        <v>8218</v>
      </c>
      <c r="B1777">
        <v>9</v>
      </c>
    </row>
    <row r="1778" spans="1:2" x14ac:dyDescent="0.25">
      <c r="A1778" t="s">
        <v>8218</v>
      </c>
      <c r="B1778">
        <v>27</v>
      </c>
    </row>
    <row r="1779" spans="1:2" x14ac:dyDescent="0.25">
      <c r="A1779" t="s">
        <v>8218</v>
      </c>
      <c r="B1779">
        <v>30</v>
      </c>
    </row>
    <row r="1780" spans="1:2" x14ac:dyDescent="0.25">
      <c r="A1780" t="s">
        <v>8218</v>
      </c>
      <c r="B1780">
        <v>52</v>
      </c>
    </row>
    <row r="1781" spans="1:2" x14ac:dyDescent="0.25">
      <c r="A1781" t="s">
        <v>8218</v>
      </c>
      <c r="B1781">
        <v>17</v>
      </c>
    </row>
    <row r="1782" spans="1:2" x14ac:dyDescent="0.25">
      <c r="A1782" t="s">
        <v>8218</v>
      </c>
      <c r="B1782">
        <v>19</v>
      </c>
    </row>
    <row r="1783" spans="1:2" x14ac:dyDescent="0.25">
      <c r="A1783" t="s">
        <v>8218</v>
      </c>
      <c r="B1783">
        <v>77</v>
      </c>
    </row>
    <row r="1784" spans="1:2" x14ac:dyDescent="0.25">
      <c r="A1784" t="s">
        <v>8218</v>
      </c>
      <c r="B1784">
        <v>21</v>
      </c>
    </row>
    <row r="1785" spans="1:2" x14ac:dyDescent="0.25">
      <c r="A1785" t="s">
        <v>8218</v>
      </c>
      <c r="B1785">
        <v>38</v>
      </c>
    </row>
    <row r="1786" spans="1:2" x14ac:dyDescent="0.25">
      <c r="A1786" t="s">
        <v>8218</v>
      </c>
      <c r="B1786">
        <v>28</v>
      </c>
    </row>
    <row r="1787" spans="1:2" x14ac:dyDescent="0.25">
      <c r="A1787" t="s">
        <v>8218</v>
      </c>
      <c r="B1787">
        <v>48</v>
      </c>
    </row>
    <row r="1788" spans="1:2" x14ac:dyDescent="0.25">
      <c r="A1788" t="s">
        <v>8218</v>
      </c>
      <c r="B1788">
        <v>46</v>
      </c>
    </row>
    <row r="1789" spans="1:2" x14ac:dyDescent="0.25">
      <c r="A1789" t="s">
        <v>8218</v>
      </c>
      <c r="B1789">
        <v>30</v>
      </c>
    </row>
    <row r="1790" spans="1:2" x14ac:dyDescent="0.25">
      <c r="A1790" t="s">
        <v>8218</v>
      </c>
      <c r="B1790">
        <v>64</v>
      </c>
    </row>
    <row r="1791" spans="1:2" x14ac:dyDescent="0.25">
      <c r="A1791" t="s">
        <v>8218</v>
      </c>
      <c r="B1791">
        <v>15</v>
      </c>
    </row>
    <row r="1792" spans="1:2" x14ac:dyDescent="0.25">
      <c r="A1792" t="s">
        <v>8218</v>
      </c>
      <c r="B1792">
        <v>41</v>
      </c>
    </row>
    <row r="1793" spans="1:2" x14ac:dyDescent="0.25">
      <c r="A1793" t="s">
        <v>8218</v>
      </c>
      <c r="B1793">
        <v>35</v>
      </c>
    </row>
    <row r="1794" spans="1:2" x14ac:dyDescent="0.25">
      <c r="A1794" t="s">
        <v>8218</v>
      </c>
      <c r="B1794">
        <v>45</v>
      </c>
    </row>
    <row r="1795" spans="1:2" x14ac:dyDescent="0.25">
      <c r="A1795" t="s">
        <v>8218</v>
      </c>
      <c r="B1795">
        <v>62</v>
      </c>
    </row>
    <row r="1796" spans="1:2" x14ac:dyDescent="0.25">
      <c r="A1796" t="s">
        <v>8218</v>
      </c>
      <c r="B1796">
        <v>22</v>
      </c>
    </row>
    <row r="1797" spans="1:2" x14ac:dyDescent="0.25">
      <c r="A1797" t="s">
        <v>8218</v>
      </c>
      <c r="B1797">
        <v>18</v>
      </c>
    </row>
    <row r="1798" spans="1:2" x14ac:dyDescent="0.25">
      <c r="A1798" t="s">
        <v>8218</v>
      </c>
      <c r="B1798">
        <v>12</v>
      </c>
    </row>
    <row r="1799" spans="1:2" x14ac:dyDescent="0.25">
      <c r="A1799" t="s">
        <v>8218</v>
      </c>
      <c r="B1799">
        <v>44</v>
      </c>
    </row>
    <row r="1800" spans="1:2" x14ac:dyDescent="0.25">
      <c r="A1800" t="s">
        <v>8218</v>
      </c>
      <c r="B1800">
        <v>27</v>
      </c>
    </row>
    <row r="1801" spans="1:2" x14ac:dyDescent="0.25">
      <c r="A1801" t="s">
        <v>8218</v>
      </c>
      <c r="B1801">
        <v>38</v>
      </c>
    </row>
    <row r="1802" spans="1:2" x14ac:dyDescent="0.25">
      <c r="A1802" t="s">
        <v>8218</v>
      </c>
      <c r="B1802">
        <v>28</v>
      </c>
    </row>
    <row r="1803" spans="1:2" x14ac:dyDescent="0.25">
      <c r="A1803" t="s">
        <v>8218</v>
      </c>
      <c r="B1803">
        <v>24</v>
      </c>
    </row>
    <row r="1804" spans="1:2" x14ac:dyDescent="0.25">
      <c r="A1804" t="s">
        <v>8218</v>
      </c>
      <c r="B1804">
        <v>65</v>
      </c>
    </row>
    <row r="1805" spans="1:2" x14ac:dyDescent="0.25">
      <c r="A1805" t="s">
        <v>8218</v>
      </c>
      <c r="B1805">
        <v>46</v>
      </c>
    </row>
    <row r="1806" spans="1:2" x14ac:dyDescent="0.25">
      <c r="A1806" t="s">
        <v>8218</v>
      </c>
      <c r="B1806">
        <v>85</v>
      </c>
    </row>
    <row r="1807" spans="1:2" x14ac:dyDescent="0.25">
      <c r="A1807" t="s">
        <v>8218</v>
      </c>
      <c r="B1807">
        <v>66</v>
      </c>
    </row>
    <row r="1808" spans="1:2" x14ac:dyDescent="0.25">
      <c r="A1808" t="s">
        <v>8218</v>
      </c>
      <c r="B1808">
        <v>165</v>
      </c>
    </row>
    <row r="1809" spans="1:2" x14ac:dyDescent="0.25">
      <c r="A1809" t="s">
        <v>8218</v>
      </c>
      <c r="B1809">
        <v>17</v>
      </c>
    </row>
    <row r="1810" spans="1:2" x14ac:dyDescent="0.25">
      <c r="A1810" t="s">
        <v>8218</v>
      </c>
      <c r="B1810">
        <v>3</v>
      </c>
    </row>
    <row r="1811" spans="1:2" x14ac:dyDescent="0.25">
      <c r="A1811" t="s">
        <v>8218</v>
      </c>
      <c r="B1811">
        <v>17</v>
      </c>
    </row>
    <row r="1812" spans="1:2" x14ac:dyDescent="0.25">
      <c r="A1812" t="s">
        <v>8218</v>
      </c>
      <c r="B1812">
        <v>91</v>
      </c>
    </row>
    <row r="1813" spans="1:2" x14ac:dyDescent="0.25">
      <c r="A1813" t="s">
        <v>8218</v>
      </c>
      <c r="B1813">
        <v>67</v>
      </c>
    </row>
    <row r="1814" spans="1:2" x14ac:dyDescent="0.25">
      <c r="A1814" t="s">
        <v>8218</v>
      </c>
      <c r="B1814">
        <v>18</v>
      </c>
    </row>
    <row r="1815" spans="1:2" x14ac:dyDescent="0.25">
      <c r="A1815" t="s">
        <v>8218</v>
      </c>
      <c r="B1815">
        <v>21</v>
      </c>
    </row>
    <row r="1816" spans="1:2" x14ac:dyDescent="0.25">
      <c r="A1816" t="s">
        <v>8218</v>
      </c>
      <c r="B1816">
        <v>40</v>
      </c>
    </row>
    <row r="1817" spans="1:2" x14ac:dyDescent="0.25">
      <c r="A1817" t="s">
        <v>8218</v>
      </c>
      <c r="B1817">
        <v>78</v>
      </c>
    </row>
    <row r="1818" spans="1:2" x14ac:dyDescent="0.25">
      <c r="A1818" t="s">
        <v>8218</v>
      </c>
      <c r="B1818">
        <v>26</v>
      </c>
    </row>
    <row r="1819" spans="1:2" x14ac:dyDescent="0.25">
      <c r="A1819" t="s">
        <v>8218</v>
      </c>
      <c r="B1819">
        <v>14</v>
      </c>
    </row>
    <row r="1820" spans="1:2" x14ac:dyDescent="0.25">
      <c r="A1820" t="s">
        <v>8218</v>
      </c>
      <c r="B1820">
        <v>44</v>
      </c>
    </row>
    <row r="1821" spans="1:2" x14ac:dyDescent="0.25">
      <c r="A1821" t="s">
        <v>8218</v>
      </c>
      <c r="B1821">
        <v>9</v>
      </c>
    </row>
    <row r="1822" spans="1:2" x14ac:dyDescent="0.25">
      <c r="A1822" t="s">
        <v>8218</v>
      </c>
      <c r="B1822">
        <v>30</v>
      </c>
    </row>
    <row r="1823" spans="1:2" x14ac:dyDescent="0.25">
      <c r="A1823" t="s">
        <v>8218</v>
      </c>
      <c r="B1823">
        <v>45</v>
      </c>
    </row>
    <row r="1824" spans="1:2" x14ac:dyDescent="0.25">
      <c r="A1824" t="s">
        <v>8218</v>
      </c>
      <c r="B1824">
        <v>56</v>
      </c>
    </row>
    <row r="1825" spans="1:2" x14ac:dyDescent="0.25">
      <c r="A1825" t="s">
        <v>8218</v>
      </c>
      <c r="B1825">
        <v>46</v>
      </c>
    </row>
    <row r="1826" spans="1:2" x14ac:dyDescent="0.25">
      <c r="A1826" t="s">
        <v>8218</v>
      </c>
      <c r="B1826">
        <v>34</v>
      </c>
    </row>
    <row r="1827" spans="1:2" x14ac:dyDescent="0.25">
      <c r="A1827" t="s">
        <v>8218</v>
      </c>
      <c r="B1827">
        <v>98</v>
      </c>
    </row>
    <row r="1828" spans="1:2" x14ac:dyDescent="0.25">
      <c r="A1828" t="s">
        <v>8218</v>
      </c>
      <c r="B1828">
        <v>46</v>
      </c>
    </row>
    <row r="1829" spans="1:2" x14ac:dyDescent="0.25">
      <c r="A1829" t="s">
        <v>8218</v>
      </c>
      <c r="B1829">
        <v>10</v>
      </c>
    </row>
    <row r="1830" spans="1:2" x14ac:dyDescent="0.25">
      <c r="A1830" t="s">
        <v>8218</v>
      </c>
      <c r="B1830">
        <v>76</v>
      </c>
    </row>
    <row r="1831" spans="1:2" x14ac:dyDescent="0.25">
      <c r="A1831" t="s">
        <v>8218</v>
      </c>
      <c r="B1831">
        <v>104</v>
      </c>
    </row>
    <row r="1832" spans="1:2" x14ac:dyDescent="0.25">
      <c r="A1832" t="s">
        <v>8218</v>
      </c>
      <c r="B1832">
        <v>87</v>
      </c>
    </row>
    <row r="1833" spans="1:2" x14ac:dyDescent="0.25">
      <c r="A1833" t="s">
        <v>8218</v>
      </c>
      <c r="B1833">
        <v>29</v>
      </c>
    </row>
    <row r="1834" spans="1:2" x14ac:dyDescent="0.25">
      <c r="A1834" t="s">
        <v>8218</v>
      </c>
      <c r="B1834">
        <v>51</v>
      </c>
    </row>
    <row r="1835" spans="1:2" x14ac:dyDescent="0.25">
      <c r="A1835" t="s">
        <v>8218</v>
      </c>
      <c r="B1835">
        <v>12</v>
      </c>
    </row>
    <row r="1836" spans="1:2" x14ac:dyDescent="0.25">
      <c r="A1836" t="s">
        <v>8218</v>
      </c>
      <c r="B1836">
        <v>72</v>
      </c>
    </row>
    <row r="1837" spans="1:2" x14ac:dyDescent="0.25">
      <c r="A1837" t="s">
        <v>8218</v>
      </c>
      <c r="B1837">
        <v>21</v>
      </c>
    </row>
    <row r="1838" spans="1:2" x14ac:dyDescent="0.25">
      <c r="A1838" t="s">
        <v>8218</v>
      </c>
      <c r="B1838">
        <v>42</v>
      </c>
    </row>
    <row r="1839" spans="1:2" x14ac:dyDescent="0.25">
      <c r="A1839" t="s">
        <v>8218</v>
      </c>
      <c r="B1839">
        <v>71</v>
      </c>
    </row>
    <row r="1840" spans="1:2" x14ac:dyDescent="0.25">
      <c r="A1840" t="s">
        <v>8218</v>
      </c>
      <c r="B1840">
        <v>168</v>
      </c>
    </row>
    <row r="1841" spans="1:2" x14ac:dyDescent="0.25">
      <c r="A1841" t="s">
        <v>8218</v>
      </c>
      <c r="B1841">
        <v>19</v>
      </c>
    </row>
    <row r="1842" spans="1:2" x14ac:dyDescent="0.25">
      <c r="A1842" t="s">
        <v>8218</v>
      </c>
      <c r="B1842">
        <v>37</v>
      </c>
    </row>
    <row r="1843" spans="1:2" x14ac:dyDescent="0.25">
      <c r="A1843" t="s">
        <v>8218</v>
      </c>
      <c r="B1843">
        <v>36</v>
      </c>
    </row>
    <row r="1844" spans="1:2" x14ac:dyDescent="0.25">
      <c r="A1844" t="s">
        <v>8218</v>
      </c>
      <c r="B1844">
        <v>14</v>
      </c>
    </row>
    <row r="1845" spans="1:2" x14ac:dyDescent="0.25">
      <c r="A1845" t="s">
        <v>8218</v>
      </c>
      <c r="B1845">
        <v>18</v>
      </c>
    </row>
    <row r="1846" spans="1:2" x14ac:dyDescent="0.25">
      <c r="A1846" t="s">
        <v>8218</v>
      </c>
      <c r="B1846">
        <v>82</v>
      </c>
    </row>
    <row r="1847" spans="1:2" x14ac:dyDescent="0.25">
      <c r="A1847" t="s">
        <v>8218</v>
      </c>
      <c r="B1847">
        <v>43</v>
      </c>
    </row>
    <row r="1848" spans="1:2" x14ac:dyDescent="0.25">
      <c r="A1848" t="s">
        <v>8218</v>
      </c>
      <c r="B1848">
        <v>8</v>
      </c>
    </row>
    <row r="1849" spans="1:2" x14ac:dyDescent="0.25">
      <c r="A1849" t="s">
        <v>8218</v>
      </c>
      <c r="B1849">
        <v>45</v>
      </c>
    </row>
    <row r="1850" spans="1:2" x14ac:dyDescent="0.25">
      <c r="A1850" t="s">
        <v>8218</v>
      </c>
      <c r="B1850">
        <v>20</v>
      </c>
    </row>
    <row r="1851" spans="1:2" x14ac:dyDescent="0.25">
      <c r="A1851" t="s">
        <v>8218</v>
      </c>
      <c r="B1851">
        <v>31</v>
      </c>
    </row>
    <row r="1852" spans="1:2" x14ac:dyDescent="0.25">
      <c r="A1852" t="s">
        <v>8218</v>
      </c>
      <c r="B1852">
        <v>25</v>
      </c>
    </row>
    <row r="1853" spans="1:2" x14ac:dyDescent="0.25">
      <c r="A1853" t="s">
        <v>8218</v>
      </c>
      <c r="B1853">
        <v>14</v>
      </c>
    </row>
    <row r="1854" spans="1:2" x14ac:dyDescent="0.25">
      <c r="A1854" t="s">
        <v>8218</v>
      </c>
      <c r="B1854">
        <v>45</v>
      </c>
    </row>
    <row r="1855" spans="1:2" x14ac:dyDescent="0.25">
      <c r="A1855" t="s">
        <v>8218</v>
      </c>
      <c r="B1855">
        <v>20</v>
      </c>
    </row>
    <row r="1856" spans="1:2" x14ac:dyDescent="0.25">
      <c r="A1856" t="s">
        <v>8218</v>
      </c>
      <c r="B1856">
        <v>39</v>
      </c>
    </row>
    <row r="1857" spans="1:2" x14ac:dyDescent="0.25">
      <c r="A1857" t="s">
        <v>8218</v>
      </c>
      <c r="B1857">
        <v>16</v>
      </c>
    </row>
    <row r="1858" spans="1:2" x14ac:dyDescent="0.25">
      <c r="A1858" t="s">
        <v>8218</v>
      </c>
      <c r="B1858">
        <v>37</v>
      </c>
    </row>
    <row r="1859" spans="1:2" x14ac:dyDescent="0.25">
      <c r="A1859" t="s">
        <v>8218</v>
      </c>
      <c r="B1859">
        <v>14</v>
      </c>
    </row>
    <row r="1860" spans="1:2" x14ac:dyDescent="0.25">
      <c r="A1860" t="s">
        <v>8218</v>
      </c>
      <c r="B1860">
        <v>21</v>
      </c>
    </row>
    <row r="1861" spans="1:2" x14ac:dyDescent="0.25">
      <c r="A1861" t="s">
        <v>8218</v>
      </c>
      <c r="B1861">
        <v>69</v>
      </c>
    </row>
    <row r="1862" spans="1:2" x14ac:dyDescent="0.25">
      <c r="A1862" t="s">
        <v>8218</v>
      </c>
      <c r="B1862">
        <v>16</v>
      </c>
    </row>
    <row r="1863" spans="1:2" x14ac:dyDescent="0.25">
      <c r="A1863" t="s">
        <v>8218</v>
      </c>
      <c r="B1863">
        <v>55</v>
      </c>
    </row>
    <row r="1864" spans="1:2" x14ac:dyDescent="0.25">
      <c r="A1864" t="s">
        <v>8218</v>
      </c>
      <c r="B1864">
        <v>27</v>
      </c>
    </row>
    <row r="1865" spans="1:2" x14ac:dyDescent="0.25">
      <c r="A1865" t="s">
        <v>8218</v>
      </c>
      <c r="B1865">
        <v>36</v>
      </c>
    </row>
    <row r="1866" spans="1:2" x14ac:dyDescent="0.25">
      <c r="A1866" t="s">
        <v>8218</v>
      </c>
      <c r="B1866">
        <v>19</v>
      </c>
    </row>
    <row r="1867" spans="1:2" x14ac:dyDescent="0.25">
      <c r="A1867" t="s">
        <v>8218</v>
      </c>
      <c r="B1867">
        <v>12</v>
      </c>
    </row>
    <row r="1868" spans="1:2" x14ac:dyDescent="0.25">
      <c r="A1868" t="s">
        <v>8218</v>
      </c>
      <c r="B1868">
        <v>17</v>
      </c>
    </row>
    <row r="1869" spans="1:2" x14ac:dyDescent="0.25">
      <c r="A1869" t="s">
        <v>8218</v>
      </c>
      <c r="B1869">
        <v>114</v>
      </c>
    </row>
    <row r="1870" spans="1:2" x14ac:dyDescent="0.25">
      <c r="A1870" t="s">
        <v>8218</v>
      </c>
      <c r="B1870">
        <v>93</v>
      </c>
    </row>
    <row r="1871" spans="1:2" x14ac:dyDescent="0.25">
      <c r="A1871" t="s">
        <v>8218</v>
      </c>
      <c r="B1871">
        <v>36</v>
      </c>
    </row>
    <row r="1872" spans="1:2" x14ac:dyDescent="0.25">
      <c r="A1872" t="s">
        <v>8218</v>
      </c>
      <c r="B1872">
        <v>61</v>
      </c>
    </row>
    <row r="1873" spans="1:2" x14ac:dyDescent="0.25">
      <c r="A1873" t="s">
        <v>8218</v>
      </c>
      <c r="B1873">
        <v>47</v>
      </c>
    </row>
    <row r="1874" spans="1:2" x14ac:dyDescent="0.25">
      <c r="A1874" t="s">
        <v>8218</v>
      </c>
      <c r="B1874">
        <v>17</v>
      </c>
    </row>
    <row r="1875" spans="1:2" x14ac:dyDescent="0.25">
      <c r="A1875" t="s">
        <v>8218</v>
      </c>
      <c r="B1875">
        <v>63</v>
      </c>
    </row>
    <row r="1876" spans="1:2" x14ac:dyDescent="0.25">
      <c r="A1876" t="s">
        <v>8218</v>
      </c>
      <c r="B1876">
        <v>9</v>
      </c>
    </row>
    <row r="1877" spans="1:2" x14ac:dyDescent="0.25">
      <c r="A1877" t="s">
        <v>8218</v>
      </c>
      <c r="B1877">
        <v>30</v>
      </c>
    </row>
    <row r="1878" spans="1:2" x14ac:dyDescent="0.25">
      <c r="A1878" t="s">
        <v>8218</v>
      </c>
      <c r="B1878">
        <v>23</v>
      </c>
    </row>
    <row r="1879" spans="1:2" x14ac:dyDescent="0.25">
      <c r="A1879" t="s">
        <v>8218</v>
      </c>
      <c r="B1879">
        <v>33</v>
      </c>
    </row>
    <row r="1880" spans="1:2" x14ac:dyDescent="0.25">
      <c r="A1880" t="s">
        <v>8218</v>
      </c>
      <c r="B1880">
        <v>39</v>
      </c>
    </row>
    <row r="1881" spans="1:2" x14ac:dyDescent="0.25">
      <c r="A1881" t="s">
        <v>8218</v>
      </c>
      <c r="B1881">
        <v>17</v>
      </c>
    </row>
    <row r="1882" spans="1:2" x14ac:dyDescent="0.25">
      <c r="A1882" t="s">
        <v>8218</v>
      </c>
      <c r="B1882">
        <v>6</v>
      </c>
    </row>
    <row r="1883" spans="1:2" x14ac:dyDescent="0.25">
      <c r="A1883" t="s">
        <v>8218</v>
      </c>
      <c r="B1883">
        <v>39</v>
      </c>
    </row>
    <row r="1884" spans="1:2" x14ac:dyDescent="0.25">
      <c r="A1884" t="s">
        <v>8218</v>
      </c>
      <c r="B1884">
        <v>57</v>
      </c>
    </row>
    <row r="1885" spans="1:2" x14ac:dyDescent="0.25">
      <c r="A1885" t="s">
        <v>8218</v>
      </c>
      <c r="B1885">
        <v>56</v>
      </c>
    </row>
    <row r="1886" spans="1:2" x14ac:dyDescent="0.25">
      <c r="A1886" t="s">
        <v>8218</v>
      </c>
      <c r="B1886">
        <v>13</v>
      </c>
    </row>
    <row r="1887" spans="1:2" x14ac:dyDescent="0.25">
      <c r="A1887" t="s">
        <v>8218</v>
      </c>
      <c r="B1887">
        <v>95</v>
      </c>
    </row>
    <row r="1888" spans="1:2" x14ac:dyDescent="0.25">
      <c r="A1888" t="s">
        <v>8218</v>
      </c>
      <c r="B1888">
        <v>80</v>
      </c>
    </row>
    <row r="1889" spans="1:2" x14ac:dyDescent="0.25">
      <c r="A1889" t="s">
        <v>8218</v>
      </c>
      <c r="B1889">
        <v>133</v>
      </c>
    </row>
    <row r="1890" spans="1:2" x14ac:dyDescent="0.25">
      <c r="A1890" t="s">
        <v>8218</v>
      </c>
      <c r="B1890">
        <v>44</v>
      </c>
    </row>
    <row r="1891" spans="1:2" x14ac:dyDescent="0.25">
      <c r="A1891" t="s">
        <v>8218</v>
      </c>
      <c r="B1891">
        <v>30</v>
      </c>
    </row>
    <row r="1892" spans="1:2" x14ac:dyDescent="0.25">
      <c r="A1892" t="s">
        <v>8218</v>
      </c>
      <c r="B1892">
        <v>56</v>
      </c>
    </row>
    <row r="1893" spans="1:2" x14ac:dyDescent="0.25">
      <c r="A1893" t="s">
        <v>8218</v>
      </c>
      <c r="B1893">
        <v>66</v>
      </c>
    </row>
    <row r="1894" spans="1:2" x14ac:dyDescent="0.25">
      <c r="A1894" t="s">
        <v>8218</v>
      </c>
      <c r="B1894">
        <v>29</v>
      </c>
    </row>
    <row r="1895" spans="1:2" x14ac:dyDescent="0.25">
      <c r="A1895" t="s">
        <v>8218</v>
      </c>
      <c r="B1895">
        <v>72</v>
      </c>
    </row>
    <row r="1896" spans="1:2" x14ac:dyDescent="0.25">
      <c r="A1896" t="s">
        <v>8218</v>
      </c>
      <c r="B1896">
        <v>27</v>
      </c>
    </row>
    <row r="1897" spans="1:2" x14ac:dyDescent="0.25">
      <c r="A1897" t="s">
        <v>8218</v>
      </c>
      <c r="B1897">
        <v>10</v>
      </c>
    </row>
    <row r="1898" spans="1:2" x14ac:dyDescent="0.25">
      <c r="A1898" t="s">
        <v>8218</v>
      </c>
      <c r="B1898">
        <v>35</v>
      </c>
    </row>
    <row r="1899" spans="1:2" x14ac:dyDescent="0.25">
      <c r="A1899" t="s">
        <v>8218</v>
      </c>
      <c r="B1899">
        <v>29</v>
      </c>
    </row>
    <row r="1900" spans="1:2" x14ac:dyDescent="0.25">
      <c r="A1900" t="s">
        <v>8218</v>
      </c>
      <c r="B1900">
        <v>13</v>
      </c>
    </row>
    <row r="1901" spans="1:2" x14ac:dyDescent="0.25">
      <c r="A1901" t="s">
        <v>8218</v>
      </c>
      <c r="B1901">
        <v>72</v>
      </c>
    </row>
    <row r="1902" spans="1:2" x14ac:dyDescent="0.25">
      <c r="A1902" t="s">
        <v>8218</v>
      </c>
      <c r="B1902">
        <v>78</v>
      </c>
    </row>
    <row r="1903" spans="1:2" x14ac:dyDescent="0.25">
      <c r="A1903" t="s">
        <v>8218</v>
      </c>
      <c r="B1903">
        <v>49</v>
      </c>
    </row>
    <row r="1904" spans="1:2" x14ac:dyDescent="0.25">
      <c r="A1904" t="s">
        <v>8218</v>
      </c>
      <c r="B1904">
        <v>42</v>
      </c>
    </row>
    <row r="1905" spans="1:2" x14ac:dyDescent="0.25">
      <c r="A1905" t="s">
        <v>8218</v>
      </c>
      <c r="B1905">
        <v>35</v>
      </c>
    </row>
    <row r="1906" spans="1:2" x14ac:dyDescent="0.25">
      <c r="A1906" t="s">
        <v>8218</v>
      </c>
      <c r="B1906">
        <v>42</v>
      </c>
    </row>
    <row r="1907" spans="1:2" x14ac:dyDescent="0.25">
      <c r="A1907" t="s">
        <v>8218</v>
      </c>
      <c r="B1907">
        <v>42</v>
      </c>
    </row>
    <row r="1908" spans="1:2" x14ac:dyDescent="0.25">
      <c r="A1908" t="s">
        <v>8218</v>
      </c>
      <c r="B1908">
        <v>31</v>
      </c>
    </row>
    <row r="1909" spans="1:2" x14ac:dyDescent="0.25">
      <c r="A1909" t="s">
        <v>8218</v>
      </c>
      <c r="B1909">
        <v>38</v>
      </c>
    </row>
    <row r="1910" spans="1:2" x14ac:dyDescent="0.25">
      <c r="A1910" t="s">
        <v>8218</v>
      </c>
      <c r="B1910">
        <v>8</v>
      </c>
    </row>
    <row r="1911" spans="1:2" x14ac:dyDescent="0.25">
      <c r="A1911" t="s">
        <v>8218</v>
      </c>
      <c r="B1911">
        <v>39</v>
      </c>
    </row>
    <row r="1912" spans="1:2" x14ac:dyDescent="0.25">
      <c r="A1912" t="s">
        <v>8218</v>
      </c>
      <c r="B1912">
        <v>29</v>
      </c>
    </row>
    <row r="1913" spans="1:2" x14ac:dyDescent="0.25">
      <c r="A1913" t="s">
        <v>8218</v>
      </c>
      <c r="B1913">
        <v>72</v>
      </c>
    </row>
    <row r="1914" spans="1:2" x14ac:dyDescent="0.25">
      <c r="A1914" t="s">
        <v>8218</v>
      </c>
      <c r="B1914">
        <v>15</v>
      </c>
    </row>
    <row r="1915" spans="1:2" x14ac:dyDescent="0.25">
      <c r="A1915" t="s">
        <v>8218</v>
      </c>
      <c r="B1915">
        <v>33</v>
      </c>
    </row>
    <row r="1916" spans="1:2" x14ac:dyDescent="0.25">
      <c r="A1916" t="s">
        <v>8218</v>
      </c>
      <c r="B1916">
        <v>15</v>
      </c>
    </row>
    <row r="1917" spans="1:2" x14ac:dyDescent="0.25">
      <c r="A1917" t="s">
        <v>8218</v>
      </c>
      <c r="B1917">
        <v>19</v>
      </c>
    </row>
    <row r="1918" spans="1:2" x14ac:dyDescent="0.25">
      <c r="A1918" t="s">
        <v>8218</v>
      </c>
      <c r="B1918">
        <v>17</v>
      </c>
    </row>
    <row r="1919" spans="1:2" x14ac:dyDescent="0.25">
      <c r="A1919" t="s">
        <v>8218</v>
      </c>
      <c r="B1919">
        <v>44</v>
      </c>
    </row>
    <row r="1920" spans="1:2" x14ac:dyDescent="0.25">
      <c r="A1920" t="s">
        <v>8218</v>
      </c>
      <c r="B1920">
        <v>10</v>
      </c>
    </row>
    <row r="1921" spans="1:2" x14ac:dyDescent="0.25">
      <c r="A1921" t="s">
        <v>8218</v>
      </c>
      <c r="B1921">
        <v>46</v>
      </c>
    </row>
    <row r="1922" spans="1:2" x14ac:dyDescent="0.25">
      <c r="A1922" t="s">
        <v>8218</v>
      </c>
      <c r="B1922">
        <v>11</v>
      </c>
    </row>
    <row r="1923" spans="1:2" x14ac:dyDescent="0.25">
      <c r="A1923" t="s">
        <v>8218</v>
      </c>
      <c r="B1923">
        <v>13</v>
      </c>
    </row>
    <row r="1924" spans="1:2" x14ac:dyDescent="0.25">
      <c r="A1924" t="s">
        <v>8218</v>
      </c>
      <c r="B1924">
        <v>33</v>
      </c>
    </row>
    <row r="1925" spans="1:2" x14ac:dyDescent="0.25">
      <c r="A1925" t="s">
        <v>8218</v>
      </c>
      <c r="B1925">
        <v>28</v>
      </c>
    </row>
    <row r="1926" spans="1:2" x14ac:dyDescent="0.25">
      <c r="A1926" t="s">
        <v>8218</v>
      </c>
      <c r="B1926">
        <v>21</v>
      </c>
    </row>
    <row r="1927" spans="1:2" x14ac:dyDescent="0.25">
      <c r="A1927" t="s">
        <v>8218</v>
      </c>
      <c r="B1927">
        <v>13</v>
      </c>
    </row>
    <row r="1928" spans="1:2" x14ac:dyDescent="0.25">
      <c r="A1928" t="s">
        <v>8218</v>
      </c>
      <c r="B1928">
        <v>34</v>
      </c>
    </row>
    <row r="1929" spans="1:2" x14ac:dyDescent="0.25">
      <c r="A1929" t="s">
        <v>8218</v>
      </c>
      <c r="B1929">
        <v>80</v>
      </c>
    </row>
    <row r="1930" spans="1:2" x14ac:dyDescent="0.25">
      <c r="A1930" t="s">
        <v>8218</v>
      </c>
      <c r="B1930">
        <v>74</v>
      </c>
    </row>
    <row r="1931" spans="1:2" x14ac:dyDescent="0.25">
      <c r="A1931" t="s">
        <v>8218</v>
      </c>
      <c r="B1931">
        <v>7</v>
      </c>
    </row>
    <row r="1932" spans="1:2" x14ac:dyDescent="0.25">
      <c r="A1932" t="s">
        <v>8218</v>
      </c>
      <c r="B1932">
        <v>34</v>
      </c>
    </row>
    <row r="1933" spans="1:2" x14ac:dyDescent="0.25">
      <c r="A1933" t="s">
        <v>8218</v>
      </c>
      <c r="B1933">
        <v>86</v>
      </c>
    </row>
    <row r="1934" spans="1:2" x14ac:dyDescent="0.25">
      <c r="A1934" t="s">
        <v>8218</v>
      </c>
      <c r="B1934">
        <v>37</v>
      </c>
    </row>
    <row r="1935" spans="1:2" x14ac:dyDescent="0.25">
      <c r="A1935" t="s">
        <v>8218</v>
      </c>
      <c r="B1935">
        <v>18</v>
      </c>
    </row>
    <row r="1936" spans="1:2" x14ac:dyDescent="0.25">
      <c r="A1936" t="s">
        <v>8218</v>
      </c>
      <c r="B1936">
        <v>22</v>
      </c>
    </row>
    <row r="1937" spans="1:2" x14ac:dyDescent="0.25">
      <c r="A1937" t="s">
        <v>8218</v>
      </c>
      <c r="B1937">
        <v>26</v>
      </c>
    </row>
    <row r="1938" spans="1:2" x14ac:dyDescent="0.25">
      <c r="A1938" t="s">
        <v>8218</v>
      </c>
      <c r="B1938">
        <v>27</v>
      </c>
    </row>
    <row r="1939" spans="1:2" x14ac:dyDescent="0.25">
      <c r="A1939" t="s">
        <v>8218</v>
      </c>
      <c r="B1939">
        <v>8</v>
      </c>
    </row>
    <row r="1940" spans="1:2" x14ac:dyDescent="0.25">
      <c r="A1940" t="s">
        <v>8218</v>
      </c>
      <c r="B1940">
        <v>204</v>
      </c>
    </row>
    <row r="1941" spans="1:2" x14ac:dyDescent="0.25">
      <c r="A1941" t="s">
        <v>8218</v>
      </c>
      <c r="B1941">
        <v>46</v>
      </c>
    </row>
    <row r="1942" spans="1:2" x14ac:dyDescent="0.25">
      <c r="A1942" t="s">
        <v>8218</v>
      </c>
      <c r="B1942">
        <v>17</v>
      </c>
    </row>
    <row r="1943" spans="1:2" x14ac:dyDescent="0.25">
      <c r="A1943" t="s">
        <v>8218</v>
      </c>
      <c r="B1943">
        <v>28</v>
      </c>
    </row>
    <row r="1944" spans="1:2" x14ac:dyDescent="0.25">
      <c r="A1944" t="s">
        <v>8218</v>
      </c>
      <c r="B1944">
        <v>83</v>
      </c>
    </row>
    <row r="1945" spans="1:2" x14ac:dyDescent="0.25">
      <c r="A1945" t="s">
        <v>8218</v>
      </c>
      <c r="B1945">
        <v>13</v>
      </c>
    </row>
    <row r="1946" spans="1:2" x14ac:dyDescent="0.25">
      <c r="A1946" t="s">
        <v>8218</v>
      </c>
      <c r="B1946">
        <v>8</v>
      </c>
    </row>
    <row r="1947" spans="1:2" x14ac:dyDescent="0.25">
      <c r="A1947" t="s">
        <v>8218</v>
      </c>
      <c r="B1947">
        <v>32</v>
      </c>
    </row>
    <row r="1948" spans="1:2" x14ac:dyDescent="0.25">
      <c r="A1948" t="s">
        <v>8218</v>
      </c>
      <c r="B1948">
        <v>85</v>
      </c>
    </row>
    <row r="1949" spans="1:2" x14ac:dyDescent="0.25">
      <c r="A1949" t="s">
        <v>8218</v>
      </c>
      <c r="B1949">
        <v>29</v>
      </c>
    </row>
    <row r="1950" spans="1:2" x14ac:dyDescent="0.25">
      <c r="A1950" t="s">
        <v>8218</v>
      </c>
      <c r="B1950">
        <v>24</v>
      </c>
    </row>
    <row r="1951" spans="1:2" x14ac:dyDescent="0.25">
      <c r="A1951" t="s">
        <v>8218</v>
      </c>
      <c r="B1951">
        <v>8</v>
      </c>
    </row>
    <row r="1952" spans="1:2" x14ac:dyDescent="0.25">
      <c r="A1952" t="s">
        <v>8218</v>
      </c>
      <c r="B1952">
        <v>19</v>
      </c>
    </row>
    <row r="1953" spans="1:2" x14ac:dyDescent="0.25">
      <c r="A1953" t="s">
        <v>8218</v>
      </c>
      <c r="B1953">
        <v>336</v>
      </c>
    </row>
    <row r="1954" spans="1:2" x14ac:dyDescent="0.25">
      <c r="A1954" t="s">
        <v>8218</v>
      </c>
      <c r="B1954">
        <v>13</v>
      </c>
    </row>
    <row r="1955" spans="1:2" x14ac:dyDescent="0.25">
      <c r="A1955" t="s">
        <v>8218</v>
      </c>
      <c r="B1955">
        <v>42</v>
      </c>
    </row>
    <row r="1956" spans="1:2" x14ac:dyDescent="0.25">
      <c r="A1956" t="s">
        <v>8218</v>
      </c>
      <c r="B1956">
        <v>64</v>
      </c>
    </row>
    <row r="1957" spans="1:2" x14ac:dyDescent="0.25">
      <c r="A1957" t="s">
        <v>8218</v>
      </c>
      <c r="B1957">
        <v>25</v>
      </c>
    </row>
    <row r="1958" spans="1:2" x14ac:dyDescent="0.25">
      <c r="A1958" t="s">
        <v>8218</v>
      </c>
      <c r="B1958">
        <v>20</v>
      </c>
    </row>
    <row r="1959" spans="1:2" x14ac:dyDescent="0.25">
      <c r="A1959" t="s">
        <v>8218</v>
      </c>
      <c r="B1959">
        <v>104</v>
      </c>
    </row>
    <row r="1960" spans="1:2" x14ac:dyDescent="0.25">
      <c r="A1960" t="s">
        <v>8218</v>
      </c>
      <c r="B1960">
        <v>53</v>
      </c>
    </row>
    <row r="1961" spans="1:2" x14ac:dyDescent="0.25">
      <c r="A1961" t="s">
        <v>8218</v>
      </c>
      <c r="B1961">
        <v>14</v>
      </c>
    </row>
    <row r="1962" spans="1:2" x14ac:dyDescent="0.25">
      <c r="A1962" t="s">
        <v>8218</v>
      </c>
      <c r="B1962">
        <v>20</v>
      </c>
    </row>
    <row r="1963" spans="1:2" x14ac:dyDescent="0.25">
      <c r="A1963" t="s">
        <v>8218</v>
      </c>
      <c r="B1963">
        <v>558</v>
      </c>
    </row>
    <row r="1964" spans="1:2" x14ac:dyDescent="0.25">
      <c r="A1964" t="s">
        <v>8218</v>
      </c>
      <c r="B1964">
        <v>22</v>
      </c>
    </row>
    <row r="1965" spans="1:2" x14ac:dyDescent="0.25">
      <c r="A1965" t="s">
        <v>8218</v>
      </c>
      <c r="B1965">
        <v>24</v>
      </c>
    </row>
    <row r="1966" spans="1:2" x14ac:dyDescent="0.25">
      <c r="A1966" t="s">
        <v>8218</v>
      </c>
      <c r="B1966">
        <v>74</v>
      </c>
    </row>
    <row r="1967" spans="1:2" x14ac:dyDescent="0.25">
      <c r="A1967" t="s">
        <v>8218</v>
      </c>
      <c r="B1967">
        <v>54</v>
      </c>
    </row>
    <row r="1968" spans="1:2" x14ac:dyDescent="0.25">
      <c r="A1968" t="s">
        <v>8218</v>
      </c>
      <c r="B1968">
        <v>31</v>
      </c>
    </row>
    <row r="1969" spans="1:2" x14ac:dyDescent="0.25">
      <c r="A1969" t="s">
        <v>8218</v>
      </c>
      <c r="B1969">
        <v>25</v>
      </c>
    </row>
    <row r="1970" spans="1:2" x14ac:dyDescent="0.25">
      <c r="A1970" t="s">
        <v>8218</v>
      </c>
      <c r="B1970">
        <v>17</v>
      </c>
    </row>
    <row r="1971" spans="1:2" x14ac:dyDescent="0.25">
      <c r="A1971" t="s">
        <v>8218</v>
      </c>
      <c r="B1971">
        <v>12</v>
      </c>
    </row>
    <row r="1972" spans="1:2" x14ac:dyDescent="0.25">
      <c r="A1972" t="s">
        <v>8218</v>
      </c>
      <c r="B1972">
        <v>38</v>
      </c>
    </row>
    <row r="1973" spans="1:2" x14ac:dyDescent="0.25">
      <c r="A1973" t="s">
        <v>8218</v>
      </c>
      <c r="B1973">
        <v>41</v>
      </c>
    </row>
    <row r="1974" spans="1:2" x14ac:dyDescent="0.25">
      <c r="A1974" t="s">
        <v>8218</v>
      </c>
      <c r="B1974">
        <v>19</v>
      </c>
    </row>
    <row r="1975" spans="1:2" x14ac:dyDescent="0.25">
      <c r="A1975" t="s">
        <v>8218</v>
      </c>
      <c r="B1975">
        <v>41</v>
      </c>
    </row>
    <row r="1976" spans="1:2" x14ac:dyDescent="0.25">
      <c r="A1976" t="s">
        <v>8218</v>
      </c>
      <c r="B1976">
        <v>26</v>
      </c>
    </row>
    <row r="1977" spans="1:2" x14ac:dyDescent="0.25">
      <c r="A1977" t="s">
        <v>8218</v>
      </c>
      <c r="B1977">
        <v>25</v>
      </c>
    </row>
    <row r="1978" spans="1:2" x14ac:dyDescent="0.25">
      <c r="A1978" t="s">
        <v>8218</v>
      </c>
      <c r="B1978">
        <v>9</v>
      </c>
    </row>
    <row r="1979" spans="1:2" x14ac:dyDescent="0.25">
      <c r="A1979" t="s">
        <v>8218</v>
      </c>
      <c r="B1979">
        <v>78</v>
      </c>
    </row>
    <row r="1980" spans="1:2" x14ac:dyDescent="0.25">
      <c r="A1980" t="s">
        <v>8218</v>
      </c>
      <c r="B1980">
        <v>45</v>
      </c>
    </row>
    <row r="1981" spans="1:2" x14ac:dyDescent="0.25">
      <c r="A1981" t="s">
        <v>8218</v>
      </c>
      <c r="B1981">
        <v>102</v>
      </c>
    </row>
    <row r="1982" spans="1:2" x14ac:dyDescent="0.25">
      <c r="A1982" t="s">
        <v>8218</v>
      </c>
      <c r="B1982">
        <v>5</v>
      </c>
    </row>
    <row r="1983" spans="1:2" x14ac:dyDescent="0.25">
      <c r="A1983" t="s">
        <v>8218</v>
      </c>
      <c r="B1983">
        <v>27</v>
      </c>
    </row>
    <row r="1984" spans="1:2" x14ac:dyDescent="0.25">
      <c r="A1984" t="s">
        <v>8218</v>
      </c>
      <c r="B1984">
        <v>37</v>
      </c>
    </row>
    <row r="1985" spans="1:2" x14ac:dyDescent="0.25">
      <c r="A1985" t="s">
        <v>8218</v>
      </c>
      <c r="B1985">
        <v>14</v>
      </c>
    </row>
    <row r="1986" spans="1:2" x14ac:dyDescent="0.25">
      <c r="A1986" t="s">
        <v>8218</v>
      </c>
      <c r="B1986">
        <v>27</v>
      </c>
    </row>
    <row r="1987" spans="1:2" x14ac:dyDescent="0.25">
      <c r="A1987" t="s">
        <v>8218</v>
      </c>
      <c r="B1987">
        <v>45</v>
      </c>
    </row>
    <row r="1988" spans="1:2" x14ac:dyDescent="0.25">
      <c r="A1988" t="s">
        <v>8218</v>
      </c>
      <c r="B1988">
        <v>49</v>
      </c>
    </row>
    <row r="1989" spans="1:2" x14ac:dyDescent="0.25">
      <c r="A1989" t="s">
        <v>8218</v>
      </c>
      <c r="B1989">
        <v>24</v>
      </c>
    </row>
    <row r="1990" spans="1:2" x14ac:dyDescent="0.25">
      <c r="A1990" t="s">
        <v>8218</v>
      </c>
      <c r="B1990">
        <v>112</v>
      </c>
    </row>
    <row r="1991" spans="1:2" x14ac:dyDescent="0.25">
      <c r="A1991" t="s">
        <v>8218</v>
      </c>
      <c r="B1991">
        <v>23</v>
      </c>
    </row>
    <row r="1992" spans="1:2" x14ac:dyDescent="0.25">
      <c r="A1992" t="s">
        <v>8218</v>
      </c>
      <c r="B1992">
        <v>54</v>
      </c>
    </row>
    <row r="1993" spans="1:2" x14ac:dyDescent="0.25">
      <c r="A1993" t="s">
        <v>8218</v>
      </c>
      <c r="B1993">
        <v>28</v>
      </c>
    </row>
    <row r="1994" spans="1:2" x14ac:dyDescent="0.25">
      <c r="A1994" t="s">
        <v>8218</v>
      </c>
      <c r="B1994">
        <v>11</v>
      </c>
    </row>
    <row r="1995" spans="1:2" x14ac:dyDescent="0.25">
      <c r="A1995" t="s">
        <v>8218</v>
      </c>
      <c r="B1995">
        <v>62</v>
      </c>
    </row>
    <row r="1996" spans="1:2" x14ac:dyDescent="0.25">
      <c r="A1996" t="s">
        <v>8218</v>
      </c>
      <c r="B1996">
        <v>73</v>
      </c>
    </row>
    <row r="1997" spans="1:2" x14ac:dyDescent="0.25">
      <c r="A1997" t="s">
        <v>8218</v>
      </c>
      <c r="B1997">
        <v>18</v>
      </c>
    </row>
    <row r="1998" spans="1:2" x14ac:dyDescent="0.25">
      <c r="A1998" t="s">
        <v>8218</v>
      </c>
      <c r="B1998">
        <v>35</v>
      </c>
    </row>
    <row r="1999" spans="1:2" x14ac:dyDescent="0.25">
      <c r="A1999" t="s">
        <v>8218</v>
      </c>
      <c r="B1999">
        <v>43</v>
      </c>
    </row>
    <row r="2000" spans="1:2" x14ac:dyDescent="0.25">
      <c r="A2000" t="s">
        <v>8218</v>
      </c>
      <c r="B2000">
        <v>36</v>
      </c>
    </row>
    <row r="2001" spans="1:2" x14ac:dyDescent="0.25">
      <c r="A2001" t="s">
        <v>8218</v>
      </c>
      <c r="B2001">
        <v>62</v>
      </c>
    </row>
    <row r="2002" spans="1:2" x14ac:dyDescent="0.25">
      <c r="A2002" t="s">
        <v>8218</v>
      </c>
      <c r="B2002">
        <v>15</v>
      </c>
    </row>
    <row r="2003" spans="1:2" x14ac:dyDescent="0.25">
      <c r="A2003" t="s">
        <v>8218</v>
      </c>
      <c r="B2003">
        <v>33</v>
      </c>
    </row>
    <row r="2004" spans="1:2" x14ac:dyDescent="0.25">
      <c r="A2004" t="s">
        <v>8218</v>
      </c>
      <c r="B2004">
        <v>27</v>
      </c>
    </row>
    <row r="2005" spans="1:2" x14ac:dyDescent="0.25">
      <c r="A2005" t="s">
        <v>8218</v>
      </c>
      <c r="B2005">
        <v>17</v>
      </c>
    </row>
    <row r="2006" spans="1:2" x14ac:dyDescent="0.25">
      <c r="A2006" t="s">
        <v>8218</v>
      </c>
      <c r="B2006">
        <v>4</v>
      </c>
    </row>
    <row r="2007" spans="1:2" x14ac:dyDescent="0.25">
      <c r="A2007" t="s">
        <v>8218</v>
      </c>
      <c r="B2007">
        <v>53</v>
      </c>
    </row>
    <row r="2008" spans="1:2" x14ac:dyDescent="0.25">
      <c r="A2008" t="s">
        <v>8218</v>
      </c>
      <c r="B2008">
        <v>49</v>
      </c>
    </row>
    <row r="2009" spans="1:2" x14ac:dyDescent="0.25">
      <c r="A2009" t="s">
        <v>8218</v>
      </c>
      <c r="B2009">
        <v>57</v>
      </c>
    </row>
    <row r="2010" spans="1:2" x14ac:dyDescent="0.25">
      <c r="A2010" t="s">
        <v>8218</v>
      </c>
      <c r="B2010">
        <v>69</v>
      </c>
    </row>
    <row r="2011" spans="1:2" x14ac:dyDescent="0.25">
      <c r="A2011" t="s">
        <v>8218</v>
      </c>
      <c r="B2011">
        <v>15</v>
      </c>
    </row>
    <row r="2012" spans="1:2" x14ac:dyDescent="0.25">
      <c r="A2012" t="s">
        <v>8218</v>
      </c>
      <c r="B2012">
        <v>64</v>
      </c>
    </row>
    <row r="2013" spans="1:2" x14ac:dyDescent="0.25">
      <c r="A2013" t="s">
        <v>8218</v>
      </c>
      <c r="B2013">
        <v>20</v>
      </c>
    </row>
    <row r="2014" spans="1:2" x14ac:dyDescent="0.25">
      <c r="A2014" t="s">
        <v>8218</v>
      </c>
      <c r="B2014">
        <v>27</v>
      </c>
    </row>
    <row r="2015" spans="1:2" x14ac:dyDescent="0.25">
      <c r="A2015" t="s">
        <v>8218</v>
      </c>
      <c r="B2015">
        <v>21</v>
      </c>
    </row>
    <row r="2016" spans="1:2" x14ac:dyDescent="0.25">
      <c r="A2016" t="s">
        <v>8218</v>
      </c>
      <c r="B2016">
        <v>31</v>
      </c>
    </row>
    <row r="2017" spans="1:2" x14ac:dyDescent="0.25">
      <c r="A2017" t="s">
        <v>8218</v>
      </c>
      <c r="B2017">
        <v>51</v>
      </c>
    </row>
    <row r="2018" spans="1:2" x14ac:dyDescent="0.25">
      <c r="A2018" t="s">
        <v>8218</v>
      </c>
      <c r="B2018">
        <v>57</v>
      </c>
    </row>
    <row r="2019" spans="1:2" x14ac:dyDescent="0.25">
      <c r="A2019" t="s">
        <v>8218</v>
      </c>
      <c r="B2019">
        <v>20</v>
      </c>
    </row>
    <row r="2020" spans="1:2" x14ac:dyDescent="0.25">
      <c r="A2020" t="s">
        <v>8218</v>
      </c>
      <c r="B2020">
        <v>71</v>
      </c>
    </row>
    <row r="2021" spans="1:2" x14ac:dyDescent="0.25">
      <c r="A2021" t="s">
        <v>8218</v>
      </c>
      <c r="B2021">
        <v>72</v>
      </c>
    </row>
    <row r="2022" spans="1:2" x14ac:dyDescent="0.25">
      <c r="A2022" t="s">
        <v>8218</v>
      </c>
      <c r="B2022">
        <v>45</v>
      </c>
    </row>
    <row r="2023" spans="1:2" x14ac:dyDescent="0.25">
      <c r="A2023" t="s">
        <v>8218</v>
      </c>
      <c r="B2023">
        <v>51</v>
      </c>
    </row>
    <row r="2024" spans="1:2" x14ac:dyDescent="0.25">
      <c r="A2024" t="s">
        <v>8218</v>
      </c>
      <c r="B2024">
        <v>56</v>
      </c>
    </row>
    <row r="2025" spans="1:2" x14ac:dyDescent="0.25">
      <c r="A2025" t="s">
        <v>8218</v>
      </c>
      <c r="B2025">
        <v>17</v>
      </c>
    </row>
    <row r="2026" spans="1:2" x14ac:dyDescent="0.25">
      <c r="A2026" t="s">
        <v>8218</v>
      </c>
      <c r="B2026">
        <v>197</v>
      </c>
    </row>
    <row r="2027" spans="1:2" x14ac:dyDescent="0.25">
      <c r="A2027" t="s">
        <v>8218</v>
      </c>
      <c r="B2027">
        <v>70</v>
      </c>
    </row>
    <row r="2028" spans="1:2" x14ac:dyDescent="0.25">
      <c r="A2028" t="s">
        <v>8218</v>
      </c>
      <c r="B2028">
        <v>21</v>
      </c>
    </row>
    <row r="2029" spans="1:2" x14ac:dyDescent="0.25">
      <c r="A2029" t="s">
        <v>8218</v>
      </c>
      <c r="B2029">
        <v>34</v>
      </c>
    </row>
    <row r="2030" spans="1:2" x14ac:dyDescent="0.25">
      <c r="A2030" t="s">
        <v>8218</v>
      </c>
      <c r="B2030">
        <v>39</v>
      </c>
    </row>
    <row r="2031" spans="1:2" x14ac:dyDescent="0.25">
      <c r="A2031" t="s">
        <v>8218</v>
      </c>
      <c r="B2031">
        <v>78</v>
      </c>
    </row>
    <row r="2032" spans="1:2" x14ac:dyDescent="0.25">
      <c r="A2032" t="s">
        <v>8218</v>
      </c>
      <c r="B2032">
        <v>48</v>
      </c>
    </row>
    <row r="2033" spans="1:2" x14ac:dyDescent="0.25">
      <c r="A2033" t="s">
        <v>8218</v>
      </c>
      <c r="B2033">
        <v>29</v>
      </c>
    </row>
    <row r="2034" spans="1:2" x14ac:dyDescent="0.25">
      <c r="A2034" t="s">
        <v>8218</v>
      </c>
      <c r="B2034">
        <v>73</v>
      </c>
    </row>
    <row r="2035" spans="1:2" x14ac:dyDescent="0.25">
      <c r="A2035" t="s">
        <v>8218</v>
      </c>
      <c r="B2035">
        <v>8</v>
      </c>
    </row>
    <row r="2036" spans="1:2" x14ac:dyDescent="0.25">
      <c r="A2036" t="s">
        <v>8218</v>
      </c>
      <c r="B2036">
        <v>17</v>
      </c>
    </row>
    <row r="2037" spans="1:2" x14ac:dyDescent="0.25">
      <c r="A2037" t="s">
        <v>8218</v>
      </c>
      <c r="B2037">
        <v>9</v>
      </c>
    </row>
    <row r="2038" spans="1:2" x14ac:dyDescent="0.25">
      <c r="A2038" t="s">
        <v>8218</v>
      </c>
      <c r="B2038">
        <v>17</v>
      </c>
    </row>
    <row r="2039" spans="1:2" x14ac:dyDescent="0.25">
      <c r="A2039" t="s">
        <v>8218</v>
      </c>
      <c r="B2039">
        <v>33</v>
      </c>
    </row>
    <row r="2040" spans="1:2" x14ac:dyDescent="0.25">
      <c r="A2040" t="s">
        <v>8218</v>
      </c>
      <c r="B2040">
        <v>38</v>
      </c>
    </row>
    <row r="2041" spans="1:2" x14ac:dyDescent="0.25">
      <c r="A2041" t="s">
        <v>8218</v>
      </c>
      <c r="B2041">
        <v>79</v>
      </c>
    </row>
    <row r="2042" spans="1:2" x14ac:dyDescent="0.25">
      <c r="A2042" t="s">
        <v>8218</v>
      </c>
      <c r="B2042">
        <v>46</v>
      </c>
    </row>
    <row r="2043" spans="1:2" x14ac:dyDescent="0.25">
      <c r="A2043" t="s">
        <v>8218</v>
      </c>
      <c r="B2043">
        <v>20</v>
      </c>
    </row>
    <row r="2044" spans="1:2" x14ac:dyDescent="0.25">
      <c r="A2044" t="s">
        <v>8218</v>
      </c>
      <c r="B2044">
        <v>20</v>
      </c>
    </row>
    <row r="2045" spans="1:2" x14ac:dyDescent="0.25">
      <c r="A2045" t="s">
        <v>8218</v>
      </c>
      <c r="B2045">
        <v>13</v>
      </c>
    </row>
    <row r="2046" spans="1:2" x14ac:dyDescent="0.25">
      <c r="A2046" t="s">
        <v>8218</v>
      </c>
      <c r="B2046">
        <v>22</v>
      </c>
    </row>
    <row r="2047" spans="1:2" x14ac:dyDescent="0.25">
      <c r="A2047" t="s">
        <v>8218</v>
      </c>
      <c r="B2047">
        <v>36</v>
      </c>
    </row>
    <row r="2048" spans="1:2" x14ac:dyDescent="0.25">
      <c r="A2048" t="s">
        <v>8218</v>
      </c>
      <c r="B2048">
        <v>40</v>
      </c>
    </row>
    <row r="2049" spans="1:2" x14ac:dyDescent="0.25">
      <c r="A2049" t="s">
        <v>8218</v>
      </c>
      <c r="B2049">
        <v>9</v>
      </c>
    </row>
    <row r="2050" spans="1:2" x14ac:dyDescent="0.25">
      <c r="A2050" t="s">
        <v>8218</v>
      </c>
      <c r="B2050">
        <v>19</v>
      </c>
    </row>
    <row r="2051" spans="1:2" x14ac:dyDescent="0.25">
      <c r="A2051" t="s">
        <v>8218</v>
      </c>
      <c r="B2051">
        <v>14</v>
      </c>
    </row>
    <row r="2052" spans="1:2" x14ac:dyDescent="0.25">
      <c r="A2052" t="s">
        <v>8218</v>
      </c>
      <c r="B2052">
        <v>38</v>
      </c>
    </row>
    <row r="2053" spans="1:2" x14ac:dyDescent="0.25">
      <c r="A2053" t="s">
        <v>8218</v>
      </c>
      <c r="B2053">
        <v>58</v>
      </c>
    </row>
    <row r="2054" spans="1:2" x14ac:dyDescent="0.25">
      <c r="A2054" t="s">
        <v>8218</v>
      </c>
      <c r="B2054">
        <v>28</v>
      </c>
    </row>
    <row r="2055" spans="1:2" x14ac:dyDescent="0.25">
      <c r="A2055" t="s">
        <v>8218</v>
      </c>
      <c r="B2055">
        <v>17</v>
      </c>
    </row>
    <row r="2056" spans="1:2" x14ac:dyDescent="0.25">
      <c r="A2056" t="s">
        <v>8218</v>
      </c>
      <c r="B2056">
        <v>12</v>
      </c>
    </row>
    <row r="2057" spans="1:2" x14ac:dyDescent="0.25">
      <c r="A2057" t="s">
        <v>8218</v>
      </c>
      <c r="B2057">
        <v>40</v>
      </c>
    </row>
    <row r="2058" spans="1:2" x14ac:dyDescent="0.25">
      <c r="A2058" t="s">
        <v>8218</v>
      </c>
      <c r="B2058">
        <v>57</v>
      </c>
    </row>
    <row r="2059" spans="1:2" x14ac:dyDescent="0.25">
      <c r="A2059" t="s">
        <v>8218</v>
      </c>
      <c r="B2059">
        <v>114</v>
      </c>
    </row>
    <row r="2060" spans="1:2" x14ac:dyDescent="0.25">
      <c r="A2060" t="s">
        <v>8218</v>
      </c>
      <c r="B2060">
        <v>31</v>
      </c>
    </row>
    <row r="2061" spans="1:2" x14ac:dyDescent="0.25">
      <c r="A2061" t="s">
        <v>8218</v>
      </c>
      <c r="B2061">
        <v>3</v>
      </c>
    </row>
    <row r="2062" spans="1:2" x14ac:dyDescent="0.25">
      <c r="A2062" t="s">
        <v>8218</v>
      </c>
      <c r="B2062">
        <v>16</v>
      </c>
    </row>
    <row r="2063" spans="1:2" x14ac:dyDescent="0.25">
      <c r="A2063" t="s">
        <v>8218</v>
      </c>
      <c r="B2063">
        <v>199</v>
      </c>
    </row>
    <row r="2064" spans="1:2" x14ac:dyDescent="0.25">
      <c r="A2064" t="s">
        <v>8218</v>
      </c>
      <c r="B2064">
        <v>31</v>
      </c>
    </row>
    <row r="2065" spans="1:2" x14ac:dyDescent="0.25">
      <c r="A2065" t="s">
        <v>8218</v>
      </c>
      <c r="B2065">
        <v>30</v>
      </c>
    </row>
    <row r="2066" spans="1:2" x14ac:dyDescent="0.25">
      <c r="A2066" t="s">
        <v>8218</v>
      </c>
      <c r="B2066">
        <v>34</v>
      </c>
    </row>
    <row r="2067" spans="1:2" x14ac:dyDescent="0.25">
      <c r="A2067" t="s">
        <v>8218</v>
      </c>
      <c r="B2067">
        <v>18</v>
      </c>
    </row>
    <row r="2068" spans="1:2" x14ac:dyDescent="0.25">
      <c r="A2068" t="s">
        <v>8218</v>
      </c>
      <c r="B2068">
        <v>67</v>
      </c>
    </row>
    <row r="2069" spans="1:2" x14ac:dyDescent="0.25">
      <c r="A2069" t="s">
        <v>8218</v>
      </c>
      <c r="B2069">
        <v>66</v>
      </c>
    </row>
    <row r="2070" spans="1:2" x14ac:dyDescent="0.25">
      <c r="A2070" t="s">
        <v>8218</v>
      </c>
      <c r="B2070">
        <v>23</v>
      </c>
    </row>
    <row r="2071" spans="1:2" x14ac:dyDescent="0.25">
      <c r="A2071" t="s">
        <v>8218</v>
      </c>
      <c r="B2071">
        <v>126</v>
      </c>
    </row>
    <row r="2072" spans="1:2" x14ac:dyDescent="0.25">
      <c r="A2072" t="s">
        <v>8218</v>
      </c>
      <c r="B2072">
        <v>6</v>
      </c>
    </row>
    <row r="2073" spans="1:2" x14ac:dyDescent="0.25">
      <c r="A2073" t="s">
        <v>8218</v>
      </c>
      <c r="B2073">
        <v>25</v>
      </c>
    </row>
    <row r="2074" spans="1:2" x14ac:dyDescent="0.25">
      <c r="A2074" t="s">
        <v>8218</v>
      </c>
      <c r="B2074">
        <v>39</v>
      </c>
    </row>
    <row r="2075" spans="1:2" x14ac:dyDescent="0.25">
      <c r="A2075" t="s">
        <v>8218</v>
      </c>
      <c r="B2075">
        <v>62</v>
      </c>
    </row>
    <row r="2076" spans="1:2" x14ac:dyDescent="0.25">
      <c r="A2076" t="s">
        <v>8218</v>
      </c>
      <c r="B2076">
        <v>31</v>
      </c>
    </row>
    <row r="2077" spans="1:2" x14ac:dyDescent="0.25">
      <c r="A2077" t="s">
        <v>8218</v>
      </c>
      <c r="B2077">
        <v>274</v>
      </c>
    </row>
    <row r="2078" spans="1:2" x14ac:dyDescent="0.25">
      <c r="A2078" t="s">
        <v>8218</v>
      </c>
      <c r="B2078">
        <v>17</v>
      </c>
    </row>
    <row r="2079" spans="1:2" x14ac:dyDescent="0.25">
      <c r="A2079" t="s">
        <v>8218</v>
      </c>
      <c r="B2079">
        <v>14</v>
      </c>
    </row>
    <row r="2080" spans="1:2" x14ac:dyDescent="0.25">
      <c r="A2080" t="s">
        <v>8218</v>
      </c>
      <c r="B2080">
        <v>60</v>
      </c>
    </row>
    <row r="2081" spans="1:2" x14ac:dyDescent="0.25">
      <c r="A2081" t="s">
        <v>8218</v>
      </c>
      <c r="B2081">
        <v>33</v>
      </c>
    </row>
    <row r="2082" spans="1:2" x14ac:dyDescent="0.25">
      <c r="A2082" t="s">
        <v>8218</v>
      </c>
      <c r="B2082">
        <v>78</v>
      </c>
    </row>
    <row r="2083" spans="1:2" x14ac:dyDescent="0.25">
      <c r="A2083" t="s">
        <v>8218</v>
      </c>
      <c r="B2083">
        <v>30</v>
      </c>
    </row>
    <row r="2084" spans="1:2" x14ac:dyDescent="0.25">
      <c r="A2084" t="s">
        <v>8218</v>
      </c>
      <c r="B2084">
        <v>136</v>
      </c>
    </row>
    <row r="2085" spans="1:2" x14ac:dyDescent="0.25">
      <c r="A2085" t="s">
        <v>8218</v>
      </c>
      <c r="B2085">
        <v>40</v>
      </c>
    </row>
    <row r="2086" spans="1:2" x14ac:dyDescent="0.25">
      <c r="A2086" t="s">
        <v>8218</v>
      </c>
      <c r="B2086">
        <v>18</v>
      </c>
    </row>
    <row r="2087" spans="1:2" x14ac:dyDescent="0.25">
      <c r="A2087" t="s">
        <v>8218</v>
      </c>
      <c r="B2087">
        <v>39</v>
      </c>
    </row>
    <row r="2088" spans="1:2" x14ac:dyDescent="0.25">
      <c r="A2088" t="s">
        <v>8218</v>
      </c>
      <c r="B2088">
        <v>21</v>
      </c>
    </row>
    <row r="2089" spans="1:2" x14ac:dyDescent="0.25">
      <c r="A2089" t="s">
        <v>8218</v>
      </c>
      <c r="B2089">
        <v>30</v>
      </c>
    </row>
    <row r="2090" spans="1:2" x14ac:dyDescent="0.25">
      <c r="A2090" t="s">
        <v>8218</v>
      </c>
      <c r="B2090">
        <v>27</v>
      </c>
    </row>
    <row r="2091" spans="1:2" x14ac:dyDescent="0.25">
      <c r="A2091" t="s">
        <v>8218</v>
      </c>
      <c r="B2091">
        <v>35</v>
      </c>
    </row>
    <row r="2092" spans="1:2" x14ac:dyDescent="0.25">
      <c r="A2092" t="s">
        <v>8218</v>
      </c>
      <c r="B2092">
        <v>13</v>
      </c>
    </row>
    <row r="2093" spans="1:2" x14ac:dyDescent="0.25">
      <c r="A2093" t="s">
        <v>8218</v>
      </c>
      <c r="B2093">
        <v>23</v>
      </c>
    </row>
    <row r="2094" spans="1:2" x14ac:dyDescent="0.25">
      <c r="A2094" t="s">
        <v>8218</v>
      </c>
      <c r="B2094">
        <v>39</v>
      </c>
    </row>
    <row r="2095" spans="1:2" x14ac:dyDescent="0.25">
      <c r="A2095" t="s">
        <v>8218</v>
      </c>
      <c r="B2095">
        <v>35</v>
      </c>
    </row>
    <row r="2096" spans="1:2" x14ac:dyDescent="0.25">
      <c r="A2096" t="s">
        <v>8218</v>
      </c>
      <c r="B2096">
        <v>27</v>
      </c>
    </row>
    <row r="2097" spans="1:2" x14ac:dyDescent="0.25">
      <c r="A2097" t="s">
        <v>8218</v>
      </c>
      <c r="B2097">
        <v>21</v>
      </c>
    </row>
    <row r="2098" spans="1:2" x14ac:dyDescent="0.25">
      <c r="A2098" t="s">
        <v>8218</v>
      </c>
      <c r="B2098">
        <v>104</v>
      </c>
    </row>
    <row r="2099" spans="1:2" x14ac:dyDescent="0.25">
      <c r="A2099" t="s">
        <v>8218</v>
      </c>
      <c r="B2099">
        <v>19</v>
      </c>
    </row>
    <row r="2100" spans="1:2" x14ac:dyDescent="0.25">
      <c r="A2100" t="s">
        <v>8218</v>
      </c>
      <c r="B2100">
        <v>97</v>
      </c>
    </row>
    <row r="2101" spans="1:2" x14ac:dyDescent="0.25">
      <c r="A2101" t="s">
        <v>8218</v>
      </c>
      <c r="B2101">
        <v>27</v>
      </c>
    </row>
    <row r="2102" spans="1:2" x14ac:dyDescent="0.25">
      <c r="A2102" t="s">
        <v>8218</v>
      </c>
      <c r="B2102">
        <v>24</v>
      </c>
    </row>
    <row r="2103" spans="1:2" x14ac:dyDescent="0.25">
      <c r="A2103" t="s">
        <v>8218</v>
      </c>
      <c r="B2103">
        <v>13</v>
      </c>
    </row>
    <row r="2104" spans="1:2" x14ac:dyDescent="0.25">
      <c r="A2104" t="s">
        <v>8218</v>
      </c>
      <c r="B2104">
        <v>46</v>
      </c>
    </row>
    <row r="2105" spans="1:2" x14ac:dyDescent="0.25">
      <c r="A2105" t="s">
        <v>8218</v>
      </c>
      <c r="B2105">
        <v>4</v>
      </c>
    </row>
    <row r="2106" spans="1:2" x14ac:dyDescent="0.25">
      <c r="A2106" t="s">
        <v>8218</v>
      </c>
      <c r="B2106">
        <v>40</v>
      </c>
    </row>
    <row r="2107" spans="1:2" x14ac:dyDescent="0.25">
      <c r="A2107" t="s">
        <v>8218</v>
      </c>
      <c r="B2107">
        <v>44</v>
      </c>
    </row>
    <row r="2108" spans="1:2" x14ac:dyDescent="0.25">
      <c r="A2108" t="s">
        <v>8218</v>
      </c>
      <c r="B2108">
        <v>35</v>
      </c>
    </row>
    <row r="2109" spans="1:2" x14ac:dyDescent="0.25">
      <c r="A2109" t="s">
        <v>8218</v>
      </c>
      <c r="B2109">
        <v>63</v>
      </c>
    </row>
    <row r="2110" spans="1:2" x14ac:dyDescent="0.25">
      <c r="A2110" t="s">
        <v>8218</v>
      </c>
      <c r="B2110">
        <v>89</v>
      </c>
    </row>
    <row r="2111" spans="1:2" x14ac:dyDescent="0.25">
      <c r="A2111" t="s">
        <v>8218</v>
      </c>
      <c r="B2111">
        <v>15</v>
      </c>
    </row>
    <row r="2112" spans="1:2" x14ac:dyDescent="0.25">
      <c r="A2112" t="s">
        <v>8218</v>
      </c>
      <c r="B2112">
        <v>46</v>
      </c>
    </row>
    <row r="2113" spans="1:2" x14ac:dyDescent="0.25">
      <c r="A2113" t="s">
        <v>8218</v>
      </c>
      <c r="B2113">
        <v>33</v>
      </c>
    </row>
    <row r="2114" spans="1:2" x14ac:dyDescent="0.25">
      <c r="A2114" t="s">
        <v>8218</v>
      </c>
      <c r="B2114">
        <v>52</v>
      </c>
    </row>
    <row r="2115" spans="1:2" x14ac:dyDescent="0.25">
      <c r="A2115" t="s">
        <v>8218</v>
      </c>
      <c r="B2115">
        <v>7</v>
      </c>
    </row>
    <row r="2116" spans="1:2" x14ac:dyDescent="0.25">
      <c r="A2116" t="s">
        <v>8218</v>
      </c>
      <c r="B2116">
        <v>28</v>
      </c>
    </row>
    <row r="2117" spans="1:2" x14ac:dyDescent="0.25">
      <c r="A2117" t="s">
        <v>8218</v>
      </c>
      <c r="B2117">
        <v>11</v>
      </c>
    </row>
    <row r="2118" spans="1:2" x14ac:dyDescent="0.25">
      <c r="A2118" t="s">
        <v>8218</v>
      </c>
      <c r="B2118">
        <v>15</v>
      </c>
    </row>
    <row r="2119" spans="1:2" x14ac:dyDescent="0.25">
      <c r="A2119" t="s">
        <v>8218</v>
      </c>
      <c r="B2119">
        <v>30</v>
      </c>
    </row>
    <row r="2120" spans="1:2" x14ac:dyDescent="0.25">
      <c r="A2120" t="s">
        <v>8218</v>
      </c>
      <c r="B2120">
        <v>27</v>
      </c>
    </row>
    <row r="2121" spans="1:2" x14ac:dyDescent="0.25">
      <c r="A2121" t="s">
        <v>8218</v>
      </c>
      <c r="B2121">
        <v>28</v>
      </c>
    </row>
    <row r="2122" spans="1:2" x14ac:dyDescent="0.25">
      <c r="A2122" t="s">
        <v>8218</v>
      </c>
      <c r="B2122">
        <v>17</v>
      </c>
    </row>
    <row r="2123" spans="1:2" x14ac:dyDescent="0.25">
      <c r="A2123" t="s">
        <v>8218</v>
      </c>
      <c r="B2123">
        <v>50</v>
      </c>
    </row>
    <row r="2124" spans="1:2" x14ac:dyDescent="0.25">
      <c r="A2124" t="s">
        <v>8218</v>
      </c>
      <c r="B2124">
        <v>26</v>
      </c>
    </row>
    <row r="2125" spans="1:2" x14ac:dyDescent="0.25">
      <c r="A2125" t="s">
        <v>8218</v>
      </c>
      <c r="B2125">
        <v>88</v>
      </c>
    </row>
    <row r="2126" spans="1:2" x14ac:dyDescent="0.25">
      <c r="A2126" t="s">
        <v>8218</v>
      </c>
      <c r="B2126">
        <v>91</v>
      </c>
    </row>
    <row r="2127" spans="1:2" x14ac:dyDescent="0.25">
      <c r="A2127" t="s">
        <v>8218</v>
      </c>
      <c r="B2127">
        <v>3</v>
      </c>
    </row>
    <row r="2128" spans="1:2" x14ac:dyDescent="0.25">
      <c r="A2128" t="s">
        <v>8218</v>
      </c>
      <c r="B2128">
        <v>28</v>
      </c>
    </row>
    <row r="2129" spans="1:2" x14ac:dyDescent="0.25">
      <c r="A2129" t="s">
        <v>8218</v>
      </c>
      <c r="B2129">
        <v>77</v>
      </c>
    </row>
    <row r="2130" spans="1:2" x14ac:dyDescent="0.25">
      <c r="A2130" t="s">
        <v>8218</v>
      </c>
      <c r="B2130">
        <v>27</v>
      </c>
    </row>
    <row r="2131" spans="1:2" x14ac:dyDescent="0.25">
      <c r="A2131" t="s">
        <v>8218</v>
      </c>
      <c r="B2131">
        <v>107</v>
      </c>
    </row>
    <row r="2132" spans="1:2" x14ac:dyDescent="0.25">
      <c r="A2132" t="s">
        <v>8218</v>
      </c>
      <c r="B2132">
        <v>96</v>
      </c>
    </row>
    <row r="2133" spans="1:2" x14ac:dyDescent="0.25">
      <c r="A2133" t="s">
        <v>8218</v>
      </c>
      <c r="B2133">
        <v>56</v>
      </c>
    </row>
    <row r="2134" spans="1:2" x14ac:dyDescent="0.25">
      <c r="A2134" t="s">
        <v>8218</v>
      </c>
      <c r="B2134">
        <v>58</v>
      </c>
    </row>
    <row r="2135" spans="1:2" x14ac:dyDescent="0.25">
      <c r="A2135" t="s">
        <v>8218</v>
      </c>
      <c r="B2135">
        <v>15</v>
      </c>
    </row>
    <row r="2136" spans="1:2" x14ac:dyDescent="0.25">
      <c r="A2136" t="s">
        <v>8218</v>
      </c>
      <c r="B2136">
        <v>20</v>
      </c>
    </row>
    <row r="2137" spans="1:2" x14ac:dyDescent="0.25">
      <c r="A2137" t="s">
        <v>8218</v>
      </c>
      <c r="B2137">
        <v>38</v>
      </c>
    </row>
    <row r="2138" spans="1:2" x14ac:dyDescent="0.25">
      <c r="A2138" t="s">
        <v>8218</v>
      </c>
      <c r="B2138">
        <v>33</v>
      </c>
    </row>
    <row r="2139" spans="1:2" x14ac:dyDescent="0.25">
      <c r="A2139" t="s">
        <v>8218</v>
      </c>
      <c r="B2139">
        <v>57</v>
      </c>
    </row>
    <row r="2140" spans="1:2" x14ac:dyDescent="0.25">
      <c r="A2140" t="s">
        <v>8218</v>
      </c>
      <c r="B2140">
        <v>25</v>
      </c>
    </row>
    <row r="2141" spans="1:2" x14ac:dyDescent="0.25">
      <c r="A2141" t="s">
        <v>8218</v>
      </c>
      <c r="B2141">
        <v>14</v>
      </c>
    </row>
    <row r="2142" spans="1:2" x14ac:dyDescent="0.25">
      <c r="A2142" t="s">
        <v>8218</v>
      </c>
      <c r="B2142">
        <v>94</v>
      </c>
    </row>
    <row r="2143" spans="1:2" x14ac:dyDescent="0.25">
      <c r="A2143" t="s">
        <v>8218</v>
      </c>
      <c r="B2143">
        <v>59</v>
      </c>
    </row>
    <row r="2144" spans="1:2" x14ac:dyDescent="0.25">
      <c r="A2144" t="s">
        <v>8218</v>
      </c>
      <c r="B2144">
        <v>36</v>
      </c>
    </row>
    <row r="2145" spans="1:2" x14ac:dyDescent="0.25">
      <c r="A2145" t="s">
        <v>8218</v>
      </c>
      <c r="B2145">
        <v>115</v>
      </c>
    </row>
    <row r="2146" spans="1:2" x14ac:dyDescent="0.25">
      <c r="A2146" t="s">
        <v>8218</v>
      </c>
      <c r="B2146">
        <v>30</v>
      </c>
    </row>
    <row r="2147" spans="1:2" x14ac:dyDescent="0.25">
      <c r="A2147" t="s">
        <v>8218</v>
      </c>
      <c r="B2147">
        <v>52</v>
      </c>
    </row>
    <row r="2148" spans="1:2" x14ac:dyDescent="0.25">
      <c r="A2148" t="s">
        <v>8218</v>
      </c>
      <c r="B2148">
        <v>27</v>
      </c>
    </row>
    <row r="2149" spans="1:2" x14ac:dyDescent="0.25">
      <c r="A2149" t="s">
        <v>8218</v>
      </c>
      <c r="B2149">
        <v>24</v>
      </c>
    </row>
    <row r="2150" spans="1:2" x14ac:dyDescent="0.25">
      <c r="A2150" t="s">
        <v>8218</v>
      </c>
      <c r="B2150">
        <v>10</v>
      </c>
    </row>
    <row r="2151" spans="1:2" x14ac:dyDescent="0.25">
      <c r="A2151" t="s">
        <v>8218</v>
      </c>
      <c r="B2151">
        <v>30</v>
      </c>
    </row>
    <row r="2152" spans="1:2" x14ac:dyDescent="0.25">
      <c r="A2152" t="s">
        <v>8218</v>
      </c>
      <c r="B2152">
        <v>71</v>
      </c>
    </row>
    <row r="2153" spans="1:2" x14ac:dyDescent="0.25">
      <c r="A2153" t="s">
        <v>8218</v>
      </c>
      <c r="B2153">
        <v>10</v>
      </c>
    </row>
    <row r="2154" spans="1:2" x14ac:dyDescent="0.25">
      <c r="A2154" t="s">
        <v>8218</v>
      </c>
      <c r="B2154">
        <v>24</v>
      </c>
    </row>
    <row r="2155" spans="1:2" x14ac:dyDescent="0.25">
      <c r="A2155" t="s">
        <v>8218</v>
      </c>
      <c r="B2155">
        <v>38</v>
      </c>
    </row>
    <row r="2156" spans="1:2" x14ac:dyDescent="0.25">
      <c r="A2156" t="s">
        <v>8218</v>
      </c>
      <c r="B2156">
        <v>26</v>
      </c>
    </row>
    <row r="2157" spans="1:2" x14ac:dyDescent="0.25">
      <c r="A2157" t="s">
        <v>8218</v>
      </c>
      <c r="B2157">
        <v>19</v>
      </c>
    </row>
    <row r="2158" spans="1:2" x14ac:dyDescent="0.25">
      <c r="A2158" t="s">
        <v>8218</v>
      </c>
      <c r="B2158">
        <v>11</v>
      </c>
    </row>
    <row r="2159" spans="1:2" x14ac:dyDescent="0.25">
      <c r="A2159" t="s">
        <v>8218</v>
      </c>
      <c r="B2159">
        <v>27</v>
      </c>
    </row>
    <row r="2160" spans="1:2" x14ac:dyDescent="0.25">
      <c r="A2160" t="s">
        <v>8218</v>
      </c>
      <c r="B2160">
        <v>34</v>
      </c>
    </row>
    <row r="2161" spans="1:2" x14ac:dyDescent="0.25">
      <c r="A2161" t="s">
        <v>8218</v>
      </c>
      <c r="B2161">
        <v>20</v>
      </c>
    </row>
    <row r="2162" spans="1:2" x14ac:dyDescent="0.25">
      <c r="A2162" t="s">
        <v>8218</v>
      </c>
      <c r="B2162">
        <v>37</v>
      </c>
    </row>
    <row r="2163" spans="1:2" x14ac:dyDescent="0.25">
      <c r="A2163" t="s">
        <v>8218</v>
      </c>
      <c r="B2163">
        <v>20</v>
      </c>
    </row>
    <row r="2164" spans="1:2" x14ac:dyDescent="0.25">
      <c r="A2164" t="s">
        <v>8218</v>
      </c>
      <c r="B2164">
        <v>10</v>
      </c>
    </row>
    <row r="2165" spans="1:2" x14ac:dyDescent="0.25">
      <c r="A2165" t="s">
        <v>8218</v>
      </c>
      <c r="B2165">
        <v>26</v>
      </c>
    </row>
    <row r="2166" spans="1:2" x14ac:dyDescent="0.25">
      <c r="A2166" t="s">
        <v>8218</v>
      </c>
      <c r="B2166">
        <v>20</v>
      </c>
    </row>
    <row r="2167" spans="1:2" x14ac:dyDescent="0.25">
      <c r="A2167" t="s">
        <v>8218</v>
      </c>
      <c r="B2167">
        <v>46</v>
      </c>
    </row>
    <row r="2168" spans="1:2" x14ac:dyDescent="0.25">
      <c r="A2168" t="s">
        <v>8218</v>
      </c>
      <c r="B2168">
        <v>76</v>
      </c>
    </row>
    <row r="2169" spans="1:2" x14ac:dyDescent="0.25">
      <c r="A2169" t="s">
        <v>8218</v>
      </c>
      <c r="B2169">
        <v>41</v>
      </c>
    </row>
    <row r="2170" spans="1:2" x14ac:dyDescent="0.25">
      <c r="A2170" t="s">
        <v>8218</v>
      </c>
      <c r="B2170">
        <v>7</v>
      </c>
    </row>
    <row r="2171" spans="1:2" x14ac:dyDescent="0.25">
      <c r="A2171" t="s">
        <v>8218</v>
      </c>
      <c r="B2171">
        <v>49</v>
      </c>
    </row>
    <row r="2172" spans="1:2" x14ac:dyDescent="0.25">
      <c r="A2172" t="s">
        <v>8218</v>
      </c>
      <c r="B2172">
        <v>26</v>
      </c>
    </row>
    <row r="2173" spans="1:2" x14ac:dyDescent="0.25">
      <c r="A2173" t="s">
        <v>8218</v>
      </c>
      <c r="B2173">
        <v>65</v>
      </c>
    </row>
    <row r="2174" spans="1:2" x14ac:dyDescent="0.25">
      <c r="A2174" t="s">
        <v>8218</v>
      </c>
      <c r="B2174">
        <v>28</v>
      </c>
    </row>
    <row r="2175" spans="1:2" x14ac:dyDescent="0.25">
      <c r="A2175" t="s">
        <v>8218</v>
      </c>
      <c r="B2175">
        <v>8</v>
      </c>
    </row>
    <row r="2176" spans="1:2" x14ac:dyDescent="0.25">
      <c r="A2176" t="s">
        <v>8218</v>
      </c>
      <c r="B2176">
        <v>3</v>
      </c>
    </row>
    <row r="2177" spans="1:2" x14ac:dyDescent="0.25">
      <c r="A2177" t="s">
        <v>8218</v>
      </c>
      <c r="B2177">
        <v>9</v>
      </c>
    </row>
    <row r="2178" spans="1:2" x14ac:dyDescent="0.25">
      <c r="A2178" t="s">
        <v>8218</v>
      </c>
      <c r="B2178">
        <v>9</v>
      </c>
    </row>
    <row r="2179" spans="1:2" x14ac:dyDescent="0.25">
      <c r="A2179" t="s">
        <v>8218</v>
      </c>
      <c r="B2179">
        <v>20</v>
      </c>
    </row>
    <row r="2180" spans="1:2" x14ac:dyDescent="0.25">
      <c r="A2180" t="s">
        <v>8218</v>
      </c>
      <c r="B2180">
        <v>57</v>
      </c>
    </row>
    <row r="2181" spans="1:2" x14ac:dyDescent="0.25">
      <c r="A2181" t="s">
        <v>8218</v>
      </c>
      <c r="B2181">
        <v>8</v>
      </c>
    </row>
    <row r="2182" spans="1:2" x14ac:dyDescent="0.25">
      <c r="A2182" t="s">
        <v>8218</v>
      </c>
      <c r="B2182">
        <v>14</v>
      </c>
    </row>
    <row r="2183" spans="1:2" x14ac:dyDescent="0.25">
      <c r="A2183" t="s">
        <v>8218</v>
      </c>
      <c r="B2183">
        <v>17</v>
      </c>
    </row>
    <row r="2184" spans="1:2" x14ac:dyDescent="0.25">
      <c r="A2184" t="s">
        <v>8218</v>
      </c>
      <c r="B2184">
        <v>100</v>
      </c>
    </row>
    <row r="2185" spans="1:2" x14ac:dyDescent="0.25">
      <c r="A2185" t="s">
        <v>8218</v>
      </c>
      <c r="B2185">
        <v>32</v>
      </c>
    </row>
    <row r="2186" spans="1:2" x14ac:dyDescent="0.25">
      <c r="A2186" t="s">
        <v>8218</v>
      </c>
      <c r="B2186">
        <v>3</v>
      </c>
    </row>
  </sheetData>
  <conditionalFormatting sqref="A2:A2186">
    <cfRule type="containsText" dxfId="17" priority="11" operator="containsText" text="failed">
      <formula>NOT(ISERROR(SEARCH("failed",A2)))</formula>
    </cfRule>
    <cfRule type="containsText" dxfId="16" priority="12" operator="containsText" text="canceled">
      <formula>NOT(ISERROR(SEARCH("canceled",A2)))</formula>
    </cfRule>
    <cfRule type="containsText" dxfId="15" priority="13" operator="containsText" text="successful">
      <formula>NOT(ISERROR(SEARCH("successful",A2)))</formula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  <cfRule type="cellIs" priority="15" operator="equal">
      <formula>"successful,canceled,failed"</formula>
    </cfRule>
  </conditionalFormatting>
  <conditionalFormatting sqref="D1:D1045992">
    <cfRule type="containsText" dxfId="14" priority="6" operator="containsText" text="failed">
      <formula>NOT(ISERROR(SEARCH("failed",D1)))</formula>
    </cfRule>
    <cfRule type="containsText" dxfId="13" priority="7" operator="containsText" text="canceled">
      <formula>NOT(ISERROR(SEARCH("canceled",D1)))</formula>
    </cfRule>
    <cfRule type="containsText" dxfId="12" priority="8" operator="containsText" text="successful">
      <formula>NOT(ISERROR(SEARCH("successful",D1)))</formula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ellIs" priority="10" operator="equal">
      <formula>"successful,canceled,failed"</formula>
    </cfRule>
  </conditionalFormatting>
  <conditionalFormatting sqref="G1:G7 G9:G1044811">
    <cfRule type="containsText" dxfId="11" priority="1" operator="containsText" text="failed">
      <formula>NOT(ISERROR(SEARCH("failed",G1)))</formula>
    </cfRule>
    <cfRule type="containsText" dxfId="10" priority="2" operator="containsText" text="canceled">
      <formula>NOT(ISERROR(SEARCH("canceled",G1)))</formula>
    </cfRule>
    <cfRule type="containsText" dxfId="9" priority="3" operator="containsText" text="successful">
      <formula>NOT(ISERROR(SEARCH("successful",G1)))</formula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ellIs" priority="5" operator="equal">
      <formula>"successful,canceled,failed"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Sub-category</vt:lpstr>
      <vt:lpstr>category</vt:lpstr>
      <vt:lpstr>Date pivot</vt:lpstr>
      <vt:lpstr>goal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Sepulveda</cp:lastModifiedBy>
  <dcterms:created xsi:type="dcterms:W3CDTF">2017-04-20T15:17:24Z</dcterms:created>
  <dcterms:modified xsi:type="dcterms:W3CDTF">2021-03-16T21:15:26Z</dcterms:modified>
</cp:coreProperties>
</file>